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24226"/>
  <mc:AlternateContent xmlns:mc="http://schemas.openxmlformats.org/markup-compatibility/2006">
    <mc:Choice Requires="x15">
      <x15ac:absPath xmlns:x15ac="http://schemas.microsoft.com/office/spreadsheetml/2010/11/ac" url="/Users/hag../Desktop/Documentos/H.A.G./DOCUMENTOS ALCALDÍA KENNEDY/9. PROCESOS 2026/5. PROCESO DEPORTES - SUBASTA FDLK-SASI-002-2026/2. Proceso Publicado/"/>
    </mc:Choice>
  </mc:AlternateContent>
  <xr:revisionPtr revIDLastSave="0" documentId="13_ncr:1_{8935CF65-7FFA-0846-9A35-B5A527B7D6F0}" xr6:coauthVersionLast="47" xr6:coauthVersionMax="47" xr10:uidLastSave="{00000000-0000-0000-0000-000000000000}"/>
  <bookViews>
    <workbookView xWindow="0" yWindow="700" windowWidth="23260" windowHeight="13900" xr2:uid="{1353219E-9652-4D91-96F2-0FD23386D64B}"/>
  </bookViews>
  <sheets>
    <sheet name="CONSOLIDADO" sheetId="1" r:id="rId1"/>
    <sheet name="PRESTIGIO " sheetId="5" r:id="rId2"/>
    <sheet name="CORSERVICS" sheetId="2" r:id="rId3"/>
    <sheet name="PUBLICIDAD MOVIL" sheetId="6" r:id="rId4"/>
    <sheet name="VALIDACION" sheetId="7" state="hidden" r:id="rId5"/>
  </sheets>
  <definedNames>
    <definedName name="_xlnm._FilterDatabase" localSheetId="0" hidden="1">CONSOLIDADO!$A$8:$AK$209</definedName>
    <definedName name="_xlnm._FilterDatabase" localSheetId="2" hidden="1">CORSERVICS!$A$11:$O$211</definedName>
    <definedName name="_xlnm._FilterDatabase" localSheetId="1" hidden="1">'PRESTIGIO '!$A$11:$O$212</definedName>
    <definedName name="_xlnm._FilterDatabase" localSheetId="3" hidden="1">'PUBLICIDAD MOVIL'!$A$14:$P$215</definedName>
    <definedName name="_xlnm.Print_Area" localSheetId="0">CONSOLIDADO!$A$1:$I$98</definedName>
    <definedName name="_xlnm.Print_Area" localSheetId="2">CORSERVICS!$A$1:$O$211</definedName>
    <definedName name="_xlnm.Print_Area" localSheetId="1">'PRESTIGIO '!$A$1:$J$101</definedName>
    <definedName name="_xlnm.Print_Area" localSheetId="3">'PUBLICIDAD MOVIL'!$A$1:$K$104</definedName>
    <definedName name="_xlnm.Print_Titles" localSheetId="0">CONSOLIDADO!$1:$7</definedName>
    <definedName name="_xlnm.Print_Titles" localSheetId="2">CORSERVICS!$1:$10</definedName>
    <definedName name="_xlnm.Print_Titles" localSheetId="1">'PRESTIGIO '!$1:$10</definedName>
    <definedName name="_xlnm.Print_Titles" localSheetId="3">'PUBLICIDAD MOVIL'!$1:$13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7" l="1"/>
  <c r="D4" i="7"/>
  <c r="E4" i="7"/>
  <c r="C5" i="7"/>
  <c r="D5" i="7"/>
  <c r="E5" i="7"/>
  <c r="C6" i="7"/>
  <c r="D6" i="7"/>
  <c r="E6" i="7"/>
  <c r="C7" i="7"/>
  <c r="D7" i="7"/>
  <c r="E7" i="7"/>
  <c r="C8" i="7"/>
  <c r="D8" i="7"/>
  <c r="E8" i="7"/>
  <c r="C9" i="7"/>
  <c r="D9" i="7"/>
  <c r="E9" i="7"/>
  <c r="C10" i="7"/>
  <c r="D10" i="7"/>
  <c r="E10" i="7"/>
  <c r="C11" i="7"/>
  <c r="D11" i="7"/>
  <c r="E11" i="7"/>
  <c r="C12" i="7"/>
  <c r="D12" i="7"/>
  <c r="E12" i="7"/>
  <c r="C13" i="7"/>
  <c r="D13" i="7"/>
  <c r="E13" i="7"/>
  <c r="C14" i="7"/>
  <c r="D14" i="7"/>
  <c r="E14" i="7"/>
  <c r="C15" i="7"/>
  <c r="D15" i="7"/>
  <c r="E15" i="7"/>
  <c r="C16" i="7"/>
  <c r="D16" i="7"/>
  <c r="E16" i="7"/>
  <c r="C17" i="7"/>
  <c r="D17" i="7"/>
  <c r="E17" i="7"/>
  <c r="C18" i="7"/>
  <c r="D18" i="7"/>
  <c r="E18" i="7"/>
  <c r="C19" i="7"/>
  <c r="D19" i="7"/>
  <c r="E19" i="7"/>
  <c r="C20" i="7"/>
  <c r="D20" i="7"/>
  <c r="E20" i="7"/>
  <c r="C21" i="7"/>
  <c r="D21" i="7"/>
  <c r="E21" i="7"/>
  <c r="C22" i="7"/>
  <c r="D22" i="7"/>
  <c r="E22" i="7"/>
  <c r="C23" i="7"/>
  <c r="D23" i="7"/>
  <c r="E23" i="7"/>
  <c r="C24" i="7"/>
  <c r="D24" i="7"/>
  <c r="E24" i="7"/>
  <c r="C25" i="7"/>
  <c r="D25" i="7"/>
  <c r="E25" i="7"/>
  <c r="C26" i="7"/>
  <c r="D26" i="7"/>
  <c r="E26" i="7"/>
  <c r="C27" i="7"/>
  <c r="D27" i="7"/>
  <c r="E27" i="7"/>
  <c r="C28" i="7"/>
  <c r="D28" i="7"/>
  <c r="E28" i="7"/>
  <c r="C29" i="7"/>
  <c r="D29" i="7"/>
  <c r="E29" i="7"/>
  <c r="C30" i="7"/>
  <c r="D30" i="7"/>
  <c r="E30" i="7"/>
  <c r="C31" i="7"/>
  <c r="D31" i="7"/>
  <c r="E31" i="7"/>
  <c r="C32" i="7"/>
  <c r="D32" i="7"/>
  <c r="E32" i="7"/>
  <c r="C33" i="7"/>
  <c r="D33" i="7"/>
  <c r="E33" i="7"/>
  <c r="C34" i="7"/>
  <c r="D34" i="7"/>
  <c r="E34" i="7"/>
  <c r="C35" i="7"/>
  <c r="D35" i="7"/>
  <c r="E35" i="7"/>
  <c r="C36" i="7"/>
  <c r="D36" i="7"/>
  <c r="E36" i="7"/>
  <c r="C37" i="7"/>
  <c r="D37" i="7"/>
  <c r="E37" i="7"/>
  <c r="C38" i="7"/>
  <c r="D38" i="7"/>
  <c r="E38" i="7"/>
  <c r="C39" i="7"/>
  <c r="D39" i="7"/>
  <c r="E39" i="7"/>
  <c r="C40" i="7"/>
  <c r="D40" i="7"/>
  <c r="E40" i="7"/>
  <c r="C41" i="7"/>
  <c r="D41" i="7"/>
  <c r="E41" i="7"/>
  <c r="C42" i="7"/>
  <c r="D42" i="7"/>
  <c r="E42" i="7"/>
  <c r="C43" i="7"/>
  <c r="D43" i="7"/>
  <c r="E43" i="7"/>
  <c r="C44" i="7"/>
  <c r="D44" i="7"/>
  <c r="E44" i="7"/>
  <c r="C45" i="7"/>
  <c r="D45" i="7"/>
  <c r="E45" i="7"/>
  <c r="C46" i="7"/>
  <c r="D46" i="7"/>
  <c r="E46" i="7"/>
  <c r="C47" i="7"/>
  <c r="D47" i="7"/>
  <c r="E47" i="7"/>
  <c r="C48" i="7"/>
  <c r="D48" i="7"/>
  <c r="E48" i="7"/>
  <c r="C49" i="7"/>
  <c r="D49" i="7"/>
  <c r="E49" i="7"/>
  <c r="C50" i="7"/>
  <c r="D50" i="7"/>
  <c r="E50" i="7"/>
  <c r="C51" i="7"/>
  <c r="D51" i="7"/>
  <c r="E51" i="7"/>
  <c r="C52" i="7"/>
  <c r="D52" i="7"/>
  <c r="E52" i="7"/>
  <c r="C53" i="7"/>
  <c r="D53" i="7"/>
  <c r="E53" i="7"/>
  <c r="C54" i="7"/>
  <c r="D54" i="7"/>
  <c r="E54" i="7"/>
  <c r="C55" i="7"/>
  <c r="D55" i="7"/>
  <c r="E55" i="7"/>
  <c r="C56" i="7"/>
  <c r="D56" i="7"/>
  <c r="E56" i="7"/>
  <c r="C57" i="7"/>
  <c r="D57" i="7"/>
  <c r="E57" i="7"/>
  <c r="C58" i="7"/>
  <c r="D58" i="7"/>
  <c r="E58" i="7"/>
  <c r="C59" i="7"/>
  <c r="D59" i="7"/>
  <c r="E59" i="7"/>
  <c r="C60" i="7"/>
  <c r="D60" i="7"/>
  <c r="E60" i="7"/>
  <c r="C61" i="7"/>
  <c r="D61" i="7"/>
  <c r="E61" i="7"/>
  <c r="C62" i="7"/>
  <c r="D62" i="7"/>
  <c r="E62" i="7"/>
  <c r="C63" i="7"/>
  <c r="D63" i="7"/>
  <c r="E63" i="7"/>
  <c r="C64" i="7"/>
  <c r="D64" i="7"/>
  <c r="E64" i="7"/>
  <c r="C65" i="7"/>
  <c r="D65" i="7"/>
  <c r="E65" i="7"/>
  <c r="C66" i="7"/>
  <c r="D66" i="7"/>
  <c r="E66" i="7"/>
  <c r="C67" i="7"/>
  <c r="D67" i="7"/>
  <c r="E67" i="7"/>
  <c r="C68" i="7"/>
  <c r="D68" i="7"/>
  <c r="E68" i="7"/>
  <c r="C69" i="7"/>
  <c r="D69" i="7"/>
  <c r="E69" i="7"/>
  <c r="C70" i="7"/>
  <c r="D70" i="7"/>
  <c r="E70" i="7"/>
  <c r="C71" i="7"/>
  <c r="D71" i="7"/>
  <c r="E71" i="7"/>
  <c r="C72" i="7"/>
  <c r="D72" i="7"/>
  <c r="E72" i="7"/>
  <c r="C73" i="7"/>
  <c r="D73" i="7"/>
  <c r="E73" i="7"/>
  <c r="C74" i="7"/>
  <c r="D74" i="7"/>
  <c r="E74" i="7"/>
  <c r="C75" i="7"/>
  <c r="D75" i="7"/>
  <c r="E75" i="7"/>
  <c r="C76" i="7"/>
  <c r="D76" i="7"/>
  <c r="E76" i="7"/>
  <c r="C77" i="7"/>
  <c r="D77" i="7"/>
  <c r="E77" i="7"/>
  <c r="C78" i="7"/>
  <c r="D78" i="7"/>
  <c r="E78" i="7"/>
  <c r="C79" i="7"/>
  <c r="D79" i="7"/>
  <c r="E79" i="7"/>
  <c r="C80" i="7"/>
  <c r="D80" i="7"/>
  <c r="E80" i="7"/>
  <c r="C81" i="7"/>
  <c r="D81" i="7"/>
  <c r="E81" i="7"/>
  <c r="C82" i="7"/>
  <c r="D82" i="7"/>
  <c r="E82" i="7"/>
  <c r="C83" i="7"/>
  <c r="D83" i="7"/>
  <c r="E83" i="7"/>
  <c r="C84" i="7"/>
  <c r="D84" i="7"/>
  <c r="E84" i="7"/>
  <c r="C85" i="7"/>
  <c r="D85" i="7"/>
  <c r="E85" i="7"/>
  <c r="C86" i="7"/>
  <c r="D86" i="7"/>
  <c r="E86" i="7"/>
  <c r="C87" i="7"/>
  <c r="D87" i="7"/>
  <c r="E87" i="7"/>
  <c r="C88" i="7"/>
  <c r="D88" i="7"/>
  <c r="E88" i="7"/>
  <c r="C89" i="7"/>
  <c r="D89" i="7"/>
  <c r="E89" i="7"/>
  <c r="C90" i="7"/>
  <c r="D90" i="7"/>
  <c r="E90" i="7"/>
  <c r="C91" i="7"/>
  <c r="D91" i="7"/>
  <c r="E91" i="7"/>
  <c r="C92" i="7"/>
  <c r="D92" i="7"/>
  <c r="E92" i="7"/>
  <c r="C93" i="7"/>
  <c r="D93" i="7"/>
  <c r="E93" i="7"/>
  <c r="C94" i="7"/>
  <c r="D94" i="7"/>
  <c r="E94" i="7"/>
  <c r="C95" i="7"/>
  <c r="D95" i="7"/>
  <c r="E95" i="7"/>
  <c r="C96" i="7"/>
  <c r="D96" i="7"/>
  <c r="E96" i="7"/>
  <c r="C97" i="7"/>
  <c r="D97" i="7"/>
  <c r="E97" i="7"/>
  <c r="C98" i="7"/>
  <c r="D98" i="7"/>
  <c r="E98" i="7"/>
  <c r="C99" i="7"/>
  <c r="D99" i="7"/>
  <c r="E99" i="7"/>
  <c r="C100" i="7"/>
  <c r="D100" i="7"/>
  <c r="E100" i="7"/>
  <c r="C101" i="7"/>
  <c r="D101" i="7"/>
  <c r="E101" i="7"/>
  <c r="C102" i="7"/>
  <c r="D102" i="7"/>
  <c r="E102" i="7"/>
  <c r="C103" i="7"/>
  <c r="D103" i="7"/>
  <c r="E103" i="7"/>
  <c r="C104" i="7"/>
  <c r="D104" i="7"/>
  <c r="E104" i="7"/>
  <c r="C105" i="7"/>
  <c r="D105" i="7"/>
  <c r="E105" i="7"/>
  <c r="C106" i="7"/>
  <c r="D106" i="7"/>
  <c r="E106" i="7"/>
  <c r="C107" i="7"/>
  <c r="D107" i="7"/>
  <c r="E107" i="7"/>
  <c r="C108" i="7"/>
  <c r="D108" i="7"/>
  <c r="E108" i="7"/>
  <c r="C109" i="7"/>
  <c r="D109" i="7"/>
  <c r="E109" i="7"/>
  <c r="C110" i="7"/>
  <c r="D110" i="7"/>
  <c r="E110" i="7"/>
  <c r="C111" i="7"/>
  <c r="D111" i="7"/>
  <c r="E111" i="7"/>
  <c r="C112" i="7"/>
  <c r="D112" i="7"/>
  <c r="E112" i="7"/>
  <c r="C113" i="7"/>
  <c r="D113" i="7"/>
  <c r="E113" i="7"/>
  <c r="C114" i="7"/>
  <c r="D114" i="7"/>
  <c r="E114" i="7"/>
  <c r="C115" i="7"/>
  <c r="D115" i="7"/>
  <c r="E115" i="7"/>
  <c r="C116" i="7"/>
  <c r="D116" i="7"/>
  <c r="E116" i="7"/>
  <c r="C117" i="7"/>
  <c r="D117" i="7"/>
  <c r="E117" i="7"/>
  <c r="C118" i="7"/>
  <c r="D118" i="7"/>
  <c r="E118" i="7"/>
  <c r="C119" i="7"/>
  <c r="D119" i="7"/>
  <c r="E119" i="7"/>
  <c r="C120" i="7"/>
  <c r="D120" i="7"/>
  <c r="E120" i="7"/>
  <c r="C121" i="7"/>
  <c r="D121" i="7"/>
  <c r="E121" i="7"/>
  <c r="C122" i="7"/>
  <c r="D122" i="7"/>
  <c r="E122" i="7"/>
  <c r="C123" i="7"/>
  <c r="D123" i="7"/>
  <c r="E123" i="7"/>
  <c r="C124" i="7"/>
  <c r="D124" i="7"/>
  <c r="E124" i="7"/>
  <c r="C125" i="7"/>
  <c r="D125" i="7"/>
  <c r="E125" i="7"/>
  <c r="C126" i="7"/>
  <c r="D126" i="7"/>
  <c r="E126" i="7"/>
  <c r="C127" i="7"/>
  <c r="D127" i="7"/>
  <c r="E127" i="7"/>
  <c r="C128" i="7"/>
  <c r="D128" i="7"/>
  <c r="E128" i="7"/>
  <c r="C129" i="7"/>
  <c r="D129" i="7"/>
  <c r="E129" i="7"/>
  <c r="C130" i="7"/>
  <c r="D130" i="7"/>
  <c r="E130" i="7"/>
  <c r="C131" i="7"/>
  <c r="D131" i="7"/>
  <c r="E131" i="7"/>
  <c r="C132" i="7"/>
  <c r="D132" i="7"/>
  <c r="E132" i="7"/>
  <c r="C133" i="7"/>
  <c r="D133" i="7"/>
  <c r="E133" i="7"/>
  <c r="C134" i="7"/>
  <c r="D134" i="7"/>
  <c r="E134" i="7"/>
  <c r="C135" i="7"/>
  <c r="D135" i="7"/>
  <c r="E135" i="7"/>
  <c r="C136" i="7"/>
  <c r="D136" i="7"/>
  <c r="E136" i="7"/>
  <c r="C137" i="7"/>
  <c r="D137" i="7"/>
  <c r="E137" i="7"/>
  <c r="C138" i="7"/>
  <c r="D138" i="7"/>
  <c r="E138" i="7"/>
  <c r="C139" i="7"/>
  <c r="D139" i="7"/>
  <c r="E139" i="7"/>
  <c r="C140" i="7"/>
  <c r="D140" i="7"/>
  <c r="E140" i="7"/>
  <c r="C141" i="7"/>
  <c r="D141" i="7"/>
  <c r="E141" i="7"/>
  <c r="C142" i="7"/>
  <c r="D142" i="7"/>
  <c r="E142" i="7"/>
  <c r="C143" i="7"/>
  <c r="D143" i="7"/>
  <c r="E143" i="7"/>
  <c r="C144" i="7"/>
  <c r="D144" i="7"/>
  <c r="E144" i="7"/>
  <c r="C145" i="7"/>
  <c r="D145" i="7"/>
  <c r="E145" i="7"/>
  <c r="C146" i="7"/>
  <c r="D146" i="7"/>
  <c r="E146" i="7"/>
  <c r="C147" i="7"/>
  <c r="D147" i="7"/>
  <c r="E147" i="7"/>
  <c r="C148" i="7"/>
  <c r="D148" i="7"/>
  <c r="E148" i="7"/>
  <c r="C149" i="7"/>
  <c r="D149" i="7"/>
  <c r="E149" i="7"/>
  <c r="C150" i="7"/>
  <c r="D150" i="7"/>
  <c r="E150" i="7"/>
  <c r="C151" i="7"/>
  <c r="D151" i="7"/>
  <c r="E151" i="7"/>
  <c r="C152" i="7"/>
  <c r="D152" i="7"/>
  <c r="E152" i="7"/>
  <c r="C153" i="7"/>
  <c r="D153" i="7"/>
  <c r="E153" i="7"/>
  <c r="C154" i="7"/>
  <c r="D154" i="7"/>
  <c r="E154" i="7"/>
  <c r="C155" i="7"/>
  <c r="D155" i="7"/>
  <c r="E155" i="7"/>
  <c r="C156" i="7"/>
  <c r="D156" i="7"/>
  <c r="E156" i="7"/>
  <c r="C157" i="7"/>
  <c r="D157" i="7"/>
  <c r="E157" i="7"/>
  <c r="C158" i="7"/>
  <c r="D158" i="7"/>
  <c r="E158" i="7"/>
  <c r="C159" i="7"/>
  <c r="D159" i="7"/>
  <c r="E159" i="7"/>
  <c r="C160" i="7"/>
  <c r="D160" i="7"/>
  <c r="E160" i="7"/>
  <c r="C161" i="7"/>
  <c r="D161" i="7"/>
  <c r="E161" i="7"/>
  <c r="C162" i="7"/>
  <c r="D162" i="7"/>
  <c r="E162" i="7"/>
  <c r="C163" i="7"/>
  <c r="D163" i="7"/>
  <c r="E163" i="7"/>
  <c r="C164" i="7"/>
  <c r="D164" i="7"/>
  <c r="E164" i="7"/>
  <c r="C165" i="7"/>
  <c r="D165" i="7"/>
  <c r="E165" i="7"/>
  <c r="C166" i="7"/>
  <c r="D166" i="7"/>
  <c r="E166" i="7"/>
  <c r="C167" i="7"/>
  <c r="D167" i="7"/>
  <c r="E167" i="7"/>
  <c r="C168" i="7"/>
  <c r="D168" i="7"/>
  <c r="E168" i="7"/>
  <c r="C169" i="7"/>
  <c r="D169" i="7"/>
  <c r="E169" i="7"/>
  <c r="C170" i="7"/>
  <c r="D170" i="7"/>
  <c r="E170" i="7"/>
  <c r="C171" i="7"/>
  <c r="D171" i="7"/>
  <c r="E171" i="7"/>
  <c r="C172" i="7"/>
  <c r="D172" i="7"/>
  <c r="E172" i="7"/>
  <c r="C173" i="7"/>
  <c r="D173" i="7"/>
  <c r="E173" i="7"/>
  <c r="C174" i="7"/>
  <c r="D174" i="7"/>
  <c r="E174" i="7"/>
  <c r="C175" i="7"/>
  <c r="D175" i="7"/>
  <c r="E175" i="7"/>
  <c r="C176" i="7"/>
  <c r="D176" i="7"/>
  <c r="E176" i="7"/>
  <c r="C177" i="7"/>
  <c r="D177" i="7"/>
  <c r="E177" i="7"/>
  <c r="C178" i="7"/>
  <c r="D178" i="7"/>
  <c r="E178" i="7"/>
  <c r="C179" i="7"/>
  <c r="D179" i="7"/>
  <c r="E179" i="7"/>
  <c r="C180" i="7"/>
  <c r="D180" i="7"/>
  <c r="E180" i="7"/>
  <c r="C181" i="7"/>
  <c r="D181" i="7"/>
  <c r="E181" i="7"/>
  <c r="C182" i="7"/>
  <c r="D182" i="7"/>
  <c r="E182" i="7"/>
  <c r="C183" i="7"/>
  <c r="D183" i="7"/>
  <c r="E183" i="7"/>
  <c r="C184" i="7"/>
  <c r="D184" i="7"/>
  <c r="E184" i="7"/>
  <c r="C185" i="7"/>
  <c r="D185" i="7"/>
  <c r="E185" i="7"/>
  <c r="C186" i="7"/>
  <c r="D186" i="7"/>
  <c r="E186" i="7"/>
  <c r="C187" i="7"/>
  <c r="D187" i="7"/>
  <c r="E187" i="7"/>
  <c r="C188" i="7"/>
  <c r="D188" i="7"/>
  <c r="E188" i="7"/>
  <c r="C189" i="7"/>
  <c r="D189" i="7"/>
  <c r="E189" i="7"/>
  <c r="C190" i="7"/>
  <c r="D190" i="7"/>
  <c r="E190" i="7"/>
  <c r="C191" i="7"/>
  <c r="D191" i="7"/>
  <c r="E191" i="7"/>
  <c r="C192" i="7"/>
  <c r="D192" i="7"/>
  <c r="E192" i="7"/>
  <c r="C193" i="7"/>
  <c r="D193" i="7"/>
  <c r="E193" i="7"/>
  <c r="C194" i="7"/>
  <c r="D194" i="7"/>
  <c r="E194" i="7"/>
  <c r="C195" i="7"/>
  <c r="D195" i="7"/>
  <c r="E195" i="7"/>
  <c r="C196" i="7"/>
  <c r="D196" i="7"/>
  <c r="E196" i="7"/>
  <c r="C197" i="7"/>
  <c r="D197" i="7"/>
  <c r="E197" i="7"/>
  <c r="C198" i="7"/>
  <c r="D198" i="7"/>
  <c r="E198" i="7"/>
  <c r="C199" i="7"/>
  <c r="D199" i="7"/>
  <c r="E199" i="7"/>
  <c r="M19" i="7"/>
  <c r="K4" i="7"/>
  <c r="L4" i="7"/>
  <c r="M4" i="7"/>
  <c r="K5" i="7"/>
  <c r="L5" i="7"/>
  <c r="M5" i="7"/>
  <c r="K6" i="7"/>
  <c r="L6" i="7"/>
  <c r="M6" i="7"/>
  <c r="K7" i="7"/>
  <c r="L7" i="7"/>
  <c r="M7" i="7"/>
  <c r="K8" i="7"/>
  <c r="L8" i="7"/>
  <c r="M8" i="7"/>
  <c r="K9" i="7"/>
  <c r="L9" i="7"/>
  <c r="M9" i="7"/>
  <c r="K10" i="7"/>
  <c r="L10" i="7"/>
  <c r="M10" i="7"/>
  <c r="K11" i="7"/>
  <c r="L11" i="7"/>
  <c r="M11" i="7"/>
  <c r="K12" i="7"/>
  <c r="L12" i="7"/>
  <c r="M12" i="7"/>
  <c r="K13" i="7"/>
  <c r="L13" i="7"/>
  <c r="M13" i="7"/>
  <c r="K14" i="7"/>
  <c r="L14" i="7"/>
  <c r="M14" i="7"/>
  <c r="K15" i="7"/>
  <c r="L15" i="7"/>
  <c r="M15" i="7"/>
  <c r="K16" i="7"/>
  <c r="L16" i="7"/>
  <c r="M16" i="7"/>
  <c r="K17" i="7"/>
  <c r="L17" i="7"/>
  <c r="M17" i="7"/>
  <c r="K18" i="7"/>
  <c r="L18" i="7"/>
  <c r="M18" i="7"/>
  <c r="K19" i="7"/>
  <c r="L19" i="7"/>
  <c r="K20" i="7"/>
  <c r="L20" i="7"/>
  <c r="M20" i="7"/>
  <c r="K21" i="7"/>
  <c r="L21" i="7"/>
  <c r="M21" i="7"/>
  <c r="K22" i="7"/>
  <c r="L22" i="7"/>
  <c r="M22" i="7"/>
  <c r="K23" i="7"/>
  <c r="L23" i="7"/>
  <c r="M23" i="7"/>
  <c r="K24" i="7"/>
  <c r="L24" i="7"/>
  <c r="M24" i="7"/>
  <c r="K25" i="7"/>
  <c r="L25" i="7"/>
  <c r="M25" i="7"/>
  <c r="K26" i="7"/>
  <c r="L26" i="7"/>
  <c r="M26" i="7"/>
  <c r="K27" i="7"/>
  <c r="L27" i="7"/>
  <c r="M27" i="7"/>
  <c r="K28" i="7"/>
  <c r="L28" i="7"/>
  <c r="M28" i="7"/>
  <c r="K29" i="7"/>
  <c r="L29" i="7"/>
  <c r="M29" i="7"/>
  <c r="K30" i="7"/>
  <c r="L30" i="7"/>
  <c r="M30" i="7"/>
  <c r="K31" i="7"/>
  <c r="L31" i="7"/>
  <c r="M31" i="7"/>
  <c r="K32" i="7"/>
  <c r="L32" i="7"/>
  <c r="M32" i="7"/>
  <c r="K33" i="7"/>
  <c r="L33" i="7"/>
  <c r="M33" i="7"/>
  <c r="K34" i="7"/>
  <c r="L34" i="7"/>
  <c r="M34" i="7"/>
  <c r="K35" i="7"/>
  <c r="L35" i="7"/>
  <c r="M35" i="7"/>
  <c r="K36" i="7"/>
  <c r="L36" i="7"/>
  <c r="M36" i="7"/>
  <c r="K37" i="7"/>
  <c r="L37" i="7"/>
  <c r="M37" i="7"/>
  <c r="K38" i="7"/>
  <c r="L38" i="7"/>
  <c r="M38" i="7"/>
  <c r="K39" i="7"/>
  <c r="L39" i="7"/>
  <c r="M39" i="7"/>
  <c r="K40" i="7"/>
  <c r="L40" i="7"/>
  <c r="M40" i="7"/>
  <c r="K41" i="7"/>
  <c r="L41" i="7"/>
  <c r="M41" i="7"/>
  <c r="K42" i="7"/>
  <c r="L42" i="7"/>
  <c r="M42" i="7"/>
  <c r="K43" i="7"/>
  <c r="L43" i="7"/>
  <c r="M43" i="7"/>
  <c r="K44" i="7"/>
  <c r="L44" i="7"/>
  <c r="M44" i="7"/>
  <c r="K45" i="7"/>
  <c r="L45" i="7"/>
  <c r="M45" i="7"/>
  <c r="K46" i="7"/>
  <c r="L46" i="7"/>
  <c r="M46" i="7"/>
  <c r="K47" i="7"/>
  <c r="L47" i="7"/>
  <c r="M47" i="7"/>
  <c r="K48" i="7"/>
  <c r="L48" i="7"/>
  <c r="M48" i="7"/>
  <c r="K49" i="7"/>
  <c r="L49" i="7"/>
  <c r="M49" i="7"/>
  <c r="K50" i="7"/>
  <c r="L50" i="7"/>
  <c r="M50" i="7"/>
  <c r="K51" i="7"/>
  <c r="L51" i="7"/>
  <c r="M51" i="7"/>
  <c r="K52" i="7"/>
  <c r="L52" i="7"/>
  <c r="M52" i="7"/>
  <c r="K53" i="7"/>
  <c r="L53" i="7"/>
  <c r="M53" i="7"/>
  <c r="K54" i="7"/>
  <c r="L54" i="7"/>
  <c r="M54" i="7"/>
  <c r="K55" i="7"/>
  <c r="L55" i="7"/>
  <c r="M55" i="7"/>
  <c r="K56" i="7"/>
  <c r="L56" i="7"/>
  <c r="M56" i="7"/>
  <c r="K57" i="7"/>
  <c r="L57" i="7"/>
  <c r="M57" i="7"/>
  <c r="K58" i="7"/>
  <c r="L58" i="7"/>
  <c r="M58" i="7"/>
  <c r="K59" i="7"/>
  <c r="L59" i="7"/>
  <c r="M59" i="7"/>
  <c r="K60" i="7"/>
  <c r="L60" i="7"/>
  <c r="M60" i="7"/>
  <c r="K61" i="7"/>
  <c r="L61" i="7"/>
  <c r="M61" i="7"/>
  <c r="K62" i="7"/>
  <c r="L62" i="7"/>
  <c r="M62" i="7"/>
  <c r="K63" i="7"/>
  <c r="L63" i="7"/>
  <c r="M63" i="7"/>
  <c r="K64" i="7"/>
  <c r="L64" i="7"/>
  <c r="M64" i="7"/>
  <c r="K65" i="7"/>
  <c r="L65" i="7"/>
  <c r="M65" i="7"/>
  <c r="K66" i="7"/>
  <c r="L66" i="7"/>
  <c r="M66" i="7"/>
  <c r="K67" i="7"/>
  <c r="L67" i="7"/>
  <c r="M67" i="7"/>
  <c r="K68" i="7"/>
  <c r="L68" i="7"/>
  <c r="M68" i="7"/>
  <c r="K69" i="7"/>
  <c r="L69" i="7"/>
  <c r="M69" i="7"/>
  <c r="K70" i="7"/>
  <c r="L70" i="7"/>
  <c r="M70" i="7"/>
  <c r="K71" i="7"/>
  <c r="L71" i="7"/>
  <c r="M71" i="7"/>
  <c r="K72" i="7"/>
  <c r="L72" i="7"/>
  <c r="M72" i="7"/>
  <c r="K73" i="7"/>
  <c r="L73" i="7"/>
  <c r="M73" i="7"/>
  <c r="K74" i="7"/>
  <c r="L74" i="7"/>
  <c r="M74" i="7"/>
  <c r="K75" i="7"/>
  <c r="L75" i="7"/>
  <c r="M75" i="7"/>
  <c r="K76" i="7"/>
  <c r="L76" i="7"/>
  <c r="M76" i="7"/>
  <c r="K77" i="7"/>
  <c r="L77" i="7"/>
  <c r="M77" i="7"/>
  <c r="K78" i="7"/>
  <c r="L78" i="7"/>
  <c r="M78" i="7"/>
  <c r="K79" i="7"/>
  <c r="L79" i="7"/>
  <c r="M79" i="7"/>
  <c r="K80" i="7"/>
  <c r="L80" i="7"/>
  <c r="M80" i="7"/>
  <c r="K81" i="7"/>
  <c r="L81" i="7"/>
  <c r="M81" i="7"/>
  <c r="K82" i="7"/>
  <c r="L82" i="7"/>
  <c r="M82" i="7"/>
  <c r="K83" i="7"/>
  <c r="L83" i="7"/>
  <c r="M83" i="7"/>
  <c r="K84" i="7"/>
  <c r="L84" i="7"/>
  <c r="M84" i="7"/>
  <c r="K85" i="7"/>
  <c r="L85" i="7"/>
  <c r="M85" i="7"/>
  <c r="K86" i="7"/>
  <c r="L86" i="7"/>
  <c r="M86" i="7"/>
  <c r="K87" i="7"/>
  <c r="L87" i="7"/>
  <c r="M87" i="7"/>
  <c r="K88" i="7"/>
  <c r="L88" i="7"/>
  <c r="M88" i="7"/>
  <c r="K89" i="7"/>
  <c r="L89" i="7"/>
  <c r="M89" i="7"/>
  <c r="K90" i="7"/>
  <c r="L90" i="7"/>
  <c r="M90" i="7"/>
  <c r="K91" i="7"/>
  <c r="L91" i="7"/>
  <c r="M91" i="7"/>
  <c r="K92" i="7"/>
  <c r="L92" i="7"/>
  <c r="M92" i="7"/>
  <c r="K93" i="7"/>
  <c r="L93" i="7"/>
  <c r="M93" i="7"/>
  <c r="K94" i="7"/>
  <c r="L94" i="7"/>
  <c r="M94" i="7"/>
  <c r="K95" i="7"/>
  <c r="L95" i="7"/>
  <c r="M95" i="7"/>
  <c r="K96" i="7"/>
  <c r="L96" i="7"/>
  <c r="M96" i="7"/>
  <c r="K97" i="7"/>
  <c r="L97" i="7"/>
  <c r="M97" i="7"/>
  <c r="K98" i="7"/>
  <c r="L98" i="7"/>
  <c r="M98" i="7"/>
  <c r="K99" i="7"/>
  <c r="L99" i="7"/>
  <c r="M99" i="7"/>
  <c r="K100" i="7"/>
  <c r="L100" i="7"/>
  <c r="M100" i="7"/>
  <c r="K101" i="7"/>
  <c r="L101" i="7"/>
  <c r="M101" i="7"/>
  <c r="K102" i="7"/>
  <c r="L102" i="7"/>
  <c r="M102" i="7"/>
  <c r="K103" i="7"/>
  <c r="L103" i="7"/>
  <c r="M103" i="7"/>
  <c r="K104" i="7"/>
  <c r="L104" i="7"/>
  <c r="M104" i="7"/>
  <c r="K105" i="7"/>
  <c r="L105" i="7"/>
  <c r="M105" i="7"/>
  <c r="K106" i="7"/>
  <c r="L106" i="7"/>
  <c r="M106" i="7"/>
  <c r="K107" i="7"/>
  <c r="L107" i="7"/>
  <c r="M107" i="7"/>
  <c r="K108" i="7"/>
  <c r="L108" i="7"/>
  <c r="M108" i="7"/>
  <c r="K109" i="7"/>
  <c r="L109" i="7"/>
  <c r="M109" i="7"/>
  <c r="K110" i="7"/>
  <c r="L110" i="7"/>
  <c r="M110" i="7"/>
  <c r="K111" i="7"/>
  <c r="L111" i="7"/>
  <c r="M111" i="7"/>
  <c r="K112" i="7"/>
  <c r="L112" i="7"/>
  <c r="M112" i="7"/>
  <c r="K113" i="7"/>
  <c r="L113" i="7"/>
  <c r="M113" i="7"/>
  <c r="K114" i="7"/>
  <c r="L114" i="7"/>
  <c r="M114" i="7"/>
  <c r="K115" i="7"/>
  <c r="L115" i="7"/>
  <c r="M115" i="7"/>
  <c r="K116" i="7"/>
  <c r="L116" i="7"/>
  <c r="M116" i="7"/>
  <c r="K117" i="7"/>
  <c r="L117" i="7"/>
  <c r="M117" i="7"/>
  <c r="K118" i="7"/>
  <c r="L118" i="7"/>
  <c r="M118" i="7"/>
  <c r="K119" i="7"/>
  <c r="L119" i="7"/>
  <c r="M119" i="7"/>
  <c r="K120" i="7"/>
  <c r="L120" i="7"/>
  <c r="M120" i="7"/>
  <c r="K121" i="7"/>
  <c r="L121" i="7"/>
  <c r="M121" i="7"/>
  <c r="K122" i="7"/>
  <c r="L122" i="7"/>
  <c r="M122" i="7"/>
  <c r="K123" i="7"/>
  <c r="L123" i="7"/>
  <c r="M123" i="7"/>
  <c r="K124" i="7"/>
  <c r="L124" i="7"/>
  <c r="M124" i="7"/>
  <c r="K125" i="7"/>
  <c r="L125" i="7"/>
  <c r="M125" i="7"/>
  <c r="K126" i="7"/>
  <c r="L126" i="7"/>
  <c r="M126" i="7"/>
  <c r="K127" i="7"/>
  <c r="L127" i="7"/>
  <c r="M127" i="7"/>
  <c r="K128" i="7"/>
  <c r="L128" i="7"/>
  <c r="M128" i="7"/>
  <c r="K129" i="7"/>
  <c r="L129" i="7"/>
  <c r="M129" i="7"/>
  <c r="K130" i="7"/>
  <c r="L130" i="7"/>
  <c r="M130" i="7"/>
  <c r="K131" i="7"/>
  <c r="L131" i="7"/>
  <c r="M131" i="7"/>
  <c r="K132" i="7"/>
  <c r="L132" i="7"/>
  <c r="M132" i="7"/>
  <c r="K133" i="7"/>
  <c r="L133" i="7"/>
  <c r="M133" i="7"/>
  <c r="K134" i="7"/>
  <c r="L134" i="7"/>
  <c r="M134" i="7"/>
  <c r="K135" i="7"/>
  <c r="L135" i="7"/>
  <c r="M135" i="7"/>
  <c r="K136" i="7"/>
  <c r="L136" i="7"/>
  <c r="M136" i="7"/>
  <c r="K137" i="7"/>
  <c r="L137" i="7"/>
  <c r="M137" i="7"/>
  <c r="K138" i="7"/>
  <c r="L138" i="7"/>
  <c r="M138" i="7"/>
  <c r="K139" i="7"/>
  <c r="L139" i="7"/>
  <c r="M139" i="7"/>
  <c r="K140" i="7"/>
  <c r="L140" i="7"/>
  <c r="M140" i="7"/>
  <c r="K141" i="7"/>
  <c r="L141" i="7"/>
  <c r="M141" i="7"/>
  <c r="K142" i="7"/>
  <c r="L142" i="7"/>
  <c r="M142" i="7"/>
  <c r="K143" i="7"/>
  <c r="L143" i="7"/>
  <c r="M143" i="7"/>
  <c r="K144" i="7"/>
  <c r="L144" i="7"/>
  <c r="M144" i="7"/>
  <c r="K145" i="7"/>
  <c r="L145" i="7"/>
  <c r="M145" i="7"/>
  <c r="K146" i="7"/>
  <c r="L146" i="7"/>
  <c r="M146" i="7"/>
  <c r="K147" i="7"/>
  <c r="L147" i="7"/>
  <c r="M147" i="7"/>
  <c r="K148" i="7"/>
  <c r="L148" i="7"/>
  <c r="M148" i="7"/>
  <c r="K149" i="7"/>
  <c r="L149" i="7"/>
  <c r="M149" i="7"/>
  <c r="K150" i="7"/>
  <c r="L150" i="7"/>
  <c r="M150" i="7"/>
  <c r="K151" i="7"/>
  <c r="L151" i="7"/>
  <c r="M151" i="7"/>
  <c r="K152" i="7"/>
  <c r="L152" i="7"/>
  <c r="M152" i="7"/>
  <c r="K153" i="7"/>
  <c r="L153" i="7"/>
  <c r="M153" i="7"/>
  <c r="K154" i="7"/>
  <c r="L154" i="7"/>
  <c r="M154" i="7"/>
  <c r="K155" i="7"/>
  <c r="L155" i="7"/>
  <c r="M155" i="7"/>
  <c r="K156" i="7"/>
  <c r="L156" i="7"/>
  <c r="M156" i="7"/>
  <c r="K157" i="7"/>
  <c r="L157" i="7"/>
  <c r="M157" i="7"/>
  <c r="K158" i="7"/>
  <c r="L158" i="7"/>
  <c r="M158" i="7"/>
  <c r="K159" i="7"/>
  <c r="L159" i="7"/>
  <c r="M159" i="7"/>
  <c r="K160" i="7"/>
  <c r="L160" i="7"/>
  <c r="M160" i="7"/>
  <c r="K161" i="7"/>
  <c r="L161" i="7"/>
  <c r="M161" i="7"/>
  <c r="K162" i="7"/>
  <c r="L162" i="7"/>
  <c r="M162" i="7"/>
  <c r="K163" i="7"/>
  <c r="L163" i="7"/>
  <c r="M163" i="7"/>
  <c r="K164" i="7"/>
  <c r="L164" i="7"/>
  <c r="M164" i="7"/>
  <c r="K165" i="7"/>
  <c r="L165" i="7"/>
  <c r="M165" i="7"/>
  <c r="K166" i="7"/>
  <c r="L166" i="7"/>
  <c r="M166" i="7"/>
  <c r="K167" i="7"/>
  <c r="L167" i="7"/>
  <c r="M167" i="7"/>
  <c r="K168" i="7"/>
  <c r="L168" i="7"/>
  <c r="M168" i="7"/>
  <c r="K169" i="7"/>
  <c r="L169" i="7"/>
  <c r="M169" i="7"/>
  <c r="K170" i="7"/>
  <c r="L170" i="7"/>
  <c r="M170" i="7"/>
  <c r="K171" i="7"/>
  <c r="L171" i="7"/>
  <c r="M171" i="7"/>
  <c r="K172" i="7"/>
  <c r="L172" i="7"/>
  <c r="M172" i="7"/>
  <c r="K173" i="7"/>
  <c r="L173" i="7"/>
  <c r="M173" i="7"/>
  <c r="K174" i="7"/>
  <c r="L174" i="7"/>
  <c r="M174" i="7"/>
  <c r="K175" i="7"/>
  <c r="L175" i="7"/>
  <c r="M175" i="7"/>
  <c r="K176" i="7"/>
  <c r="L176" i="7"/>
  <c r="M176" i="7"/>
  <c r="K177" i="7"/>
  <c r="L177" i="7"/>
  <c r="M177" i="7"/>
  <c r="K178" i="7"/>
  <c r="L178" i="7"/>
  <c r="M178" i="7"/>
  <c r="K179" i="7"/>
  <c r="L179" i="7"/>
  <c r="M179" i="7"/>
  <c r="K180" i="7"/>
  <c r="L180" i="7"/>
  <c r="M180" i="7"/>
  <c r="K181" i="7"/>
  <c r="L181" i="7"/>
  <c r="M181" i="7"/>
  <c r="K182" i="7"/>
  <c r="L182" i="7"/>
  <c r="M182" i="7"/>
  <c r="K183" i="7"/>
  <c r="L183" i="7"/>
  <c r="M183" i="7"/>
  <c r="K184" i="7"/>
  <c r="L184" i="7"/>
  <c r="M184" i="7"/>
  <c r="K185" i="7"/>
  <c r="L185" i="7"/>
  <c r="M185" i="7"/>
  <c r="K186" i="7"/>
  <c r="L186" i="7"/>
  <c r="M186" i="7"/>
  <c r="K187" i="7"/>
  <c r="L187" i="7"/>
  <c r="M187" i="7"/>
  <c r="K188" i="7"/>
  <c r="L188" i="7"/>
  <c r="M188" i="7"/>
  <c r="K189" i="7"/>
  <c r="L189" i="7"/>
  <c r="M189" i="7"/>
  <c r="K190" i="7"/>
  <c r="L190" i="7"/>
  <c r="M190" i="7"/>
  <c r="K191" i="7"/>
  <c r="L191" i="7"/>
  <c r="M191" i="7"/>
  <c r="K192" i="7"/>
  <c r="L192" i="7"/>
  <c r="M192" i="7"/>
  <c r="K193" i="7"/>
  <c r="L193" i="7"/>
  <c r="M193" i="7"/>
  <c r="K194" i="7"/>
  <c r="L194" i="7"/>
  <c r="M194" i="7"/>
  <c r="K195" i="7"/>
  <c r="L195" i="7"/>
  <c r="M195" i="7"/>
  <c r="K196" i="7"/>
  <c r="L196" i="7"/>
  <c r="M196" i="7"/>
  <c r="K197" i="7"/>
  <c r="L197" i="7"/>
  <c r="M197" i="7"/>
  <c r="K198" i="7"/>
  <c r="L198" i="7"/>
  <c r="M198" i="7"/>
  <c r="K199" i="7"/>
  <c r="L199" i="7"/>
  <c r="M199" i="7"/>
  <c r="G4" i="7"/>
  <c r="H4" i="7"/>
  <c r="I4" i="7"/>
  <c r="G5" i="7"/>
  <c r="H5" i="7"/>
  <c r="I5" i="7"/>
  <c r="G6" i="7"/>
  <c r="H6" i="7"/>
  <c r="I6" i="7"/>
  <c r="G7" i="7"/>
  <c r="H7" i="7"/>
  <c r="I7" i="7"/>
  <c r="G8" i="7"/>
  <c r="H8" i="7"/>
  <c r="I8" i="7"/>
  <c r="G9" i="7"/>
  <c r="H9" i="7"/>
  <c r="I9" i="7"/>
  <c r="G10" i="7"/>
  <c r="H10" i="7"/>
  <c r="I10" i="7"/>
  <c r="G11" i="7"/>
  <c r="H11" i="7"/>
  <c r="I11" i="7"/>
  <c r="G12" i="7"/>
  <c r="H12" i="7"/>
  <c r="I12" i="7"/>
  <c r="G13" i="7"/>
  <c r="H13" i="7"/>
  <c r="I13" i="7"/>
  <c r="G14" i="7"/>
  <c r="H14" i="7"/>
  <c r="I14" i="7"/>
  <c r="G15" i="7"/>
  <c r="H15" i="7"/>
  <c r="I15" i="7"/>
  <c r="G16" i="7"/>
  <c r="H16" i="7"/>
  <c r="I16" i="7"/>
  <c r="G17" i="7"/>
  <c r="H17" i="7"/>
  <c r="I17" i="7"/>
  <c r="G18" i="7"/>
  <c r="H18" i="7"/>
  <c r="I18" i="7"/>
  <c r="G19" i="7"/>
  <c r="H19" i="7"/>
  <c r="I19" i="7"/>
  <c r="G20" i="7"/>
  <c r="H20" i="7"/>
  <c r="I20" i="7"/>
  <c r="G21" i="7"/>
  <c r="H21" i="7"/>
  <c r="I21" i="7"/>
  <c r="G22" i="7"/>
  <c r="H22" i="7"/>
  <c r="I22" i="7"/>
  <c r="G23" i="7"/>
  <c r="H23" i="7"/>
  <c r="I23" i="7"/>
  <c r="G24" i="7"/>
  <c r="H24" i="7"/>
  <c r="I24" i="7"/>
  <c r="G25" i="7"/>
  <c r="H25" i="7"/>
  <c r="I25" i="7"/>
  <c r="G26" i="7"/>
  <c r="H26" i="7"/>
  <c r="I26" i="7"/>
  <c r="G27" i="7"/>
  <c r="H27" i="7"/>
  <c r="I27" i="7"/>
  <c r="G28" i="7"/>
  <c r="H28" i="7"/>
  <c r="I28" i="7"/>
  <c r="G29" i="7"/>
  <c r="H29" i="7"/>
  <c r="I29" i="7"/>
  <c r="G30" i="7"/>
  <c r="H30" i="7"/>
  <c r="I30" i="7"/>
  <c r="G31" i="7"/>
  <c r="H31" i="7"/>
  <c r="I31" i="7"/>
  <c r="G32" i="7"/>
  <c r="H32" i="7"/>
  <c r="I32" i="7"/>
  <c r="G33" i="7"/>
  <c r="H33" i="7"/>
  <c r="I33" i="7"/>
  <c r="G34" i="7"/>
  <c r="H34" i="7"/>
  <c r="I34" i="7"/>
  <c r="G35" i="7"/>
  <c r="H35" i="7"/>
  <c r="I35" i="7"/>
  <c r="G36" i="7"/>
  <c r="H36" i="7"/>
  <c r="I36" i="7"/>
  <c r="G37" i="7"/>
  <c r="H37" i="7"/>
  <c r="I37"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52" i="7"/>
  <c r="H52" i="7"/>
  <c r="I52" i="7"/>
  <c r="G53" i="7"/>
  <c r="H53" i="7"/>
  <c r="I53" i="7"/>
  <c r="G54" i="7"/>
  <c r="H54" i="7"/>
  <c r="I54" i="7"/>
  <c r="G55" i="7"/>
  <c r="H55" i="7"/>
  <c r="I55" i="7"/>
  <c r="G56" i="7"/>
  <c r="H56" i="7"/>
  <c r="I56" i="7"/>
  <c r="G57" i="7"/>
  <c r="H57" i="7"/>
  <c r="I57" i="7"/>
  <c r="G58" i="7"/>
  <c r="H58" i="7"/>
  <c r="I58" i="7"/>
  <c r="G59" i="7"/>
  <c r="H59" i="7"/>
  <c r="I59" i="7"/>
  <c r="G60" i="7"/>
  <c r="H60" i="7"/>
  <c r="I60" i="7"/>
  <c r="G61" i="7"/>
  <c r="H61" i="7"/>
  <c r="I61" i="7"/>
  <c r="G62" i="7"/>
  <c r="H62" i="7"/>
  <c r="I62"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G79" i="7"/>
  <c r="H79" i="7"/>
  <c r="I79" i="7"/>
  <c r="G80" i="7"/>
  <c r="H80" i="7"/>
  <c r="I80" i="7"/>
  <c r="G81" i="7"/>
  <c r="H81" i="7"/>
  <c r="I81" i="7"/>
  <c r="G82" i="7"/>
  <c r="H82" i="7"/>
  <c r="I82" i="7"/>
  <c r="G83" i="7"/>
  <c r="H83" i="7"/>
  <c r="I83" i="7"/>
  <c r="G84" i="7"/>
  <c r="H84" i="7"/>
  <c r="I84" i="7"/>
  <c r="G85" i="7"/>
  <c r="H85" i="7"/>
  <c r="I85" i="7"/>
  <c r="G86" i="7"/>
  <c r="H86" i="7"/>
  <c r="I86" i="7"/>
  <c r="G87" i="7"/>
  <c r="H87" i="7"/>
  <c r="I87" i="7"/>
  <c r="G88" i="7"/>
  <c r="H88" i="7"/>
  <c r="I88" i="7"/>
  <c r="G89" i="7"/>
  <c r="H89" i="7"/>
  <c r="I89" i="7"/>
  <c r="G90" i="7"/>
  <c r="H90" i="7"/>
  <c r="I90" i="7"/>
  <c r="G91" i="7"/>
  <c r="H91" i="7"/>
  <c r="I91" i="7"/>
  <c r="G92" i="7"/>
  <c r="H92" i="7"/>
  <c r="I92" i="7"/>
  <c r="G93" i="7"/>
  <c r="H93" i="7"/>
  <c r="I93" i="7"/>
  <c r="G94" i="7"/>
  <c r="H94" i="7"/>
  <c r="I94" i="7"/>
  <c r="G95" i="7"/>
  <c r="H95" i="7"/>
  <c r="I95" i="7"/>
  <c r="G96" i="7"/>
  <c r="H96" i="7"/>
  <c r="I96" i="7"/>
  <c r="G97" i="7"/>
  <c r="H97" i="7"/>
  <c r="I97" i="7"/>
  <c r="G98" i="7"/>
  <c r="H98" i="7"/>
  <c r="I98" i="7"/>
  <c r="G99" i="7"/>
  <c r="H99" i="7"/>
  <c r="I99" i="7"/>
  <c r="G100" i="7"/>
  <c r="H100" i="7"/>
  <c r="I100" i="7"/>
  <c r="G101" i="7"/>
  <c r="H101" i="7"/>
  <c r="I101" i="7"/>
  <c r="G102" i="7"/>
  <c r="H102" i="7"/>
  <c r="I102" i="7"/>
  <c r="G103" i="7"/>
  <c r="H103" i="7"/>
  <c r="I103" i="7"/>
  <c r="G104" i="7"/>
  <c r="H104" i="7"/>
  <c r="I104" i="7"/>
  <c r="G105" i="7"/>
  <c r="H105" i="7"/>
  <c r="I105" i="7"/>
  <c r="G106" i="7"/>
  <c r="H106" i="7"/>
  <c r="I106" i="7"/>
  <c r="G107" i="7"/>
  <c r="H107" i="7"/>
  <c r="I107" i="7"/>
  <c r="G108" i="7"/>
  <c r="H108" i="7"/>
  <c r="I108" i="7"/>
  <c r="G109" i="7"/>
  <c r="H109" i="7"/>
  <c r="I109" i="7"/>
  <c r="G110" i="7"/>
  <c r="H110" i="7"/>
  <c r="I110" i="7"/>
  <c r="G111" i="7"/>
  <c r="H111" i="7"/>
  <c r="I111" i="7"/>
  <c r="G112" i="7"/>
  <c r="H112" i="7"/>
  <c r="I112" i="7"/>
  <c r="G113" i="7"/>
  <c r="H113" i="7"/>
  <c r="I113" i="7"/>
  <c r="G114" i="7"/>
  <c r="H114" i="7"/>
  <c r="I114" i="7"/>
  <c r="G115" i="7"/>
  <c r="H115" i="7"/>
  <c r="I115" i="7"/>
  <c r="G116" i="7"/>
  <c r="H116" i="7"/>
  <c r="I116" i="7"/>
  <c r="G117" i="7"/>
  <c r="H117" i="7"/>
  <c r="I117" i="7"/>
  <c r="G118" i="7"/>
  <c r="H118" i="7"/>
  <c r="I118" i="7"/>
  <c r="G119" i="7"/>
  <c r="H119" i="7"/>
  <c r="I119" i="7"/>
  <c r="G120" i="7"/>
  <c r="H120" i="7"/>
  <c r="I120" i="7"/>
  <c r="G121" i="7"/>
  <c r="H121" i="7"/>
  <c r="I121" i="7"/>
  <c r="G122" i="7"/>
  <c r="H122" i="7"/>
  <c r="I122" i="7"/>
  <c r="G123" i="7"/>
  <c r="H123" i="7"/>
  <c r="I123" i="7"/>
  <c r="G124" i="7"/>
  <c r="H124" i="7"/>
  <c r="I124" i="7"/>
  <c r="G125" i="7"/>
  <c r="H125" i="7"/>
  <c r="I125" i="7"/>
  <c r="G126" i="7"/>
  <c r="H126" i="7"/>
  <c r="I126" i="7"/>
  <c r="G127" i="7"/>
  <c r="H127" i="7"/>
  <c r="I127" i="7"/>
  <c r="G128" i="7"/>
  <c r="H128" i="7"/>
  <c r="I128" i="7"/>
  <c r="G129" i="7"/>
  <c r="H129" i="7"/>
  <c r="I129" i="7"/>
  <c r="G130" i="7"/>
  <c r="H130" i="7"/>
  <c r="I130" i="7"/>
  <c r="G131" i="7"/>
  <c r="H131" i="7"/>
  <c r="I131" i="7"/>
  <c r="G132" i="7"/>
  <c r="H132" i="7"/>
  <c r="I132" i="7"/>
  <c r="G133" i="7"/>
  <c r="H133" i="7"/>
  <c r="I133" i="7"/>
  <c r="G134" i="7"/>
  <c r="H134" i="7"/>
  <c r="I134" i="7"/>
  <c r="G135" i="7"/>
  <c r="H135" i="7"/>
  <c r="I135" i="7"/>
  <c r="G136" i="7"/>
  <c r="H136" i="7"/>
  <c r="I136" i="7"/>
  <c r="G137" i="7"/>
  <c r="H137" i="7"/>
  <c r="I137" i="7"/>
  <c r="G138" i="7"/>
  <c r="H138" i="7"/>
  <c r="I138" i="7"/>
  <c r="G139" i="7"/>
  <c r="H139" i="7"/>
  <c r="I139" i="7"/>
  <c r="G140" i="7"/>
  <c r="H140" i="7"/>
  <c r="I140" i="7"/>
  <c r="G141" i="7"/>
  <c r="H141" i="7"/>
  <c r="I141" i="7"/>
  <c r="G142" i="7"/>
  <c r="H142" i="7"/>
  <c r="I142" i="7"/>
  <c r="G143" i="7"/>
  <c r="H143" i="7"/>
  <c r="I143" i="7"/>
  <c r="G144" i="7"/>
  <c r="H144" i="7"/>
  <c r="I144" i="7"/>
  <c r="G145" i="7"/>
  <c r="H145" i="7"/>
  <c r="I145" i="7"/>
  <c r="G146" i="7"/>
  <c r="H146" i="7"/>
  <c r="I146" i="7"/>
  <c r="G147" i="7"/>
  <c r="H147" i="7"/>
  <c r="I147" i="7"/>
  <c r="G148" i="7"/>
  <c r="H148" i="7"/>
  <c r="I148" i="7"/>
  <c r="G149" i="7"/>
  <c r="H149" i="7"/>
  <c r="I149" i="7"/>
  <c r="G150" i="7"/>
  <c r="H150" i="7"/>
  <c r="I150" i="7"/>
  <c r="G151" i="7"/>
  <c r="H151" i="7"/>
  <c r="I151" i="7"/>
  <c r="G152" i="7"/>
  <c r="H152" i="7"/>
  <c r="I152" i="7"/>
  <c r="G153" i="7"/>
  <c r="H153" i="7"/>
  <c r="I153" i="7"/>
  <c r="G154" i="7"/>
  <c r="H154" i="7"/>
  <c r="I154" i="7"/>
  <c r="G155" i="7"/>
  <c r="H155" i="7"/>
  <c r="I155" i="7"/>
  <c r="G156" i="7"/>
  <c r="H156" i="7"/>
  <c r="I156" i="7"/>
  <c r="G157" i="7"/>
  <c r="H157" i="7"/>
  <c r="I157" i="7"/>
  <c r="G158" i="7"/>
  <c r="H158" i="7"/>
  <c r="I158" i="7"/>
  <c r="G159" i="7"/>
  <c r="H159" i="7"/>
  <c r="I159" i="7"/>
  <c r="G160" i="7"/>
  <c r="H160" i="7"/>
  <c r="I160" i="7"/>
  <c r="G161" i="7"/>
  <c r="H161" i="7"/>
  <c r="I161" i="7"/>
  <c r="G162" i="7"/>
  <c r="H162" i="7"/>
  <c r="I162" i="7"/>
  <c r="G163" i="7"/>
  <c r="H163" i="7"/>
  <c r="I163" i="7"/>
  <c r="G164" i="7"/>
  <c r="H164" i="7"/>
  <c r="I164" i="7"/>
  <c r="G165" i="7"/>
  <c r="H165" i="7"/>
  <c r="I165" i="7"/>
  <c r="G166" i="7"/>
  <c r="H166" i="7"/>
  <c r="I166" i="7"/>
  <c r="G167" i="7"/>
  <c r="H167" i="7"/>
  <c r="I167" i="7"/>
  <c r="G168" i="7"/>
  <c r="H168" i="7"/>
  <c r="I168" i="7"/>
  <c r="G169" i="7"/>
  <c r="H169" i="7"/>
  <c r="I169" i="7"/>
  <c r="G170" i="7"/>
  <c r="H170" i="7"/>
  <c r="I170" i="7"/>
  <c r="G171" i="7"/>
  <c r="H171" i="7"/>
  <c r="I171" i="7"/>
  <c r="G172" i="7"/>
  <c r="H172" i="7"/>
  <c r="I172" i="7"/>
  <c r="G173" i="7"/>
  <c r="H173" i="7"/>
  <c r="I173" i="7"/>
  <c r="G174" i="7"/>
  <c r="H174" i="7"/>
  <c r="I174" i="7"/>
  <c r="G175" i="7"/>
  <c r="H175" i="7"/>
  <c r="I175" i="7"/>
  <c r="G176" i="7"/>
  <c r="H176" i="7"/>
  <c r="I176" i="7"/>
  <c r="G177" i="7"/>
  <c r="H177" i="7"/>
  <c r="I177" i="7"/>
  <c r="G178" i="7"/>
  <c r="H178" i="7"/>
  <c r="I178" i="7"/>
  <c r="G179" i="7"/>
  <c r="H179" i="7"/>
  <c r="I179" i="7"/>
  <c r="G180" i="7"/>
  <c r="H180" i="7"/>
  <c r="I180" i="7"/>
  <c r="G181" i="7"/>
  <c r="H181" i="7"/>
  <c r="I181" i="7"/>
  <c r="G182" i="7"/>
  <c r="H182" i="7"/>
  <c r="I182" i="7"/>
  <c r="G183" i="7"/>
  <c r="H183" i="7"/>
  <c r="I183" i="7"/>
  <c r="G184" i="7"/>
  <c r="H184" i="7"/>
  <c r="I184" i="7"/>
  <c r="G185" i="7"/>
  <c r="H185" i="7"/>
  <c r="I185" i="7"/>
  <c r="G186" i="7"/>
  <c r="H186" i="7"/>
  <c r="I186" i="7"/>
  <c r="G187" i="7"/>
  <c r="H187" i="7"/>
  <c r="I187" i="7"/>
  <c r="G188" i="7"/>
  <c r="H188" i="7"/>
  <c r="I188" i="7"/>
  <c r="G189" i="7"/>
  <c r="H189" i="7"/>
  <c r="I189" i="7"/>
  <c r="G190" i="7"/>
  <c r="H190" i="7"/>
  <c r="I190" i="7"/>
  <c r="G191" i="7"/>
  <c r="H191" i="7"/>
  <c r="I191" i="7"/>
  <c r="G192" i="7"/>
  <c r="H192" i="7"/>
  <c r="I192" i="7"/>
  <c r="G193" i="7"/>
  <c r="H193" i="7"/>
  <c r="I193" i="7"/>
  <c r="G194" i="7"/>
  <c r="H194" i="7"/>
  <c r="I194" i="7"/>
  <c r="G195" i="7"/>
  <c r="H195" i="7"/>
  <c r="I195" i="7"/>
  <c r="G196" i="7"/>
  <c r="H196" i="7"/>
  <c r="I196" i="7"/>
  <c r="G197" i="7"/>
  <c r="H197" i="7"/>
  <c r="I197" i="7"/>
  <c r="G198" i="7"/>
  <c r="H198" i="7"/>
  <c r="I198" i="7"/>
  <c r="G199" i="7"/>
  <c r="H199" i="7"/>
  <c r="I199" i="7"/>
  <c r="R182" i="7" l="1"/>
  <c r="O177" i="7"/>
  <c r="R166" i="7"/>
  <c r="O161" i="7"/>
  <c r="R150" i="7"/>
  <c r="O145" i="7"/>
  <c r="R134" i="7"/>
  <c r="O129" i="7"/>
  <c r="O15" i="7"/>
  <c r="R4" i="7"/>
  <c r="Q195" i="7"/>
  <c r="R179" i="7"/>
  <c r="O174" i="7"/>
  <c r="R163" i="7"/>
  <c r="O158" i="7"/>
  <c r="R147" i="7"/>
  <c r="O142" i="7"/>
  <c r="R131" i="7"/>
  <c r="R20" i="7"/>
  <c r="R9" i="7"/>
  <c r="O4" i="7"/>
  <c r="O195" i="7"/>
  <c r="O179" i="7"/>
  <c r="R168" i="7"/>
  <c r="O163" i="7"/>
  <c r="R152" i="7"/>
  <c r="O147" i="7"/>
  <c r="R136" i="7"/>
  <c r="O131" i="7"/>
  <c r="O20" i="7"/>
  <c r="R14" i="7"/>
  <c r="O9" i="7"/>
  <c r="O182" i="7"/>
  <c r="R171" i="7"/>
  <c r="O166" i="7"/>
  <c r="R155" i="7"/>
  <c r="O150" i="7"/>
  <c r="R139" i="7"/>
  <c r="O134" i="7"/>
  <c r="R173" i="7"/>
  <c r="O168" i="7"/>
  <c r="R157" i="7"/>
  <c r="O152" i="7"/>
  <c r="R141" i="7"/>
  <c r="O136" i="7"/>
  <c r="R178" i="7"/>
  <c r="O173" i="7"/>
  <c r="R162" i="7"/>
  <c r="O157" i="7"/>
  <c r="R146" i="7"/>
  <c r="O141" i="7"/>
  <c r="R130" i="7"/>
  <c r="R15" i="7"/>
  <c r="O10" i="7"/>
  <c r="R12" i="7"/>
  <c r="R17" i="7"/>
  <c r="O12" i="7"/>
  <c r="R176" i="7"/>
  <c r="O171" i="7"/>
  <c r="R160" i="7"/>
  <c r="O155" i="7"/>
  <c r="R144" i="7"/>
  <c r="O139" i="7"/>
  <c r="R128" i="7"/>
  <c r="R6" i="7"/>
  <c r="O17" i="7"/>
  <c r="R10" i="7"/>
  <c r="O5" i="7"/>
  <c r="R174" i="7"/>
  <c r="O169" i="7"/>
  <c r="R158" i="7"/>
  <c r="O153" i="7"/>
  <c r="R142" i="7"/>
  <c r="O137" i="7"/>
  <c r="O14" i="7"/>
  <c r="O19" i="7"/>
  <c r="R183" i="7"/>
  <c r="O178" i="7"/>
  <c r="R167" i="7"/>
  <c r="O162" i="7"/>
  <c r="R151" i="7"/>
  <c r="O146" i="7"/>
  <c r="R135" i="7"/>
  <c r="O130" i="7"/>
  <c r="R119" i="7"/>
  <c r="R13" i="7"/>
  <c r="O8" i="7"/>
  <c r="O183" i="7"/>
  <c r="R172" i="7"/>
  <c r="O167" i="7"/>
  <c r="R156" i="7"/>
  <c r="O151" i="7"/>
  <c r="R140" i="7"/>
  <c r="O135" i="7"/>
  <c r="R18" i="7"/>
  <c r="O13" i="7"/>
  <c r="R177" i="7"/>
  <c r="O172" i="7"/>
  <c r="R161" i="7"/>
  <c r="O156" i="7"/>
  <c r="R145" i="7"/>
  <c r="O140" i="7"/>
  <c r="R129" i="7"/>
  <c r="R19" i="7"/>
  <c r="O18" i="7"/>
  <c r="R7" i="7"/>
  <c r="O7" i="7"/>
  <c r="R195" i="7"/>
  <c r="O176" i="7"/>
  <c r="O160" i="7"/>
  <c r="R149" i="7"/>
  <c r="O144" i="7"/>
  <c r="R11" i="7"/>
  <c r="R170" i="7"/>
  <c r="R154" i="7"/>
  <c r="O149" i="7"/>
  <c r="O133" i="7"/>
  <c r="R16" i="7"/>
  <c r="O11" i="7"/>
  <c r="R175" i="7"/>
  <c r="O170" i="7"/>
  <c r="R159" i="7"/>
  <c r="O154" i="7"/>
  <c r="R143" i="7"/>
  <c r="O138" i="7"/>
  <c r="R127" i="7"/>
  <c r="R181" i="7"/>
  <c r="R165" i="7"/>
  <c r="R133" i="7"/>
  <c r="O128" i="7"/>
  <c r="O6" i="7"/>
  <c r="O181" i="7"/>
  <c r="O165" i="7"/>
  <c r="R138" i="7"/>
  <c r="O16" i="7"/>
  <c r="R5" i="7"/>
  <c r="R180" i="7"/>
  <c r="O175" i="7"/>
  <c r="R164" i="7"/>
  <c r="O159" i="7"/>
  <c r="R148" i="7"/>
  <c r="O143" i="7"/>
  <c r="R132" i="7"/>
  <c r="O180" i="7"/>
  <c r="R169" i="7"/>
  <c r="O164" i="7"/>
  <c r="R153" i="7"/>
  <c r="O148" i="7"/>
  <c r="R137" i="7"/>
  <c r="O132" i="7"/>
  <c r="Q44" i="7"/>
  <c r="N45" i="7"/>
  <c r="Q45" i="7"/>
  <c r="N46" i="7"/>
  <c r="Q46" i="7"/>
  <c r="N47" i="7"/>
  <c r="Q47" i="7"/>
  <c r="N48" i="7"/>
  <c r="Q48" i="7"/>
  <c r="N49" i="7"/>
  <c r="Q49" i="7"/>
  <c r="N50" i="7"/>
  <c r="Q50" i="7"/>
  <c r="N51" i="7"/>
  <c r="Q51" i="7"/>
  <c r="N52" i="7"/>
  <c r="Q52" i="7"/>
  <c r="N53" i="7"/>
  <c r="Q53" i="7"/>
  <c r="N54" i="7"/>
  <c r="Q54" i="7"/>
  <c r="N55" i="7"/>
  <c r="Q55" i="7"/>
  <c r="N56" i="7"/>
  <c r="Q56" i="7"/>
  <c r="N57" i="7"/>
  <c r="Q57" i="7"/>
  <c r="N58" i="7"/>
  <c r="Q58" i="7"/>
  <c r="N59" i="7"/>
  <c r="Q59" i="7"/>
  <c r="O21" i="7"/>
  <c r="R21" i="7"/>
  <c r="O22" i="7"/>
  <c r="R22" i="7"/>
  <c r="O23" i="7"/>
  <c r="R23" i="7"/>
  <c r="O118" i="7"/>
  <c r="R118" i="7"/>
  <c r="O119" i="7"/>
  <c r="Q118" i="7"/>
  <c r="N119" i="7"/>
  <c r="N118" i="7"/>
  <c r="Q119" i="7"/>
  <c r="O120" i="7"/>
  <c r="N120" i="7"/>
  <c r="R120" i="7"/>
  <c r="Q120" i="7"/>
  <c r="N121" i="7"/>
  <c r="O121" i="7"/>
  <c r="Q121" i="7"/>
  <c r="R121" i="7"/>
  <c r="O122" i="7"/>
  <c r="N122" i="7"/>
  <c r="Q122" i="7"/>
  <c r="R122" i="7"/>
  <c r="N123" i="7"/>
  <c r="O123" i="7"/>
  <c r="R123" i="7"/>
  <c r="Q123" i="7"/>
  <c r="O124" i="7"/>
  <c r="N124" i="7"/>
  <c r="R124" i="7"/>
  <c r="Q124" i="7"/>
  <c r="O125" i="7"/>
  <c r="N125" i="7"/>
  <c r="Q125" i="7"/>
  <c r="R125" i="7"/>
  <c r="N126" i="7"/>
  <c r="O126" i="7"/>
  <c r="Q126" i="7"/>
  <c r="R126" i="7"/>
  <c r="O127" i="7"/>
  <c r="N127" i="7"/>
  <c r="O184" i="7"/>
  <c r="N184" i="7"/>
  <c r="R184" i="7"/>
  <c r="Q184" i="7"/>
  <c r="N185" i="7"/>
  <c r="O185" i="7"/>
  <c r="Q185" i="7"/>
  <c r="R185" i="7"/>
  <c r="N186" i="7"/>
  <c r="O186" i="7"/>
  <c r="Q186" i="7"/>
  <c r="R186" i="7"/>
  <c r="N187" i="7"/>
  <c r="O187" i="7"/>
  <c r="R187" i="7"/>
  <c r="Q187" i="7"/>
  <c r="O188" i="7"/>
  <c r="N188" i="7"/>
  <c r="Q188" i="7"/>
  <c r="R188" i="7"/>
  <c r="O189" i="7"/>
  <c r="N189" i="7"/>
  <c r="R189" i="7"/>
  <c r="Q189" i="7"/>
  <c r="N190" i="7"/>
  <c r="O190" i="7"/>
  <c r="Q190" i="7"/>
  <c r="R190" i="7"/>
  <c r="O191" i="7"/>
  <c r="N191" i="7"/>
  <c r="R191" i="7"/>
  <c r="Q191" i="7"/>
  <c r="N192" i="7"/>
  <c r="O192" i="7"/>
  <c r="Q192" i="7"/>
  <c r="R192" i="7"/>
  <c r="N193" i="7"/>
  <c r="O193" i="7"/>
  <c r="Q193" i="7"/>
  <c r="R193" i="7"/>
  <c r="N194" i="7"/>
  <c r="O194" i="7"/>
  <c r="R194" i="7"/>
  <c r="Q194" i="7"/>
  <c r="O196" i="7"/>
  <c r="N196" i="7"/>
  <c r="Q196" i="7"/>
  <c r="R196" i="7"/>
  <c r="N197" i="7"/>
  <c r="O197" i="7"/>
  <c r="Q197" i="7"/>
  <c r="R197" i="7"/>
  <c r="O198" i="7"/>
  <c r="N198" i="7"/>
  <c r="R198" i="7"/>
  <c r="Q198" i="7"/>
  <c r="N199" i="7"/>
  <c r="O199" i="7"/>
  <c r="R199" i="7"/>
  <c r="Q199" i="7"/>
  <c r="N5" i="7"/>
  <c r="Q7" i="7"/>
  <c r="Q8" i="7"/>
  <c r="Q9" i="7"/>
  <c r="N10" i="7"/>
  <c r="Q10" i="7"/>
  <c r="N11" i="7"/>
  <c r="Q11" i="7"/>
  <c r="N12" i="7"/>
  <c r="Q12" i="7"/>
  <c r="N13" i="7"/>
  <c r="N14" i="7"/>
  <c r="Q14" i="7"/>
  <c r="N15" i="7"/>
  <c r="N16" i="7"/>
  <c r="N17" i="7"/>
  <c r="Q17" i="7"/>
  <c r="N18" i="7"/>
  <c r="Q18" i="7"/>
  <c r="Q31" i="7"/>
  <c r="N32" i="7"/>
  <c r="Q33" i="7"/>
  <c r="N34" i="7"/>
  <c r="Q35" i="7"/>
  <c r="Q36" i="7"/>
  <c r="N38" i="7"/>
  <c r="N39" i="7"/>
  <c r="Q39" i="7"/>
  <c r="N40" i="7"/>
  <c r="Q40" i="7"/>
  <c r="N41" i="7"/>
  <c r="Q41" i="7"/>
  <c r="Q42" i="7"/>
  <c r="N44" i="7"/>
  <c r="R8" i="7"/>
  <c r="Q4" i="7"/>
  <c r="Q5" i="7"/>
  <c r="N6" i="7"/>
  <c r="Q6" i="7"/>
  <c r="N7" i="7"/>
  <c r="N8" i="7"/>
  <c r="N9" i="7"/>
  <c r="N19" i="7"/>
  <c r="Q19" i="7"/>
  <c r="N20" i="7"/>
  <c r="Q20" i="7"/>
  <c r="N21" i="7"/>
  <c r="Q21" i="7"/>
  <c r="N22" i="7"/>
  <c r="Q22" i="7"/>
  <c r="Q23" i="7"/>
  <c r="Q24" i="7"/>
  <c r="N25" i="7"/>
  <c r="N26" i="7"/>
  <c r="N27" i="7"/>
  <c r="N28" i="7"/>
  <c r="Q28" i="7"/>
  <c r="N29" i="7"/>
  <c r="Q29" i="7"/>
  <c r="N30" i="7"/>
  <c r="Q30" i="7"/>
  <c r="N31" i="7"/>
  <c r="Q32" i="7"/>
  <c r="N33" i="7"/>
  <c r="Q34" i="7"/>
  <c r="N35" i="7"/>
  <c r="N36" i="7"/>
  <c r="N37" i="7"/>
  <c r="Q37" i="7"/>
  <c r="Q38" i="7"/>
  <c r="N42" i="7"/>
  <c r="N43" i="7"/>
  <c r="Q43" i="7"/>
  <c r="N4" i="7"/>
  <c r="Q13" i="7"/>
  <c r="Q15" i="7"/>
  <c r="Q16" i="7"/>
  <c r="N23" i="7"/>
  <c r="N24" i="7"/>
  <c r="Q25" i="7"/>
  <c r="Q26" i="7"/>
  <c r="Q27" i="7"/>
  <c r="O24" i="7"/>
  <c r="R24" i="7"/>
  <c r="O25" i="7"/>
  <c r="R25" i="7"/>
  <c r="O26" i="7"/>
  <c r="R26" i="7"/>
  <c r="O27" i="7"/>
  <c r="R27" i="7"/>
  <c r="O28" i="7"/>
  <c r="R28" i="7"/>
  <c r="O29" i="7"/>
  <c r="R29" i="7"/>
  <c r="O30" i="7"/>
  <c r="R30" i="7"/>
  <c r="O31" i="7"/>
  <c r="R31" i="7"/>
  <c r="O32" i="7"/>
  <c r="R32" i="7"/>
  <c r="O33" i="7"/>
  <c r="R33" i="7"/>
  <c r="O34" i="7"/>
  <c r="R34" i="7"/>
  <c r="O35" i="7"/>
  <c r="R35" i="7"/>
  <c r="O36" i="7"/>
  <c r="R36" i="7"/>
  <c r="O37" i="7"/>
  <c r="R37" i="7"/>
  <c r="O38" i="7"/>
  <c r="R38" i="7"/>
  <c r="O39" i="7"/>
  <c r="R39" i="7"/>
  <c r="O40" i="7"/>
  <c r="R40" i="7"/>
  <c r="O41" i="7"/>
  <c r="R41" i="7"/>
  <c r="O42" i="7"/>
  <c r="R42" i="7"/>
  <c r="O43" i="7"/>
  <c r="R43" i="7"/>
  <c r="O44" i="7"/>
  <c r="R44" i="7"/>
  <c r="O45" i="7"/>
  <c r="R45" i="7"/>
  <c r="O46" i="7"/>
  <c r="R46" i="7"/>
  <c r="O47" i="7"/>
  <c r="R47" i="7"/>
  <c r="O48" i="7"/>
  <c r="R48" i="7"/>
  <c r="O49" i="7"/>
  <c r="R49" i="7"/>
  <c r="O50" i="7"/>
  <c r="R50" i="7"/>
  <c r="O51" i="7"/>
  <c r="R51" i="7"/>
  <c r="O52" i="7"/>
  <c r="R52" i="7"/>
  <c r="O53" i="7"/>
  <c r="R53" i="7"/>
  <c r="O54" i="7"/>
  <c r="R54" i="7"/>
  <c r="O55" i="7"/>
  <c r="R55" i="7"/>
  <c r="O56" i="7"/>
  <c r="R56" i="7"/>
  <c r="O57" i="7"/>
  <c r="R57" i="7"/>
  <c r="O58" i="7"/>
  <c r="R58" i="7"/>
  <c r="O59" i="7"/>
  <c r="R59" i="7"/>
  <c r="O60" i="7"/>
  <c r="R60" i="7"/>
  <c r="O61" i="7"/>
  <c r="R61" i="7"/>
  <c r="O62" i="7"/>
  <c r="R62" i="7"/>
  <c r="O63" i="7"/>
  <c r="R63" i="7"/>
  <c r="O64" i="7"/>
  <c r="R64" i="7"/>
  <c r="O65" i="7"/>
  <c r="R65" i="7"/>
  <c r="O66" i="7"/>
  <c r="R66" i="7"/>
  <c r="O67" i="7"/>
  <c r="R67" i="7"/>
  <c r="O68" i="7"/>
  <c r="R68" i="7"/>
  <c r="O69" i="7"/>
  <c r="R69" i="7"/>
  <c r="O70" i="7"/>
  <c r="R70" i="7"/>
  <c r="O71" i="7"/>
  <c r="R71" i="7"/>
  <c r="O72" i="7"/>
  <c r="R72" i="7"/>
  <c r="O73" i="7"/>
  <c r="R73" i="7"/>
  <c r="O74" i="7"/>
  <c r="R74" i="7"/>
  <c r="O75" i="7"/>
  <c r="R75" i="7"/>
  <c r="O76" i="7"/>
  <c r="R76" i="7"/>
  <c r="O77" i="7"/>
  <c r="R77" i="7"/>
  <c r="O78" i="7"/>
  <c r="R78" i="7"/>
  <c r="O79" i="7"/>
  <c r="R79" i="7"/>
  <c r="O80" i="7"/>
  <c r="R80" i="7"/>
  <c r="O81" i="7"/>
  <c r="R81" i="7"/>
  <c r="O82" i="7"/>
  <c r="R82" i="7"/>
  <c r="O83" i="7"/>
  <c r="R83" i="7"/>
  <c r="O84" i="7"/>
  <c r="R84" i="7"/>
  <c r="O85" i="7"/>
  <c r="R85" i="7"/>
  <c r="O86" i="7"/>
  <c r="R86" i="7"/>
  <c r="O87" i="7"/>
  <c r="R87" i="7"/>
  <c r="O88" i="7"/>
  <c r="R88" i="7"/>
  <c r="O89" i="7"/>
  <c r="R89" i="7"/>
  <c r="O90" i="7"/>
  <c r="R90" i="7"/>
  <c r="O91" i="7"/>
  <c r="R91" i="7"/>
  <c r="O92" i="7"/>
  <c r="R92" i="7"/>
  <c r="O93" i="7"/>
  <c r="R93" i="7"/>
  <c r="N67" i="7"/>
  <c r="N68" i="7"/>
  <c r="N69" i="7"/>
  <c r="N70" i="7"/>
  <c r="N71" i="7"/>
  <c r="N72" i="7"/>
  <c r="Q73" i="7"/>
  <c r="Q74" i="7"/>
  <c r="N75" i="7"/>
  <c r="N76" i="7"/>
  <c r="N77" i="7"/>
  <c r="N78" i="7"/>
  <c r="N79" i="7"/>
  <c r="Q80" i="7"/>
  <c r="Q81" i="7"/>
  <c r="Q82" i="7"/>
  <c r="Q83" i="7"/>
  <c r="Q84" i="7"/>
  <c r="Q85" i="7"/>
  <c r="Q86" i="7"/>
  <c r="Q87" i="7"/>
  <c r="Q88" i="7"/>
  <c r="Q89" i="7"/>
  <c r="Q90" i="7"/>
  <c r="N91" i="7"/>
  <c r="Q92" i="7"/>
  <c r="Q93" i="7"/>
  <c r="Q153" i="7"/>
  <c r="N155" i="7"/>
  <c r="Q156" i="7"/>
  <c r="N158" i="7"/>
  <c r="Q159" i="7"/>
  <c r="N161" i="7"/>
  <c r="Q162" i="7"/>
  <c r="N164" i="7"/>
  <c r="Q165" i="7"/>
  <c r="N167" i="7"/>
  <c r="Q168" i="7"/>
  <c r="N170" i="7"/>
  <c r="Q171" i="7"/>
  <c r="N173" i="7"/>
  <c r="Q174" i="7"/>
  <c r="N176" i="7"/>
  <c r="Q177" i="7"/>
  <c r="N179" i="7"/>
  <c r="Q180" i="7"/>
  <c r="N182" i="7"/>
  <c r="Q183" i="7"/>
  <c r="N60" i="7"/>
  <c r="Q60" i="7"/>
  <c r="N61" i="7"/>
  <c r="Q61" i="7"/>
  <c r="N62" i="7"/>
  <c r="Q62" i="7"/>
  <c r="N63" i="7"/>
  <c r="Q63" i="7"/>
  <c r="N64" i="7"/>
  <c r="Q64" i="7"/>
  <c r="N65" i="7"/>
  <c r="Q65" i="7"/>
  <c r="N66" i="7"/>
  <c r="Q66" i="7"/>
  <c r="Q67" i="7"/>
  <c r="Q68" i="7"/>
  <c r="Q69" i="7"/>
  <c r="Q70" i="7"/>
  <c r="Q71" i="7"/>
  <c r="Q72" i="7"/>
  <c r="N73" i="7"/>
  <c r="N74" i="7"/>
  <c r="Q75" i="7"/>
  <c r="Q76" i="7"/>
  <c r="Q77" i="7"/>
  <c r="Q78" i="7"/>
  <c r="Q79" i="7"/>
  <c r="N80" i="7"/>
  <c r="N81" i="7"/>
  <c r="N82" i="7"/>
  <c r="N83" i="7"/>
  <c r="N84" i="7"/>
  <c r="N85" i="7"/>
  <c r="N86" i="7"/>
  <c r="N87" i="7"/>
  <c r="N88" i="7"/>
  <c r="N89" i="7"/>
  <c r="N90" i="7"/>
  <c r="Q91" i="7"/>
  <c r="N92" i="7"/>
  <c r="N93" i="7"/>
  <c r="N153" i="7"/>
  <c r="Q154" i="7"/>
  <c r="N156" i="7"/>
  <c r="N157" i="7"/>
  <c r="N159" i="7"/>
  <c r="Q160" i="7"/>
  <c r="N162" i="7"/>
  <c r="N163" i="7"/>
  <c r="Q164" i="7"/>
  <c r="N166" i="7"/>
  <c r="Q167" i="7"/>
  <c r="N169" i="7"/>
  <c r="Q170" i="7"/>
  <c r="N172" i="7"/>
  <c r="Q173" i="7"/>
  <c r="N175" i="7"/>
  <c r="Q176" i="7"/>
  <c r="N178" i="7"/>
  <c r="Q178" i="7"/>
  <c r="N180" i="7"/>
  <c r="Q181" i="7"/>
  <c r="N183" i="7"/>
  <c r="Q127" i="7"/>
  <c r="N128" i="7"/>
  <c r="Q128" i="7"/>
  <c r="N129" i="7"/>
  <c r="Q129" i="7"/>
  <c r="N130" i="7"/>
  <c r="Q130" i="7"/>
  <c r="N131" i="7"/>
  <c r="Q131" i="7"/>
  <c r="N132" i="7"/>
  <c r="Q132" i="7"/>
  <c r="N133" i="7"/>
  <c r="Q133" i="7"/>
  <c r="N134" i="7"/>
  <c r="Q134" i="7"/>
  <c r="N135" i="7"/>
  <c r="Q135" i="7"/>
  <c r="N136" i="7"/>
  <c r="Q136" i="7"/>
  <c r="N137" i="7"/>
  <c r="Q137" i="7"/>
  <c r="N138" i="7"/>
  <c r="Q138" i="7"/>
  <c r="N139" i="7"/>
  <c r="Q139" i="7"/>
  <c r="N140" i="7"/>
  <c r="Q140" i="7"/>
  <c r="N141" i="7"/>
  <c r="Q141" i="7"/>
  <c r="N142" i="7"/>
  <c r="Q142" i="7"/>
  <c r="N143" i="7"/>
  <c r="Q143" i="7"/>
  <c r="N144" i="7"/>
  <c r="Q144" i="7"/>
  <c r="N145" i="7"/>
  <c r="Q145" i="7"/>
  <c r="N146" i="7"/>
  <c r="Q146" i="7"/>
  <c r="N147" i="7"/>
  <c r="Q147" i="7"/>
  <c r="N148" i="7"/>
  <c r="Q148" i="7"/>
  <c r="N149" i="7"/>
  <c r="Q149" i="7"/>
  <c r="N150" i="7"/>
  <c r="Q150" i="7"/>
  <c r="N151" i="7"/>
  <c r="Q151" i="7"/>
  <c r="N152" i="7"/>
  <c r="Q152" i="7"/>
  <c r="N154" i="7"/>
  <c r="Q155" i="7"/>
  <c r="Q157" i="7"/>
  <c r="Q158" i="7"/>
  <c r="N160" i="7"/>
  <c r="Q161" i="7"/>
  <c r="Q163" i="7"/>
  <c r="N165" i="7"/>
  <c r="Q166" i="7"/>
  <c r="N168" i="7"/>
  <c r="Q169" i="7"/>
  <c r="N171" i="7"/>
  <c r="Q172" i="7"/>
  <c r="N174" i="7"/>
  <c r="Q175" i="7"/>
  <c r="N177" i="7"/>
  <c r="Q179" i="7"/>
  <c r="N181" i="7"/>
  <c r="Q182" i="7"/>
  <c r="N195" i="7"/>
  <c r="O94" i="7"/>
  <c r="N94" i="7"/>
  <c r="R94" i="7"/>
  <c r="Q94" i="7"/>
  <c r="N95" i="7"/>
  <c r="O95" i="7"/>
  <c r="Q95" i="7"/>
  <c r="R95" i="7"/>
  <c r="N96" i="7"/>
  <c r="O96" i="7"/>
  <c r="R96" i="7"/>
  <c r="Q96" i="7"/>
  <c r="O97" i="7"/>
  <c r="N97" i="7"/>
  <c r="R97" i="7"/>
  <c r="Q97" i="7"/>
  <c r="N98" i="7"/>
  <c r="O98" i="7"/>
  <c r="Q98" i="7"/>
  <c r="R98" i="7"/>
  <c r="O99" i="7"/>
  <c r="N99" i="7"/>
  <c r="Q99" i="7"/>
  <c r="R99" i="7"/>
  <c r="N100" i="7"/>
  <c r="O100" i="7"/>
  <c r="R100" i="7"/>
  <c r="Q100" i="7"/>
  <c r="O101" i="7"/>
  <c r="N101" i="7"/>
  <c r="R101" i="7"/>
  <c r="Q101" i="7"/>
  <c r="N102" i="7"/>
  <c r="O102" i="7"/>
  <c r="R102" i="7"/>
  <c r="Q102" i="7"/>
  <c r="O103" i="7"/>
  <c r="N103" i="7"/>
  <c r="Q103" i="7"/>
  <c r="R103" i="7"/>
  <c r="N104" i="7"/>
  <c r="O104" i="7"/>
  <c r="R104" i="7"/>
  <c r="Q104" i="7"/>
  <c r="N105" i="7"/>
  <c r="O105" i="7"/>
  <c r="Q105" i="7"/>
  <c r="R105" i="7"/>
  <c r="N106" i="7"/>
  <c r="O106" i="7"/>
  <c r="R106" i="7"/>
  <c r="Q106" i="7"/>
  <c r="N107" i="7"/>
  <c r="O107" i="7"/>
  <c r="R107" i="7"/>
  <c r="Q107" i="7"/>
  <c r="N108" i="7"/>
  <c r="O108" i="7"/>
  <c r="Q108" i="7"/>
  <c r="R108" i="7"/>
  <c r="N109" i="7"/>
  <c r="O109" i="7"/>
  <c r="Q109" i="7"/>
  <c r="R109" i="7"/>
  <c r="O110" i="7"/>
  <c r="N110" i="7"/>
  <c r="Q110" i="7"/>
  <c r="R110" i="7"/>
  <c r="N111" i="7"/>
  <c r="O111" i="7"/>
  <c r="R111" i="7"/>
  <c r="Q111" i="7"/>
  <c r="O112" i="7"/>
  <c r="N112" i="7"/>
  <c r="R112" i="7"/>
  <c r="Q112" i="7"/>
  <c r="N113" i="7"/>
  <c r="O113" i="7"/>
  <c r="Q113" i="7"/>
  <c r="R113" i="7"/>
  <c r="O114" i="7"/>
  <c r="N114" i="7"/>
  <c r="Q114" i="7"/>
  <c r="R114" i="7"/>
  <c r="N115" i="7"/>
  <c r="O115" i="7"/>
  <c r="Q115" i="7"/>
  <c r="R115" i="7"/>
  <c r="O116" i="7"/>
  <c r="N116" i="7"/>
  <c r="R116" i="7"/>
  <c r="Q116" i="7"/>
  <c r="N117" i="7"/>
  <c r="O117" i="7"/>
  <c r="R117" i="7"/>
  <c r="Q117" i="7"/>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9" i="1"/>
  <c r="T126" i="1"/>
  <c r="T125" i="1"/>
  <c r="T124" i="1"/>
  <c r="T105"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 r="P13" i="1"/>
  <c r="P12" i="1"/>
  <c r="P11" i="1"/>
  <c r="P10"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9" i="1"/>
  <c r="K204" i="6"/>
  <c r="O204" i="6"/>
  <c r="N199" i="5"/>
  <c r="J199" i="5"/>
  <c r="O199" i="6"/>
  <c r="K199" i="6"/>
  <c r="O142" i="6"/>
  <c r="K142" i="6"/>
  <c r="O141" i="6"/>
  <c r="K141" i="6"/>
  <c r="O140" i="6"/>
  <c r="K140" i="6"/>
  <c r="J115" i="5"/>
  <c r="N115" i="5"/>
  <c r="O137" i="6"/>
  <c r="K137" i="6"/>
  <c r="N126" i="5"/>
  <c r="J126" i="5"/>
  <c r="O128" i="6"/>
  <c r="K128" i="6"/>
  <c r="O127" i="6"/>
  <c r="K127" i="6"/>
  <c r="O126" i="6"/>
  <c r="K126" i="6"/>
  <c r="O108" i="6"/>
  <c r="K108" i="6"/>
  <c r="L3" i="7"/>
  <c r="M3" i="7"/>
  <c r="K3" i="7"/>
  <c r="H3" i="7"/>
  <c r="I3" i="7"/>
  <c r="G3" i="7"/>
  <c r="D3" i="7"/>
  <c r="E3" i="7"/>
  <c r="C3" i="7"/>
  <c r="O203" i="6"/>
  <c r="K203" i="6"/>
  <c r="O202" i="6"/>
  <c r="K202" i="6"/>
  <c r="O201" i="6"/>
  <c r="K201" i="6"/>
  <c r="O200" i="6"/>
  <c r="K200" i="6"/>
  <c r="O198" i="6"/>
  <c r="K198" i="6"/>
  <c r="O197" i="6"/>
  <c r="K197" i="6"/>
  <c r="O196" i="6"/>
  <c r="K196" i="6"/>
  <c r="O195" i="6"/>
  <c r="K195" i="6"/>
  <c r="O194" i="6"/>
  <c r="K194" i="6"/>
  <c r="O193" i="6"/>
  <c r="K193" i="6"/>
  <c r="O192" i="6"/>
  <c r="K192" i="6"/>
  <c r="O191" i="6"/>
  <c r="K191" i="6"/>
  <c r="O190" i="6"/>
  <c r="K190" i="6"/>
  <c r="O189" i="6"/>
  <c r="K189" i="6"/>
  <c r="O188" i="6"/>
  <c r="K188" i="6"/>
  <c r="O187" i="6"/>
  <c r="K187" i="6"/>
  <c r="O186" i="6"/>
  <c r="K186" i="6"/>
  <c r="O185" i="6"/>
  <c r="K185" i="6"/>
  <c r="O184" i="6"/>
  <c r="K184" i="6"/>
  <c r="O183" i="6"/>
  <c r="K183" i="6"/>
  <c r="O182" i="6"/>
  <c r="K182" i="6"/>
  <c r="O181" i="6"/>
  <c r="K181" i="6"/>
  <c r="O180" i="6"/>
  <c r="K180" i="6"/>
  <c r="O179" i="6"/>
  <c r="K179" i="6"/>
  <c r="O178" i="6"/>
  <c r="K178" i="6"/>
  <c r="O177" i="6"/>
  <c r="K177" i="6"/>
  <c r="O176" i="6"/>
  <c r="K176" i="6"/>
  <c r="O175" i="6"/>
  <c r="K175" i="6"/>
  <c r="O174" i="6"/>
  <c r="K174" i="6"/>
  <c r="O173" i="6"/>
  <c r="K173" i="6"/>
  <c r="O172" i="6"/>
  <c r="K172" i="6"/>
  <c r="O171" i="6"/>
  <c r="K171" i="6"/>
  <c r="O170" i="6"/>
  <c r="K170" i="6"/>
  <c r="O169" i="6"/>
  <c r="K169" i="6"/>
  <c r="O168" i="6"/>
  <c r="K168" i="6"/>
  <c r="O167" i="6"/>
  <c r="K167" i="6"/>
  <c r="O166" i="6"/>
  <c r="K166" i="6"/>
  <c r="O165" i="6"/>
  <c r="K165" i="6"/>
  <c r="O164" i="6"/>
  <c r="K164" i="6"/>
  <c r="O163" i="6"/>
  <c r="K163" i="6"/>
  <c r="O162" i="6"/>
  <c r="K162" i="6"/>
  <c r="O161" i="6"/>
  <c r="K161" i="6"/>
  <c r="O160" i="6"/>
  <c r="K160" i="6"/>
  <c r="O159" i="6"/>
  <c r="K159" i="6"/>
  <c r="O158" i="6"/>
  <c r="K158" i="6"/>
  <c r="O157" i="6"/>
  <c r="K157" i="6"/>
  <c r="O156" i="6"/>
  <c r="K156" i="6"/>
  <c r="O155" i="6"/>
  <c r="K155" i="6"/>
  <c r="O154" i="6"/>
  <c r="K154" i="6"/>
  <c r="O153" i="6"/>
  <c r="K153" i="6"/>
  <c r="O152" i="6"/>
  <c r="K152" i="6"/>
  <c r="O151" i="6"/>
  <c r="K151" i="6"/>
  <c r="O150" i="6"/>
  <c r="K150" i="6"/>
  <c r="O149" i="6"/>
  <c r="K149" i="6"/>
  <c r="O148" i="6"/>
  <c r="K148" i="6"/>
  <c r="O147" i="6"/>
  <c r="K147" i="6"/>
  <c r="O146" i="6"/>
  <c r="K146" i="6"/>
  <c r="O145" i="6"/>
  <c r="K145" i="6"/>
  <c r="O144" i="6"/>
  <c r="K144" i="6"/>
  <c r="O143" i="6"/>
  <c r="K143" i="6"/>
  <c r="O139" i="6"/>
  <c r="K139" i="6"/>
  <c r="O138" i="6"/>
  <c r="K138" i="6"/>
  <c r="O136" i="6"/>
  <c r="K136" i="6"/>
  <c r="O135" i="6"/>
  <c r="K135" i="6"/>
  <c r="O134" i="6"/>
  <c r="K134" i="6"/>
  <c r="O133" i="6"/>
  <c r="K133" i="6"/>
  <c r="O132" i="6"/>
  <c r="K132" i="6"/>
  <c r="O131" i="6"/>
  <c r="K131" i="6"/>
  <c r="O130" i="6"/>
  <c r="K130" i="6"/>
  <c r="O129" i="6"/>
  <c r="K129" i="6"/>
  <c r="O125" i="6"/>
  <c r="K125" i="6"/>
  <c r="O124" i="6"/>
  <c r="K124" i="6"/>
  <c r="O123" i="6"/>
  <c r="K123" i="6"/>
  <c r="O122" i="6"/>
  <c r="K122" i="6"/>
  <c r="O121" i="6"/>
  <c r="K121" i="6"/>
  <c r="O120" i="6"/>
  <c r="K120" i="6"/>
  <c r="O119" i="6"/>
  <c r="K119" i="6"/>
  <c r="O118" i="6"/>
  <c r="K118" i="6"/>
  <c r="O117" i="6"/>
  <c r="K117" i="6"/>
  <c r="O116" i="6"/>
  <c r="K116" i="6"/>
  <c r="O115" i="6"/>
  <c r="K115" i="6"/>
  <c r="O114" i="6"/>
  <c r="K114" i="6"/>
  <c r="O113" i="6"/>
  <c r="K113" i="6"/>
  <c r="O112" i="6"/>
  <c r="K112" i="6"/>
  <c r="O111" i="6"/>
  <c r="K111" i="6"/>
  <c r="O110" i="6"/>
  <c r="K110" i="6"/>
  <c r="O109" i="6"/>
  <c r="K109" i="6"/>
  <c r="O107" i="6"/>
  <c r="K107" i="6"/>
  <c r="O106" i="6"/>
  <c r="K106" i="6"/>
  <c r="O105" i="6"/>
  <c r="K105" i="6"/>
  <c r="O104" i="6"/>
  <c r="K104" i="6"/>
  <c r="O103" i="6"/>
  <c r="K103" i="6"/>
  <c r="O102" i="6"/>
  <c r="K102" i="6"/>
  <c r="O101" i="6"/>
  <c r="K101" i="6"/>
  <c r="O100" i="6"/>
  <c r="K100" i="6"/>
  <c r="O99" i="6"/>
  <c r="K99" i="6"/>
  <c r="O98" i="6"/>
  <c r="K98" i="6"/>
  <c r="O97" i="6"/>
  <c r="K97" i="6"/>
  <c r="O96" i="6"/>
  <c r="K96" i="6"/>
  <c r="O95" i="6"/>
  <c r="K95" i="6"/>
  <c r="O94" i="6"/>
  <c r="K94" i="6"/>
  <c r="O93" i="6"/>
  <c r="K93" i="6"/>
  <c r="O92" i="6"/>
  <c r="K92" i="6"/>
  <c r="O91" i="6"/>
  <c r="K91" i="6"/>
  <c r="O90" i="6"/>
  <c r="K90" i="6"/>
  <c r="O89" i="6"/>
  <c r="K89" i="6"/>
  <c r="O88" i="6"/>
  <c r="K88" i="6"/>
  <c r="O87" i="6"/>
  <c r="K87" i="6"/>
  <c r="O86" i="6"/>
  <c r="K86" i="6"/>
  <c r="O85" i="6"/>
  <c r="K85" i="6"/>
  <c r="O84" i="6"/>
  <c r="K84" i="6"/>
  <c r="O83" i="6"/>
  <c r="K83" i="6"/>
  <c r="O82" i="6"/>
  <c r="K82" i="6"/>
  <c r="O81" i="6"/>
  <c r="K81" i="6"/>
  <c r="O80" i="6"/>
  <c r="K80" i="6"/>
  <c r="O79" i="6"/>
  <c r="K79" i="6"/>
  <c r="O78" i="6"/>
  <c r="K78" i="6"/>
  <c r="O77" i="6"/>
  <c r="K77" i="6"/>
  <c r="O76" i="6"/>
  <c r="K76" i="6"/>
  <c r="O75" i="6"/>
  <c r="K75" i="6"/>
  <c r="O74" i="6"/>
  <c r="K74" i="6"/>
  <c r="O73" i="6"/>
  <c r="K73" i="6"/>
  <c r="O72" i="6"/>
  <c r="K72" i="6"/>
  <c r="O71" i="6"/>
  <c r="K71" i="6"/>
  <c r="O70" i="6"/>
  <c r="K70" i="6"/>
  <c r="O69" i="6"/>
  <c r="K69" i="6"/>
  <c r="O68" i="6"/>
  <c r="K68" i="6"/>
  <c r="O67" i="6"/>
  <c r="K67" i="6"/>
  <c r="O66" i="6"/>
  <c r="K66" i="6"/>
  <c r="O65" i="6"/>
  <c r="K65" i="6"/>
  <c r="O64" i="6"/>
  <c r="K64" i="6"/>
  <c r="O63" i="6"/>
  <c r="K63" i="6"/>
  <c r="O62" i="6"/>
  <c r="K62" i="6"/>
  <c r="O61" i="6"/>
  <c r="K61" i="6"/>
  <c r="O60" i="6"/>
  <c r="K60" i="6"/>
  <c r="O59" i="6"/>
  <c r="K59" i="6"/>
  <c r="O58" i="6"/>
  <c r="K58" i="6"/>
  <c r="O57" i="6"/>
  <c r="K57" i="6"/>
  <c r="O56" i="6"/>
  <c r="K56" i="6"/>
  <c r="O55" i="6"/>
  <c r="K55" i="6"/>
  <c r="O54" i="6"/>
  <c r="K54" i="6"/>
  <c r="O53" i="6"/>
  <c r="K53" i="6"/>
  <c r="O52" i="6"/>
  <c r="K52" i="6"/>
  <c r="O51" i="6"/>
  <c r="K51" i="6"/>
  <c r="O50" i="6"/>
  <c r="K50" i="6"/>
  <c r="O49" i="6"/>
  <c r="K49" i="6"/>
  <c r="O48" i="6"/>
  <c r="K48" i="6"/>
  <c r="O47" i="6"/>
  <c r="K47" i="6"/>
  <c r="O46" i="6"/>
  <c r="K46" i="6"/>
  <c r="O45" i="6"/>
  <c r="K45" i="6"/>
  <c r="O44" i="6"/>
  <c r="K44" i="6"/>
  <c r="O43" i="6"/>
  <c r="K43" i="6"/>
  <c r="O42" i="6"/>
  <c r="K42" i="6"/>
  <c r="O41" i="6"/>
  <c r="K41" i="6"/>
  <c r="O40" i="6"/>
  <c r="K40" i="6"/>
  <c r="O39" i="6"/>
  <c r="K39" i="6"/>
  <c r="O38" i="6"/>
  <c r="K38" i="6"/>
  <c r="O37" i="6"/>
  <c r="K37" i="6"/>
  <c r="O36" i="6"/>
  <c r="K36" i="6"/>
  <c r="O35" i="6"/>
  <c r="K35" i="6"/>
  <c r="O34" i="6"/>
  <c r="K34" i="6"/>
  <c r="O33" i="6"/>
  <c r="K33" i="6"/>
  <c r="O32" i="6"/>
  <c r="K32" i="6"/>
  <c r="O31" i="6"/>
  <c r="K31" i="6"/>
  <c r="O30" i="6"/>
  <c r="K30" i="6"/>
  <c r="O29" i="6"/>
  <c r="K29" i="6"/>
  <c r="O28" i="6"/>
  <c r="K28" i="6"/>
  <c r="O27" i="6"/>
  <c r="K27" i="6"/>
  <c r="O26" i="6"/>
  <c r="K26" i="6"/>
  <c r="O25" i="6"/>
  <c r="K25" i="6"/>
  <c r="O24" i="6"/>
  <c r="K24" i="6"/>
  <c r="O23" i="6"/>
  <c r="K23" i="6"/>
  <c r="O22" i="6"/>
  <c r="K22" i="6"/>
  <c r="O21" i="6"/>
  <c r="K21" i="6"/>
  <c r="O20" i="6"/>
  <c r="K20" i="6"/>
  <c r="O19" i="6"/>
  <c r="K19" i="6"/>
  <c r="O18" i="6"/>
  <c r="K18" i="6"/>
  <c r="O17" i="6"/>
  <c r="K17" i="6"/>
  <c r="O16" i="6"/>
  <c r="K16" i="6"/>
  <c r="O15" i="6"/>
  <c r="K15" i="6"/>
  <c r="N201" i="5"/>
  <c r="J201" i="5"/>
  <c r="N200" i="5"/>
  <c r="J200" i="5"/>
  <c r="N198" i="5"/>
  <c r="J198" i="5"/>
  <c r="N197" i="5"/>
  <c r="J197" i="5"/>
  <c r="N196" i="5"/>
  <c r="J196" i="5"/>
  <c r="N195" i="5"/>
  <c r="J195" i="5"/>
  <c r="N194" i="5"/>
  <c r="J194" i="5"/>
  <c r="N193" i="5"/>
  <c r="J193" i="5"/>
  <c r="N192" i="5"/>
  <c r="J192" i="5"/>
  <c r="N191" i="5"/>
  <c r="J191" i="5"/>
  <c r="N190" i="5"/>
  <c r="J190" i="5"/>
  <c r="N189" i="5"/>
  <c r="J189" i="5"/>
  <c r="N188" i="5"/>
  <c r="J188" i="5"/>
  <c r="N187" i="5"/>
  <c r="J187" i="5"/>
  <c r="N186" i="5"/>
  <c r="J186" i="5"/>
  <c r="N185" i="5"/>
  <c r="J185" i="5"/>
  <c r="N184" i="5"/>
  <c r="J184" i="5"/>
  <c r="N183" i="5"/>
  <c r="J183" i="5"/>
  <c r="N182" i="5"/>
  <c r="J182" i="5"/>
  <c r="N181" i="5"/>
  <c r="J181" i="5"/>
  <c r="N180" i="5"/>
  <c r="J180" i="5"/>
  <c r="N179" i="5"/>
  <c r="J179" i="5"/>
  <c r="N178" i="5"/>
  <c r="J178" i="5"/>
  <c r="N177" i="5"/>
  <c r="J177" i="5"/>
  <c r="N176" i="5"/>
  <c r="J176" i="5"/>
  <c r="N175" i="5"/>
  <c r="J175" i="5"/>
  <c r="N174" i="5"/>
  <c r="J174" i="5"/>
  <c r="N173" i="5"/>
  <c r="J173" i="5"/>
  <c r="N172" i="5"/>
  <c r="J172" i="5"/>
  <c r="N171" i="5"/>
  <c r="J171" i="5"/>
  <c r="N170" i="5"/>
  <c r="J170" i="5"/>
  <c r="N169" i="5"/>
  <c r="J169" i="5"/>
  <c r="N168" i="5"/>
  <c r="J168" i="5"/>
  <c r="N167" i="5"/>
  <c r="J167" i="5"/>
  <c r="N166" i="5"/>
  <c r="J166" i="5"/>
  <c r="N165" i="5"/>
  <c r="J165" i="5"/>
  <c r="N164" i="5"/>
  <c r="J164" i="5"/>
  <c r="N163" i="5"/>
  <c r="J163" i="5"/>
  <c r="N162" i="5"/>
  <c r="J162" i="5"/>
  <c r="N161" i="5"/>
  <c r="J161" i="5"/>
  <c r="N160" i="5"/>
  <c r="J160" i="5"/>
  <c r="N159" i="5"/>
  <c r="J159" i="5"/>
  <c r="N158" i="5"/>
  <c r="J158" i="5"/>
  <c r="N157" i="5"/>
  <c r="J157" i="5"/>
  <c r="N156" i="5"/>
  <c r="J156" i="5"/>
  <c r="N155" i="5"/>
  <c r="J155" i="5"/>
  <c r="N154" i="5"/>
  <c r="J154" i="5"/>
  <c r="N153" i="5"/>
  <c r="J153" i="5"/>
  <c r="N152" i="5"/>
  <c r="J152" i="5"/>
  <c r="N151" i="5"/>
  <c r="J151" i="5"/>
  <c r="N150" i="5"/>
  <c r="J150" i="5"/>
  <c r="N149" i="5"/>
  <c r="J149" i="5"/>
  <c r="N148" i="5"/>
  <c r="J148" i="5"/>
  <c r="N147" i="5"/>
  <c r="J147" i="5"/>
  <c r="N146" i="5"/>
  <c r="J146" i="5"/>
  <c r="N145" i="5"/>
  <c r="J145" i="5"/>
  <c r="N144" i="5"/>
  <c r="J144" i="5"/>
  <c r="N143" i="5"/>
  <c r="J143" i="5"/>
  <c r="N142" i="5"/>
  <c r="J142" i="5"/>
  <c r="N141" i="5"/>
  <c r="J141" i="5"/>
  <c r="N140" i="5"/>
  <c r="J140" i="5"/>
  <c r="N139" i="5"/>
  <c r="J139" i="5"/>
  <c r="N138" i="5"/>
  <c r="J138" i="5"/>
  <c r="N137" i="5"/>
  <c r="J137" i="5"/>
  <c r="N136" i="5"/>
  <c r="J136" i="5"/>
  <c r="N135" i="5"/>
  <c r="J135" i="5"/>
  <c r="N134" i="5"/>
  <c r="J134" i="5"/>
  <c r="N133" i="5"/>
  <c r="J133" i="5"/>
  <c r="N132" i="5"/>
  <c r="J132" i="5"/>
  <c r="N131" i="5"/>
  <c r="J131" i="5"/>
  <c r="N130" i="5"/>
  <c r="J130" i="5"/>
  <c r="N129" i="5"/>
  <c r="J129" i="5"/>
  <c r="N128" i="5"/>
  <c r="J128" i="5"/>
  <c r="N127" i="5"/>
  <c r="J127" i="5"/>
  <c r="N125" i="5"/>
  <c r="J125" i="5"/>
  <c r="N124" i="5"/>
  <c r="J124" i="5"/>
  <c r="N123" i="5"/>
  <c r="J123" i="5"/>
  <c r="N122" i="5"/>
  <c r="J122" i="5"/>
  <c r="N121" i="5"/>
  <c r="J121" i="5"/>
  <c r="N120" i="5"/>
  <c r="J120" i="5"/>
  <c r="N119" i="5"/>
  <c r="J119" i="5"/>
  <c r="N118" i="5"/>
  <c r="J118" i="5"/>
  <c r="N117" i="5"/>
  <c r="J117" i="5"/>
  <c r="N116" i="5"/>
  <c r="J116" i="5"/>
  <c r="N114" i="5"/>
  <c r="J114" i="5"/>
  <c r="N113" i="5"/>
  <c r="J113" i="5"/>
  <c r="N112" i="5"/>
  <c r="J112" i="5"/>
  <c r="N111" i="5"/>
  <c r="J111" i="5"/>
  <c r="N110" i="5"/>
  <c r="J110" i="5"/>
  <c r="N109" i="5"/>
  <c r="J109" i="5"/>
  <c r="N108" i="5"/>
  <c r="J108" i="5"/>
  <c r="N107" i="5"/>
  <c r="J107" i="5"/>
  <c r="N106" i="5"/>
  <c r="J106" i="5"/>
  <c r="N105" i="5"/>
  <c r="J105" i="5"/>
  <c r="N104" i="5"/>
  <c r="J104" i="5"/>
  <c r="N103" i="5"/>
  <c r="J103" i="5"/>
  <c r="N102" i="5"/>
  <c r="J102" i="5"/>
  <c r="N101" i="5"/>
  <c r="J101" i="5"/>
  <c r="N100" i="5"/>
  <c r="J100" i="5"/>
  <c r="N99" i="5"/>
  <c r="J99" i="5"/>
  <c r="N98" i="5"/>
  <c r="J98" i="5"/>
  <c r="N97" i="5"/>
  <c r="J97" i="5"/>
  <c r="N96" i="5"/>
  <c r="J96" i="5"/>
  <c r="N95" i="5"/>
  <c r="J95" i="5"/>
  <c r="N94" i="5"/>
  <c r="J94" i="5"/>
  <c r="N93" i="5"/>
  <c r="J93" i="5"/>
  <c r="N92" i="5"/>
  <c r="J92" i="5"/>
  <c r="N91" i="5"/>
  <c r="J91" i="5"/>
  <c r="N90" i="5"/>
  <c r="J90" i="5"/>
  <c r="N89" i="5"/>
  <c r="J89" i="5"/>
  <c r="N88" i="5"/>
  <c r="J88" i="5"/>
  <c r="N87" i="5"/>
  <c r="J87" i="5"/>
  <c r="N86" i="5"/>
  <c r="J86" i="5"/>
  <c r="N85" i="5"/>
  <c r="J85" i="5"/>
  <c r="N84" i="5"/>
  <c r="J84" i="5"/>
  <c r="N83" i="5"/>
  <c r="J83" i="5"/>
  <c r="N82" i="5"/>
  <c r="J82" i="5"/>
  <c r="N81" i="5"/>
  <c r="J81" i="5"/>
  <c r="N80" i="5"/>
  <c r="J80" i="5"/>
  <c r="N79" i="5"/>
  <c r="J79" i="5"/>
  <c r="N78" i="5"/>
  <c r="J78" i="5"/>
  <c r="N77" i="5"/>
  <c r="J77" i="5"/>
  <c r="N76" i="5"/>
  <c r="J76" i="5"/>
  <c r="N75" i="5"/>
  <c r="J75" i="5"/>
  <c r="N74" i="5"/>
  <c r="J74" i="5"/>
  <c r="N73" i="5"/>
  <c r="J73" i="5"/>
  <c r="N72" i="5"/>
  <c r="J72" i="5"/>
  <c r="N71" i="5"/>
  <c r="J71" i="5"/>
  <c r="N70" i="5"/>
  <c r="J70" i="5"/>
  <c r="N69" i="5"/>
  <c r="J69" i="5"/>
  <c r="N68" i="5"/>
  <c r="J68" i="5"/>
  <c r="N67" i="5"/>
  <c r="J67" i="5"/>
  <c r="N66" i="5"/>
  <c r="J66" i="5"/>
  <c r="N65" i="5"/>
  <c r="J65" i="5"/>
  <c r="N64" i="5"/>
  <c r="J64" i="5"/>
  <c r="N63" i="5"/>
  <c r="J63" i="5"/>
  <c r="N62" i="5"/>
  <c r="J62" i="5"/>
  <c r="N61" i="5"/>
  <c r="J61" i="5"/>
  <c r="N60" i="5"/>
  <c r="J60" i="5"/>
  <c r="N59" i="5"/>
  <c r="J59" i="5"/>
  <c r="N58" i="5"/>
  <c r="J58" i="5"/>
  <c r="N57" i="5"/>
  <c r="J57" i="5"/>
  <c r="N56" i="5"/>
  <c r="J56" i="5"/>
  <c r="N55" i="5"/>
  <c r="J55" i="5"/>
  <c r="N54" i="5"/>
  <c r="J54" i="5"/>
  <c r="N53" i="5"/>
  <c r="J53" i="5"/>
  <c r="N52" i="5"/>
  <c r="J52" i="5"/>
  <c r="N51" i="5"/>
  <c r="J51" i="5"/>
  <c r="N50" i="5"/>
  <c r="J50" i="5"/>
  <c r="N49" i="5"/>
  <c r="J49" i="5"/>
  <c r="N48" i="5"/>
  <c r="J48" i="5"/>
  <c r="N47" i="5"/>
  <c r="J47" i="5"/>
  <c r="N46" i="5"/>
  <c r="J46" i="5"/>
  <c r="N45" i="5"/>
  <c r="J45" i="5"/>
  <c r="N44" i="5"/>
  <c r="J44" i="5"/>
  <c r="N43" i="5"/>
  <c r="J43" i="5"/>
  <c r="N42" i="5"/>
  <c r="J42" i="5"/>
  <c r="N41" i="5"/>
  <c r="J41" i="5"/>
  <c r="N40" i="5"/>
  <c r="J40" i="5"/>
  <c r="N39" i="5"/>
  <c r="J39" i="5"/>
  <c r="N38" i="5"/>
  <c r="J38" i="5"/>
  <c r="N37" i="5"/>
  <c r="J37" i="5"/>
  <c r="N36" i="5"/>
  <c r="J36" i="5"/>
  <c r="N35" i="5"/>
  <c r="J35" i="5"/>
  <c r="N34" i="5"/>
  <c r="J34" i="5"/>
  <c r="N33" i="5"/>
  <c r="J33" i="5"/>
  <c r="N32" i="5"/>
  <c r="J32" i="5"/>
  <c r="N31" i="5"/>
  <c r="J31" i="5"/>
  <c r="N30" i="5"/>
  <c r="J30" i="5"/>
  <c r="N29" i="5"/>
  <c r="J29" i="5"/>
  <c r="N28" i="5"/>
  <c r="J28" i="5"/>
  <c r="N27" i="5"/>
  <c r="J27" i="5"/>
  <c r="N26" i="5"/>
  <c r="J26" i="5"/>
  <c r="N25" i="5"/>
  <c r="J25" i="5"/>
  <c r="N24" i="5"/>
  <c r="J24" i="5"/>
  <c r="N23" i="5"/>
  <c r="J23" i="5"/>
  <c r="N22" i="5"/>
  <c r="J22" i="5"/>
  <c r="N21" i="5"/>
  <c r="J21" i="5"/>
  <c r="N20" i="5"/>
  <c r="J20" i="5"/>
  <c r="N19" i="5"/>
  <c r="J19" i="5"/>
  <c r="N18" i="5"/>
  <c r="J18" i="5"/>
  <c r="N17" i="5"/>
  <c r="J17" i="5"/>
  <c r="N16" i="5"/>
  <c r="J16" i="5"/>
  <c r="N15" i="5"/>
  <c r="J15" i="5"/>
  <c r="N14" i="5"/>
  <c r="J14" i="5"/>
  <c r="N13" i="5"/>
  <c r="J13" i="5"/>
  <c r="N12" i="5"/>
  <c r="J12" i="5"/>
  <c r="J202" i="5" l="1"/>
  <c r="O16" i="5"/>
  <c r="O22" i="5"/>
  <c r="O24" i="5"/>
  <c r="O30" i="5"/>
  <c r="O32" i="5"/>
  <c r="O36" i="5"/>
  <c r="O38" i="5"/>
  <c r="O43" i="5"/>
  <c r="O45" i="5"/>
  <c r="O49" i="5"/>
  <c r="O55" i="5"/>
  <c r="O66" i="5"/>
  <c r="O68" i="5"/>
  <c r="O76" i="5"/>
  <c r="O82" i="5"/>
  <c r="O86" i="5"/>
  <c r="O90" i="5"/>
  <c r="O92" i="5"/>
  <c r="O94" i="5"/>
  <c r="O96" i="5"/>
  <c r="O98" i="5"/>
  <c r="O106" i="5"/>
  <c r="O108" i="5"/>
  <c r="O112" i="5"/>
  <c r="O119" i="5"/>
  <c r="O121" i="5"/>
  <c r="O125" i="5"/>
  <c r="O132" i="5"/>
  <c r="O133" i="5"/>
  <c r="O137" i="5"/>
  <c r="O145" i="5"/>
  <c r="O147" i="5"/>
  <c r="O153" i="5"/>
  <c r="O159" i="5"/>
  <c r="O163" i="5"/>
  <c r="O173" i="5"/>
  <c r="P204" i="6"/>
  <c r="O179" i="5"/>
  <c r="O181" i="5"/>
  <c r="O185" i="5"/>
  <c r="O187" i="5"/>
  <c r="O195" i="5"/>
  <c r="O200" i="5"/>
  <c r="O15" i="5"/>
  <c r="O19" i="5"/>
  <c r="O23" i="5"/>
  <c r="O27" i="5"/>
  <c r="O29" i="5"/>
  <c r="O37" i="5"/>
  <c r="O50" i="5"/>
  <c r="O52" i="5"/>
  <c r="O54" i="5"/>
  <c r="O60" i="5"/>
  <c r="O65" i="5"/>
  <c r="O67" i="5"/>
  <c r="O71" i="5"/>
  <c r="O75" i="5"/>
  <c r="O85" i="5"/>
  <c r="O89" i="5"/>
  <c r="O91" i="5"/>
  <c r="O99" i="5"/>
  <c r="O101" i="5"/>
  <c r="O103" i="5"/>
  <c r="O111" i="5"/>
  <c r="O113" i="5"/>
  <c r="O116" i="5"/>
  <c r="O118" i="5"/>
  <c r="O122" i="5"/>
  <c r="O129" i="5"/>
  <c r="O131" i="5"/>
  <c r="O134" i="5"/>
  <c r="O138" i="5"/>
  <c r="O144" i="5"/>
  <c r="O146" i="5"/>
  <c r="O148" i="5"/>
  <c r="O156" i="5"/>
  <c r="O164" i="5"/>
  <c r="O166" i="5"/>
  <c r="O168" i="5"/>
  <c r="O172" i="5"/>
  <c r="O174" i="5"/>
  <c r="O178" i="5"/>
  <c r="O186" i="5"/>
  <c r="O188" i="5"/>
  <c r="O192" i="5"/>
  <c r="O194" i="5"/>
  <c r="O198" i="5"/>
  <c r="O115" i="5"/>
  <c r="O199" i="5"/>
  <c r="P199" i="6"/>
  <c r="P142" i="6"/>
  <c r="P141" i="6"/>
  <c r="P140" i="6"/>
  <c r="P152" i="6"/>
  <c r="P160" i="6"/>
  <c r="P168" i="6"/>
  <c r="P172" i="6"/>
  <c r="P184" i="6"/>
  <c r="P188" i="6"/>
  <c r="P192" i="6"/>
  <c r="P196" i="6"/>
  <c r="P201" i="6"/>
  <c r="P127" i="6"/>
  <c r="P21" i="6"/>
  <c r="P27" i="6"/>
  <c r="P31" i="6"/>
  <c r="P35" i="6"/>
  <c r="P39" i="6"/>
  <c r="P50" i="6"/>
  <c r="P62" i="6"/>
  <c r="P65" i="6"/>
  <c r="P67" i="6"/>
  <c r="P73" i="6"/>
  <c r="P75" i="6"/>
  <c r="P77" i="6"/>
  <c r="P81" i="6"/>
  <c r="P83" i="6"/>
  <c r="P89" i="6"/>
  <c r="P91" i="6"/>
  <c r="P93" i="6"/>
  <c r="P97" i="6"/>
  <c r="P101" i="6"/>
  <c r="P107" i="6"/>
  <c r="P110" i="6"/>
  <c r="P114" i="6"/>
  <c r="P124" i="6"/>
  <c r="P133" i="6"/>
  <c r="P135" i="6"/>
  <c r="P16" i="6"/>
  <c r="P24" i="6"/>
  <c r="P28" i="6"/>
  <c r="P40" i="6"/>
  <c r="P47" i="6"/>
  <c r="P51" i="6"/>
  <c r="P63" i="6"/>
  <c r="P66" i="6"/>
  <c r="P74" i="6"/>
  <c r="P78" i="6"/>
  <c r="P82" i="6"/>
  <c r="P86" i="6"/>
  <c r="P98" i="6"/>
  <c r="P113" i="6"/>
  <c r="P121" i="6"/>
  <c r="P130" i="6"/>
  <c r="P143" i="6"/>
  <c r="P149" i="6"/>
  <c r="P151" i="6"/>
  <c r="P153" i="6"/>
  <c r="P157" i="6"/>
  <c r="P159" i="6"/>
  <c r="P165" i="6"/>
  <c r="P167" i="6"/>
  <c r="P169" i="6"/>
  <c r="P171" i="6"/>
  <c r="P175" i="6"/>
  <c r="P179" i="6"/>
  <c r="P181" i="6"/>
  <c r="P183" i="6"/>
  <c r="P187" i="6"/>
  <c r="P193" i="6"/>
  <c r="P197" i="6"/>
  <c r="P200" i="6"/>
  <c r="P202" i="6"/>
  <c r="O165" i="5"/>
  <c r="O48" i="5"/>
  <c r="O20" i="5"/>
  <c r="O97" i="5"/>
  <c r="O47" i="5"/>
  <c r="O154" i="5"/>
  <c r="O18" i="5"/>
  <c r="O193" i="5"/>
  <c r="O61" i="5"/>
  <c r="P136" i="6"/>
  <c r="P128" i="6"/>
  <c r="P126" i="6"/>
  <c r="O63" i="5"/>
  <c r="O62" i="5"/>
  <c r="P120" i="6"/>
  <c r="P176" i="6"/>
  <c r="P189" i="6"/>
  <c r="P60" i="6"/>
  <c r="P59" i="6"/>
  <c r="O72" i="5"/>
  <c r="O59" i="5"/>
  <c r="O35" i="5"/>
  <c r="O17" i="5"/>
  <c r="P163" i="6"/>
  <c r="P109" i="6"/>
  <c r="P125" i="6"/>
  <c r="P112" i="6"/>
  <c r="P36" i="6"/>
  <c r="P147" i="6"/>
  <c r="P44" i="6"/>
  <c r="P156" i="6"/>
  <c r="P15" i="6"/>
  <c r="P117" i="6"/>
  <c r="P99" i="6"/>
  <c r="P173" i="6"/>
  <c r="P177" i="6"/>
  <c r="P161" i="6"/>
  <c r="P138" i="6"/>
  <c r="P116" i="6"/>
  <c r="P102" i="6"/>
  <c r="P90" i="6"/>
  <c r="P54" i="6"/>
  <c r="P43" i="6"/>
  <c r="O21" i="5"/>
  <c r="O57" i="5"/>
  <c r="O53" i="5"/>
  <c r="O25" i="5"/>
  <c r="O73" i="5"/>
  <c r="O100" i="5"/>
  <c r="O74" i="5"/>
  <c r="P185" i="6"/>
  <c r="P191" i="6"/>
  <c r="P29" i="6"/>
  <c r="P195" i="6"/>
  <c r="P46" i="6"/>
  <c r="P85" i="6"/>
  <c r="P52" i="6"/>
  <c r="P145" i="6"/>
  <c r="P37" i="6"/>
  <c r="O39" i="5"/>
  <c r="O13" i="5"/>
  <c r="P131" i="6"/>
  <c r="P148" i="6"/>
  <c r="O197" i="5"/>
  <c r="O171" i="5"/>
  <c r="P118" i="6"/>
  <c r="P203" i="6"/>
  <c r="O184" i="5"/>
  <c r="O160" i="5"/>
  <c r="P69" i="6"/>
  <c r="P94" i="6"/>
  <c r="P129" i="6"/>
  <c r="O105" i="5"/>
  <c r="O14" i="5"/>
  <c r="O102" i="5"/>
  <c r="P19" i="6"/>
  <c r="P95" i="6"/>
  <c r="P134" i="6"/>
  <c r="P106" i="6"/>
  <c r="P155" i="6"/>
  <c r="P122" i="6"/>
  <c r="P70" i="6"/>
  <c r="P32" i="6"/>
  <c r="O175" i="5"/>
  <c r="O150" i="5"/>
  <c r="O69" i="5"/>
  <c r="O167" i="5"/>
  <c r="O120" i="5"/>
  <c r="P55" i="6"/>
  <c r="O3" i="7"/>
  <c r="N3" i="7"/>
  <c r="R3" i="7"/>
  <c r="Q3" i="7"/>
  <c r="O170" i="5"/>
  <c r="O161" i="5"/>
  <c r="O136" i="5"/>
  <c r="P164" i="6"/>
  <c r="P180" i="6"/>
  <c r="P105" i="6"/>
  <c r="P144" i="6"/>
  <c r="P115" i="6"/>
  <c r="P87" i="6"/>
  <c r="P23" i="6"/>
  <c r="P58" i="6"/>
  <c r="P186" i="6"/>
  <c r="P34" i="6"/>
  <c r="P104" i="6"/>
  <c r="P18" i="6"/>
  <c r="O162" i="5"/>
  <c r="O143" i="5"/>
  <c r="O140" i="5"/>
  <c r="O44" i="5"/>
  <c r="O70" i="5"/>
  <c r="O51" i="5"/>
  <c r="O46" i="5"/>
  <c r="O155" i="5"/>
  <c r="P194" i="6"/>
  <c r="P190" i="6"/>
  <c r="P119" i="6"/>
  <c r="P26" i="6"/>
  <c r="P198" i="6"/>
  <c r="P182" i="6"/>
  <c r="P123" i="6"/>
  <c r="P111" i="6"/>
  <c r="P30" i="6"/>
  <c r="P178" i="6"/>
  <c r="P174" i="6"/>
  <c r="P170" i="6"/>
  <c r="P166" i="6"/>
  <c r="P162" i="6"/>
  <c r="P158" i="6"/>
  <c r="P154" i="6"/>
  <c r="P150" i="6"/>
  <c r="P146" i="6"/>
  <c r="P139" i="6"/>
  <c r="P103" i="6"/>
  <c r="P100" i="6"/>
  <c r="P96" i="6"/>
  <c r="P92" i="6"/>
  <c r="P88" i="6"/>
  <c r="P84" i="6"/>
  <c r="P80" i="6"/>
  <c r="P76" i="6"/>
  <c r="P72" i="6"/>
  <c r="P68" i="6"/>
  <c r="P64" i="6"/>
  <c r="P61" i="6"/>
  <c r="P57" i="6"/>
  <c r="P53" i="6"/>
  <c r="P49" i="6"/>
  <c r="P45" i="6"/>
  <c r="P42" i="6"/>
  <c r="P20" i="6"/>
  <c r="P132" i="6"/>
  <c r="P38" i="6"/>
  <c r="P22" i="6"/>
  <c r="O83" i="5"/>
  <c r="O189" i="5"/>
  <c r="O110" i="5"/>
  <c r="O191" i="5"/>
  <c r="O40" i="5"/>
  <c r="O190" i="5"/>
  <c r="O95" i="5"/>
  <c r="O78" i="5"/>
  <c r="O81" i="5"/>
  <c r="O79" i="5"/>
  <c r="O180" i="5"/>
  <c r="O158" i="5"/>
  <c r="O109" i="5"/>
  <c r="O87" i="5"/>
  <c r="O34" i="5"/>
  <c r="O130" i="5"/>
  <c r="O114" i="5"/>
  <c r="O152" i="5"/>
  <c r="O142" i="5"/>
  <c r="O123" i="5"/>
  <c r="O128" i="5"/>
  <c r="O104" i="5"/>
  <c r="O42" i="5"/>
  <c r="O41" i="5"/>
  <c r="O12" i="5"/>
  <c r="O157" i="5"/>
  <c r="O124" i="5"/>
  <c r="O80" i="5"/>
  <c r="O56" i="5"/>
  <c r="O31" i="5"/>
  <c r="O28" i="5"/>
  <c r="O58" i="5"/>
  <c r="O169" i="5"/>
  <c r="O182" i="5"/>
  <c r="O139" i="5"/>
  <c r="O64" i="5"/>
  <c r="O183" i="5"/>
  <c r="O93" i="5"/>
  <c r="O117" i="5"/>
  <c r="O77" i="5"/>
  <c r="O84" i="5"/>
  <c r="O176" i="5"/>
  <c r="O196" i="5"/>
  <c r="O33" i="5"/>
  <c r="O88" i="5"/>
  <c r="O141" i="5"/>
  <c r="O107" i="5"/>
  <c r="O201" i="5"/>
  <c r="O149" i="5"/>
  <c r="N202" i="5"/>
  <c r="O127" i="5"/>
  <c r="O26" i="5"/>
  <c r="O151" i="5"/>
  <c r="O135" i="5"/>
  <c r="O177" i="5"/>
  <c r="K205" i="6"/>
  <c r="O205" i="6"/>
  <c r="P17" i="6"/>
  <c r="P25" i="6"/>
  <c r="P33" i="6"/>
  <c r="P41" i="6"/>
  <c r="P48" i="6"/>
  <c r="P56" i="6"/>
  <c r="P71" i="6"/>
  <c r="P79" i="6"/>
  <c r="T76" i="1" l="1"/>
  <c r="N12" i="2"/>
  <c r="AC76" i="1" l="1"/>
  <c r="Y76" i="1"/>
  <c r="I76" i="1"/>
  <c r="M76"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6" i="1"/>
  <c r="T107" i="1"/>
  <c r="T108" i="1"/>
  <c r="T109" i="1"/>
  <c r="T110" i="1"/>
  <c r="T111" i="1"/>
  <c r="T112" i="1"/>
  <c r="T113" i="1"/>
  <c r="T114" i="1"/>
  <c r="T115" i="1"/>
  <c r="T116" i="1"/>
  <c r="T117" i="1"/>
  <c r="T118" i="1"/>
  <c r="T119" i="1"/>
  <c r="T120" i="1"/>
  <c r="T121" i="1"/>
  <c r="T122" i="1"/>
  <c r="T123" i="1"/>
  <c r="T127" i="1"/>
  <c r="T128" i="1"/>
  <c r="T129" i="1"/>
  <c r="T130" i="1"/>
  <c r="T131" i="1"/>
  <c r="T132" i="1"/>
  <c r="T133" i="1"/>
  <c r="T134" i="1"/>
  <c r="T135" i="1"/>
  <c r="T136" i="1"/>
  <c r="T137"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9" i="1"/>
  <c r="P9" i="1"/>
  <c r="AC9" i="1" l="1"/>
  <c r="AC162" i="1"/>
  <c r="AC158" i="1"/>
  <c r="AC154" i="1"/>
  <c r="AC150" i="1"/>
  <c r="AC146" i="1"/>
  <c r="AC142" i="1"/>
  <c r="AC138" i="1"/>
  <c r="AC134" i="1"/>
  <c r="AC127" i="1"/>
  <c r="AC194" i="1"/>
  <c r="AC190" i="1"/>
  <c r="AC186" i="1"/>
  <c r="AC182" i="1"/>
  <c r="AC178" i="1"/>
  <c r="AC174" i="1"/>
  <c r="AC170" i="1"/>
  <c r="AC166" i="1"/>
  <c r="AC130" i="1"/>
  <c r="Y152" i="1"/>
  <c r="AC121" i="1"/>
  <c r="AC117" i="1"/>
  <c r="AC113" i="1"/>
  <c r="AC109" i="1"/>
  <c r="AC105" i="1"/>
  <c r="AC101" i="1"/>
  <c r="AC97" i="1"/>
  <c r="AC93" i="1"/>
  <c r="AC89" i="1"/>
  <c r="AC85" i="1"/>
  <c r="AC81" i="1"/>
  <c r="AC77" i="1"/>
  <c r="AC74" i="1"/>
  <c r="AC70" i="1"/>
  <c r="AC66" i="1"/>
  <c r="AC62" i="1"/>
  <c r="AC58" i="1"/>
  <c r="AC55" i="1"/>
  <c r="AC51" i="1"/>
  <c r="AC47" i="1"/>
  <c r="AC43" i="1"/>
  <c r="AC39" i="1"/>
  <c r="AC36" i="1"/>
  <c r="AC32" i="1"/>
  <c r="AC28" i="1"/>
  <c r="AC24" i="1"/>
  <c r="AC20" i="1"/>
  <c r="AC16" i="1"/>
  <c r="AC12" i="1"/>
  <c r="AC196" i="1"/>
  <c r="AC192" i="1"/>
  <c r="AC188" i="1"/>
  <c r="AC184" i="1"/>
  <c r="AC180" i="1"/>
  <c r="AC176" i="1"/>
  <c r="AC172" i="1"/>
  <c r="AC168" i="1"/>
  <c r="AC164" i="1"/>
  <c r="AC160" i="1"/>
  <c r="AC156" i="1"/>
  <c r="AC152" i="1"/>
  <c r="AC148" i="1"/>
  <c r="AC144" i="1"/>
  <c r="AC140" i="1"/>
  <c r="AC136" i="1"/>
  <c r="AC132" i="1"/>
  <c r="AC129" i="1"/>
  <c r="AC125" i="1"/>
  <c r="AC123" i="1"/>
  <c r="AC119" i="1"/>
  <c r="AC115" i="1"/>
  <c r="AC111" i="1"/>
  <c r="AC107" i="1"/>
  <c r="AC103" i="1"/>
  <c r="AC99" i="1"/>
  <c r="AC95" i="1"/>
  <c r="AC91" i="1"/>
  <c r="AC87" i="1"/>
  <c r="AC83" i="1"/>
  <c r="AC79" i="1"/>
  <c r="AC72" i="1"/>
  <c r="AC68" i="1"/>
  <c r="AC64" i="1"/>
  <c r="AC60" i="1"/>
  <c r="AC57" i="1"/>
  <c r="AC53" i="1"/>
  <c r="AC49" i="1"/>
  <c r="AC45" i="1"/>
  <c r="AC41" i="1"/>
  <c r="AC34" i="1"/>
  <c r="AC30" i="1"/>
  <c r="AC26" i="1"/>
  <c r="AC22" i="1"/>
  <c r="AC18" i="1"/>
  <c r="AC14" i="1"/>
  <c r="AC10" i="1"/>
  <c r="Y198" i="1"/>
  <c r="Y195" i="1"/>
  <c r="Y191" i="1"/>
  <c r="Y187" i="1"/>
  <c r="Y183" i="1"/>
  <c r="Y179" i="1"/>
  <c r="Y175" i="1"/>
  <c r="Y171" i="1"/>
  <c r="Y167" i="1"/>
  <c r="Y163" i="1"/>
  <c r="Y159" i="1"/>
  <c r="Y155" i="1"/>
  <c r="Y151" i="1"/>
  <c r="Y147" i="1"/>
  <c r="Y143" i="1"/>
  <c r="Y139" i="1"/>
  <c r="Y135" i="1"/>
  <c r="Y131" i="1"/>
  <c r="Y128" i="1"/>
  <c r="Y124" i="1"/>
  <c r="Y122" i="1"/>
  <c r="Y118" i="1"/>
  <c r="Y114" i="1"/>
  <c r="Y110" i="1"/>
  <c r="Y106" i="1"/>
  <c r="Y102" i="1"/>
  <c r="Y98" i="1"/>
  <c r="Y94" i="1"/>
  <c r="Y90" i="1"/>
  <c r="Y86" i="1"/>
  <c r="Y82" i="1"/>
  <c r="Y78" i="1"/>
  <c r="Y75" i="1"/>
  <c r="Y71" i="1"/>
  <c r="Y67" i="1"/>
  <c r="Y63" i="1"/>
  <c r="Y59" i="1"/>
  <c r="Y56" i="1"/>
  <c r="Y52" i="1"/>
  <c r="Y48" i="1"/>
  <c r="Y44" i="1"/>
  <c r="Y40" i="1"/>
  <c r="Y37" i="1"/>
  <c r="Y33" i="1"/>
  <c r="Y29" i="1"/>
  <c r="Y25" i="1"/>
  <c r="Y21" i="1"/>
  <c r="Y17" i="1"/>
  <c r="Y13" i="1"/>
  <c r="M12" i="1"/>
  <c r="M16" i="1"/>
  <c r="M20" i="1"/>
  <c r="M24" i="1"/>
  <c r="M28" i="1"/>
  <c r="M32" i="1"/>
  <c r="M36" i="1"/>
  <c r="M39" i="1"/>
  <c r="M43" i="1"/>
  <c r="M47" i="1"/>
  <c r="M51" i="1"/>
  <c r="M55" i="1"/>
  <c r="M58" i="1"/>
  <c r="M62" i="1"/>
  <c r="M66" i="1"/>
  <c r="M70" i="1"/>
  <c r="M74" i="1"/>
  <c r="M77" i="1"/>
  <c r="M81" i="1"/>
  <c r="M85" i="1"/>
  <c r="M89" i="1"/>
  <c r="M93" i="1"/>
  <c r="M97" i="1"/>
  <c r="M101" i="1"/>
  <c r="M105" i="1"/>
  <c r="M109" i="1"/>
  <c r="M113" i="1"/>
  <c r="M117" i="1"/>
  <c r="M121" i="1"/>
  <c r="M127" i="1"/>
  <c r="M130" i="1"/>
  <c r="M134" i="1"/>
  <c r="M138" i="1"/>
  <c r="M142" i="1"/>
  <c r="M146" i="1"/>
  <c r="M150" i="1"/>
  <c r="M154" i="1"/>
  <c r="M158" i="1"/>
  <c r="M162" i="1"/>
  <c r="M166" i="1"/>
  <c r="M170" i="1"/>
  <c r="M174" i="1"/>
  <c r="M178" i="1"/>
  <c r="M182" i="1"/>
  <c r="M186" i="1"/>
  <c r="M190" i="1"/>
  <c r="M194" i="1"/>
  <c r="Y184" i="1"/>
  <c r="M17" i="1"/>
  <c r="M25" i="1"/>
  <c r="M33" i="1"/>
  <c r="M40" i="1"/>
  <c r="M48" i="1"/>
  <c r="M56" i="1"/>
  <c r="M63" i="1"/>
  <c r="M71" i="1"/>
  <c r="M78" i="1"/>
  <c r="M82" i="1"/>
  <c r="M90" i="1"/>
  <c r="M98" i="1"/>
  <c r="M106" i="1"/>
  <c r="M114" i="1"/>
  <c r="M122" i="1"/>
  <c r="M128" i="1"/>
  <c r="M135" i="1"/>
  <c r="M143" i="1"/>
  <c r="M151" i="1"/>
  <c r="M159" i="1"/>
  <c r="M167" i="1"/>
  <c r="M175" i="1"/>
  <c r="M183" i="1"/>
  <c r="M191" i="1"/>
  <c r="M198" i="1"/>
  <c r="M197" i="1"/>
  <c r="M189" i="1"/>
  <c r="M181" i="1"/>
  <c r="M173" i="1"/>
  <c r="M165" i="1"/>
  <c r="M157" i="1"/>
  <c r="M149" i="1"/>
  <c r="M141" i="1"/>
  <c r="M133" i="1"/>
  <c r="M126" i="1"/>
  <c r="M120" i="1"/>
  <c r="M112" i="1"/>
  <c r="M100" i="1"/>
  <c r="M92" i="1"/>
  <c r="M84" i="1"/>
  <c r="M69" i="1"/>
  <c r="M61" i="1"/>
  <c r="M54" i="1"/>
  <c r="M42" i="1"/>
  <c r="M38" i="1"/>
  <c r="M31" i="1"/>
  <c r="M23" i="1"/>
  <c r="M11" i="1"/>
  <c r="AC161" i="1"/>
  <c r="AC100" i="1"/>
  <c r="M13" i="1"/>
  <c r="M21" i="1"/>
  <c r="M29" i="1"/>
  <c r="M37" i="1"/>
  <c r="M44" i="1"/>
  <c r="M52" i="1"/>
  <c r="M59" i="1"/>
  <c r="M67" i="1"/>
  <c r="M75" i="1"/>
  <c r="M86" i="1"/>
  <c r="M94" i="1"/>
  <c r="M102" i="1"/>
  <c r="M110" i="1"/>
  <c r="M118" i="1"/>
  <c r="M124" i="1"/>
  <c r="M131" i="1"/>
  <c r="M139" i="1"/>
  <c r="M147" i="1"/>
  <c r="M155" i="1"/>
  <c r="M163" i="1"/>
  <c r="M171" i="1"/>
  <c r="M179" i="1"/>
  <c r="M187" i="1"/>
  <c r="M195" i="1"/>
  <c r="M193" i="1"/>
  <c r="M185" i="1"/>
  <c r="M177" i="1"/>
  <c r="M161" i="1"/>
  <c r="M153" i="1"/>
  <c r="M145" i="1"/>
  <c r="M137" i="1"/>
  <c r="M116" i="1"/>
  <c r="M104" i="1"/>
  <c r="M96" i="1"/>
  <c r="M88" i="1"/>
  <c r="M80" i="1"/>
  <c r="M73" i="1"/>
  <c r="M65" i="1"/>
  <c r="M50" i="1"/>
  <c r="M35" i="1"/>
  <c r="M27" i="1"/>
  <c r="M19" i="1"/>
  <c r="M15" i="1"/>
  <c r="M10" i="1"/>
  <c r="M14" i="1"/>
  <c r="M18" i="1"/>
  <c r="M22" i="1"/>
  <c r="M26" i="1"/>
  <c r="M30" i="1"/>
  <c r="M34" i="1"/>
  <c r="M41" i="1"/>
  <c r="M45" i="1"/>
  <c r="M49" i="1"/>
  <c r="M53" i="1"/>
  <c r="M57" i="1"/>
  <c r="M60" i="1"/>
  <c r="M64" i="1"/>
  <c r="M68" i="1"/>
  <c r="M72" i="1"/>
  <c r="M79" i="1"/>
  <c r="M83" i="1"/>
  <c r="M87" i="1"/>
  <c r="M91" i="1"/>
  <c r="M95" i="1"/>
  <c r="M99" i="1"/>
  <c r="M103" i="1"/>
  <c r="M107" i="1"/>
  <c r="M111" i="1"/>
  <c r="M115" i="1"/>
  <c r="M119" i="1"/>
  <c r="M123" i="1"/>
  <c r="M125" i="1"/>
  <c r="M129" i="1"/>
  <c r="M132" i="1"/>
  <c r="M136" i="1"/>
  <c r="M140" i="1"/>
  <c r="M144" i="1"/>
  <c r="M148" i="1"/>
  <c r="M152" i="1"/>
  <c r="M156" i="1"/>
  <c r="M160" i="1"/>
  <c r="M164" i="1"/>
  <c r="M168" i="1"/>
  <c r="M172" i="1"/>
  <c r="M176" i="1"/>
  <c r="M180" i="1"/>
  <c r="M184" i="1"/>
  <c r="M188" i="1"/>
  <c r="M192" i="1"/>
  <c r="M196" i="1"/>
  <c r="AC38" i="1"/>
  <c r="M46" i="1"/>
  <c r="M108" i="1"/>
  <c r="M169" i="1"/>
  <c r="Y141" i="1"/>
  <c r="Y196" i="1"/>
  <c r="Y192" i="1"/>
  <c r="Y188" i="1"/>
  <c r="Y180" i="1"/>
  <c r="Y176" i="1"/>
  <c r="Y172" i="1"/>
  <c r="Y168" i="1"/>
  <c r="Y164" i="1"/>
  <c r="Y160" i="1"/>
  <c r="Y156" i="1"/>
  <c r="Y148" i="1"/>
  <c r="Y144" i="1"/>
  <c r="Y140" i="1"/>
  <c r="Y136" i="1"/>
  <c r="Y132" i="1"/>
  <c r="Y129" i="1"/>
  <c r="Y123" i="1"/>
  <c r="Y119" i="1"/>
  <c r="Y115" i="1"/>
  <c r="Y107" i="1"/>
  <c r="Y103" i="1"/>
  <c r="Y99" i="1"/>
  <c r="AC193" i="1"/>
  <c r="AC169" i="1"/>
  <c r="AC137" i="1"/>
  <c r="AC108" i="1"/>
  <c r="AC69" i="1"/>
  <c r="AC46" i="1"/>
  <c r="AC15" i="1"/>
  <c r="Y9" i="1"/>
  <c r="Y194" i="1"/>
  <c r="Y190" i="1"/>
  <c r="Y186" i="1"/>
  <c r="Y182" i="1"/>
  <c r="Y178" i="1"/>
  <c r="Y174" i="1"/>
  <c r="Y170" i="1"/>
  <c r="Y166" i="1"/>
  <c r="Y162" i="1"/>
  <c r="Y158" i="1"/>
  <c r="Y154" i="1"/>
  <c r="Y150" i="1"/>
  <c r="Y146" i="1"/>
  <c r="Y142" i="1"/>
  <c r="Y138" i="1"/>
  <c r="Y134" i="1"/>
  <c r="Y130" i="1"/>
  <c r="Y127" i="1"/>
  <c r="Y121" i="1"/>
  <c r="Y117" i="1"/>
  <c r="Y113" i="1"/>
  <c r="Y109" i="1"/>
  <c r="Y105" i="1"/>
  <c r="Y101" i="1"/>
  <c r="Y97" i="1"/>
  <c r="Y93" i="1"/>
  <c r="Y89" i="1"/>
  <c r="Y85" i="1"/>
  <c r="Y81" i="1"/>
  <c r="Y77" i="1"/>
  <c r="Y74" i="1"/>
  <c r="Y70" i="1"/>
  <c r="Y66" i="1"/>
  <c r="Y62" i="1"/>
  <c r="Y58" i="1"/>
  <c r="Y55" i="1"/>
  <c r="Y51" i="1"/>
  <c r="Y47" i="1"/>
  <c r="Y43" i="1"/>
  <c r="Y39" i="1"/>
  <c r="Y36" i="1"/>
  <c r="Y32" i="1"/>
  <c r="Y28" i="1"/>
  <c r="Y24" i="1"/>
  <c r="Y20" i="1"/>
  <c r="Y16" i="1"/>
  <c r="Y12" i="1"/>
  <c r="Y173" i="1"/>
  <c r="AC198" i="1"/>
  <c r="AC195" i="1"/>
  <c r="AC191" i="1"/>
  <c r="AC187" i="1"/>
  <c r="AC183" i="1"/>
  <c r="AC179" i="1"/>
  <c r="AC175" i="1"/>
  <c r="AC171" i="1"/>
  <c r="AC167" i="1"/>
  <c r="AC163" i="1"/>
  <c r="AC159" i="1"/>
  <c r="AC155" i="1"/>
  <c r="AC151" i="1"/>
  <c r="AC147" i="1"/>
  <c r="AC143" i="1"/>
  <c r="AC139" i="1"/>
  <c r="AC135" i="1"/>
  <c r="AC131" i="1"/>
  <c r="AC128" i="1"/>
  <c r="AC124" i="1"/>
  <c r="AC122" i="1"/>
  <c r="AC118" i="1"/>
  <c r="AC114" i="1"/>
  <c r="AC110" i="1"/>
  <c r="AC106" i="1"/>
  <c r="AC102" i="1"/>
  <c r="AC98" i="1"/>
  <c r="AC94" i="1"/>
  <c r="AC90" i="1"/>
  <c r="AC86" i="1"/>
  <c r="AC82" i="1"/>
  <c r="AC78" i="1"/>
  <c r="AC75" i="1"/>
  <c r="AC71" i="1"/>
  <c r="AC67" i="1"/>
  <c r="AC63" i="1"/>
  <c r="AC59" i="1"/>
  <c r="AC56" i="1"/>
  <c r="AC52" i="1"/>
  <c r="AC48" i="1"/>
  <c r="AC44" i="1"/>
  <c r="AC40" i="1"/>
  <c r="AC37" i="1"/>
  <c r="AC33" i="1"/>
  <c r="AC29" i="1"/>
  <c r="AC25" i="1"/>
  <c r="AC21" i="1"/>
  <c r="AC17" i="1"/>
  <c r="AC13" i="1"/>
  <c r="AC197" i="1"/>
  <c r="AC189" i="1"/>
  <c r="AC185" i="1"/>
  <c r="AC181" i="1"/>
  <c r="AC177" i="1"/>
  <c r="AC173" i="1"/>
  <c r="AC165" i="1"/>
  <c r="AC157" i="1"/>
  <c r="AC153" i="1"/>
  <c r="AC149" i="1"/>
  <c r="AC145" i="1"/>
  <c r="AC141" i="1"/>
  <c r="AC133" i="1"/>
  <c r="AC126" i="1"/>
  <c r="AC120" i="1"/>
  <c r="AC116" i="1"/>
  <c r="AC112" i="1"/>
  <c r="AC104" i="1"/>
  <c r="AC96" i="1"/>
  <c r="AC92" i="1"/>
  <c r="AC88" i="1"/>
  <c r="AC84" i="1"/>
  <c r="AC80" i="1"/>
  <c r="AC73" i="1"/>
  <c r="AC65" i="1"/>
  <c r="AC61" i="1"/>
  <c r="AC54" i="1"/>
  <c r="AC50" i="1"/>
  <c r="AC42" i="1"/>
  <c r="AC35" i="1"/>
  <c r="AC31" i="1"/>
  <c r="AC27" i="1"/>
  <c r="AC23" i="1"/>
  <c r="AC19" i="1"/>
  <c r="AC11" i="1"/>
  <c r="Y193" i="1"/>
  <c r="Y189" i="1"/>
  <c r="Y177" i="1"/>
  <c r="Y161" i="1"/>
  <c r="Y157" i="1"/>
  <c r="Y145" i="1"/>
  <c r="Y197" i="1"/>
  <c r="Y185" i="1"/>
  <c r="Y181" i="1"/>
  <c r="Y169" i="1"/>
  <c r="Y165" i="1"/>
  <c r="Y153" i="1"/>
  <c r="Y149" i="1"/>
  <c r="Y137" i="1"/>
  <c r="Y133" i="1"/>
  <c r="Y126" i="1"/>
  <c r="Y120" i="1"/>
  <c r="Y116" i="1"/>
  <c r="Y112" i="1"/>
  <c r="Y108" i="1"/>
  <c r="Y104" i="1"/>
  <c r="Y100" i="1"/>
  <c r="Y96" i="1"/>
  <c r="Y92" i="1"/>
  <c r="Y88" i="1"/>
  <c r="Y84" i="1"/>
  <c r="Y80" i="1"/>
  <c r="Y73" i="1"/>
  <c r="Y69" i="1"/>
  <c r="Y65" i="1"/>
  <c r="Y61" i="1"/>
  <c r="Y54" i="1"/>
  <c r="Y50" i="1"/>
  <c r="Y46" i="1"/>
  <c r="Y42" i="1"/>
  <c r="Y38" i="1"/>
  <c r="Y35" i="1"/>
  <c r="Y31" i="1"/>
  <c r="Y27" i="1"/>
  <c r="Y23" i="1"/>
  <c r="Y19" i="1"/>
  <c r="Y15" i="1"/>
  <c r="Y11" i="1"/>
  <c r="Y125" i="1"/>
  <c r="Y111" i="1"/>
  <c r="Y95" i="1"/>
  <c r="Y91" i="1"/>
  <c r="Y87" i="1"/>
  <c r="Y83" i="1"/>
  <c r="Y79" i="1"/>
  <c r="Y72" i="1"/>
  <c r="Y68" i="1"/>
  <c r="Y64" i="1"/>
  <c r="Y60" i="1"/>
  <c r="Y57" i="1"/>
  <c r="Y53" i="1"/>
  <c r="Y49" i="1"/>
  <c r="Y45" i="1"/>
  <c r="Y41" i="1"/>
  <c r="Y34" i="1"/>
  <c r="Y30" i="1"/>
  <c r="Y26" i="1"/>
  <c r="Y22" i="1"/>
  <c r="Y18" i="1"/>
  <c r="Y14" i="1"/>
  <c r="Y10" i="1"/>
  <c r="I12" i="1" l="1"/>
  <c r="I194" i="1"/>
  <c r="I190" i="1"/>
  <c r="I186" i="1"/>
  <c r="I182" i="1"/>
  <c r="I178" i="1"/>
  <c r="I174" i="1"/>
  <c r="I170" i="1"/>
  <c r="I166" i="1"/>
  <c r="I162" i="1"/>
  <c r="I158" i="1"/>
  <c r="I154" i="1"/>
  <c r="I150" i="1"/>
  <c r="I146" i="1"/>
  <c r="I142" i="1"/>
  <c r="I138" i="1"/>
  <c r="I134" i="1"/>
  <c r="I130" i="1"/>
  <c r="I127" i="1"/>
  <c r="I121" i="1"/>
  <c r="I117" i="1"/>
  <c r="I113" i="1"/>
  <c r="I109" i="1"/>
  <c r="I105" i="1"/>
  <c r="I101" i="1"/>
  <c r="I97" i="1"/>
  <c r="I93" i="1"/>
  <c r="I89" i="1"/>
  <c r="I85" i="1"/>
  <c r="I81" i="1"/>
  <c r="I77" i="1"/>
  <c r="I74" i="1"/>
  <c r="I70" i="1"/>
  <c r="I66" i="1"/>
  <c r="I62" i="1"/>
  <c r="I58" i="1"/>
  <c r="I55" i="1"/>
  <c r="I51" i="1"/>
  <c r="I47" i="1"/>
  <c r="I43" i="1"/>
  <c r="I39" i="1"/>
  <c r="I36" i="1"/>
  <c r="I32" i="1"/>
  <c r="I28" i="1"/>
  <c r="I24" i="1"/>
  <c r="I20" i="1"/>
  <c r="I16" i="1"/>
  <c r="I197" i="1"/>
  <c r="I193" i="1"/>
  <c r="I189" i="1"/>
  <c r="I185" i="1"/>
  <c r="I181" i="1"/>
  <c r="I177" i="1"/>
  <c r="I173" i="1"/>
  <c r="I169" i="1"/>
  <c r="I165" i="1"/>
  <c r="I161" i="1"/>
  <c r="I157" i="1"/>
  <c r="I153" i="1"/>
  <c r="I149" i="1"/>
  <c r="I145" i="1"/>
  <c r="I141" i="1"/>
  <c r="I137" i="1"/>
  <c r="I133" i="1"/>
  <c r="I126" i="1"/>
  <c r="I120" i="1"/>
  <c r="I116" i="1"/>
  <c r="I112" i="1"/>
  <c r="I108" i="1"/>
  <c r="I104" i="1"/>
  <c r="I100" i="1"/>
  <c r="I96" i="1"/>
  <c r="I92" i="1"/>
  <c r="I88" i="1"/>
  <c r="I84" i="1"/>
  <c r="I80" i="1"/>
  <c r="I73" i="1"/>
  <c r="I69" i="1"/>
  <c r="I65" i="1"/>
  <c r="I61" i="1"/>
  <c r="I54" i="1"/>
  <c r="I50" i="1"/>
  <c r="I46" i="1"/>
  <c r="I42" i="1"/>
  <c r="I38" i="1"/>
  <c r="I35" i="1"/>
  <c r="I31" i="1"/>
  <c r="I27" i="1"/>
  <c r="I23" i="1"/>
  <c r="I19" i="1"/>
  <c r="I15" i="1"/>
  <c r="I11" i="1"/>
  <c r="I196" i="1"/>
  <c r="I192" i="1"/>
  <c r="I188" i="1"/>
  <c r="I184" i="1"/>
  <c r="I180" i="1"/>
  <c r="I176" i="1"/>
  <c r="I172" i="1"/>
  <c r="I168" i="1"/>
  <c r="I164" i="1"/>
  <c r="I160" i="1"/>
  <c r="I156" i="1"/>
  <c r="I152" i="1"/>
  <c r="I148" i="1"/>
  <c r="I144" i="1"/>
  <c r="I140" i="1"/>
  <c r="I136" i="1"/>
  <c r="I132" i="1"/>
  <c r="I129" i="1"/>
  <c r="I125" i="1"/>
  <c r="I123" i="1"/>
  <c r="I119" i="1"/>
  <c r="I115" i="1"/>
  <c r="I111" i="1"/>
  <c r="I107" i="1"/>
  <c r="I103" i="1"/>
  <c r="I99" i="1"/>
  <c r="I95" i="1"/>
  <c r="I91" i="1"/>
  <c r="I87" i="1"/>
  <c r="I83" i="1"/>
  <c r="I79" i="1"/>
  <c r="I72" i="1"/>
  <c r="I68" i="1"/>
  <c r="I64" i="1"/>
  <c r="I60" i="1"/>
  <c r="I57" i="1"/>
  <c r="I53" i="1"/>
  <c r="I49" i="1"/>
  <c r="I45" i="1"/>
  <c r="I41" i="1"/>
  <c r="I34" i="1"/>
  <c r="I30" i="1"/>
  <c r="I26" i="1"/>
  <c r="I22" i="1"/>
  <c r="I18" i="1"/>
  <c r="I14" i="1"/>
  <c r="I10" i="1"/>
  <c r="I198" i="1"/>
  <c r="I195" i="1"/>
  <c r="I191" i="1"/>
  <c r="I187" i="1"/>
  <c r="I183" i="1"/>
  <c r="I179" i="1"/>
  <c r="I175" i="1"/>
  <c r="I171" i="1"/>
  <c r="I167" i="1"/>
  <c r="I163" i="1"/>
  <c r="I159" i="1"/>
  <c r="I155" i="1"/>
  <c r="I151" i="1"/>
  <c r="I147" i="1"/>
  <c r="I143" i="1"/>
  <c r="I139" i="1"/>
  <c r="I135" i="1"/>
  <c r="I131" i="1"/>
  <c r="I128" i="1"/>
  <c r="I124" i="1"/>
  <c r="I122" i="1"/>
  <c r="I118" i="1"/>
  <c r="I114" i="1"/>
  <c r="I110" i="1"/>
  <c r="I106" i="1"/>
  <c r="I102" i="1"/>
  <c r="I98" i="1"/>
  <c r="I94" i="1"/>
  <c r="I90" i="1"/>
  <c r="I86" i="1"/>
  <c r="I82" i="1"/>
  <c r="I78" i="1"/>
  <c r="I75" i="1"/>
  <c r="I71" i="1"/>
  <c r="I67" i="1"/>
  <c r="I63" i="1"/>
  <c r="I59" i="1"/>
  <c r="I56" i="1"/>
  <c r="I52" i="1"/>
  <c r="I48" i="1"/>
  <c r="I44" i="1"/>
  <c r="I40" i="1"/>
  <c r="I37" i="1"/>
  <c r="I33" i="1"/>
  <c r="I29" i="1"/>
  <c r="I25" i="1"/>
  <c r="I21" i="1"/>
  <c r="I17" i="1"/>
  <c r="I13" i="1"/>
  <c r="I9" i="1"/>
  <c r="AC199" i="1"/>
  <c r="Y199" i="1"/>
  <c r="I199" i="1" l="1"/>
  <c r="J202" i="2" l="1"/>
  <c r="N201" i="2"/>
  <c r="I201" i="2"/>
  <c r="O198" i="1" s="1"/>
  <c r="Q198" i="1" s="1"/>
  <c r="N200" i="2"/>
  <c r="I200" i="2"/>
  <c r="O197" i="1" s="1"/>
  <c r="Q197" i="1" s="1"/>
  <c r="N199" i="2"/>
  <c r="I199" i="2"/>
  <c r="O196" i="1" s="1"/>
  <c r="Q196" i="1" s="1"/>
  <c r="N198" i="2"/>
  <c r="I198" i="2"/>
  <c r="O195" i="1" s="1"/>
  <c r="Q195" i="1" s="1"/>
  <c r="N197" i="2"/>
  <c r="I197" i="2"/>
  <c r="O194" i="1" s="1"/>
  <c r="Q194" i="1" s="1"/>
  <c r="N196" i="2"/>
  <c r="I196" i="2"/>
  <c r="O193" i="1" s="1"/>
  <c r="Q193" i="1" s="1"/>
  <c r="N195" i="2"/>
  <c r="I195" i="2"/>
  <c r="O192" i="1" s="1"/>
  <c r="Q192" i="1" s="1"/>
  <c r="N194" i="2"/>
  <c r="I194" i="2"/>
  <c r="O191" i="1" s="1"/>
  <c r="Q191" i="1" s="1"/>
  <c r="N193" i="2"/>
  <c r="I193" i="2"/>
  <c r="O190" i="1" s="1"/>
  <c r="Q190" i="1" s="1"/>
  <c r="N192" i="2"/>
  <c r="I192" i="2"/>
  <c r="O189" i="1" s="1"/>
  <c r="Q189" i="1" s="1"/>
  <c r="N191" i="2"/>
  <c r="I191" i="2"/>
  <c r="O188" i="1" s="1"/>
  <c r="Q188" i="1" s="1"/>
  <c r="N190" i="2"/>
  <c r="I190" i="2"/>
  <c r="O187" i="1" s="1"/>
  <c r="Q187" i="1" s="1"/>
  <c r="N189" i="2"/>
  <c r="O189" i="2" s="1"/>
  <c r="I189" i="2"/>
  <c r="O186" i="1" s="1"/>
  <c r="Q186" i="1" s="1"/>
  <c r="N188" i="2"/>
  <c r="I188" i="2"/>
  <c r="O185" i="1" s="1"/>
  <c r="Q185" i="1" s="1"/>
  <c r="N187" i="2"/>
  <c r="I187" i="2"/>
  <c r="O184" i="1" s="1"/>
  <c r="Q184" i="1" s="1"/>
  <c r="N186" i="2"/>
  <c r="I186" i="2"/>
  <c r="O183" i="1" s="1"/>
  <c r="Q183" i="1" s="1"/>
  <c r="N185" i="2"/>
  <c r="I185" i="2"/>
  <c r="O182" i="1" s="1"/>
  <c r="Q182" i="1" s="1"/>
  <c r="N184" i="2"/>
  <c r="I184" i="2"/>
  <c r="O181" i="1" s="1"/>
  <c r="Q181" i="1" s="1"/>
  <c r="N183" i="2"/>
  <c r="I183" i="2"/>
  <c r="O180" i="1" s="1"/>
  <c r="Q180" i="1" s="1"/>
  <c r="N182" i="2"/>
  <c r="I182" i="2"/>
  <c r="O179" i="1" s="1"/>
  <c r="Q179" i="1" s="1"/>
  <c r="N181" i="2"/>
  <c r="I181" i="2"/>
  <c r="O178" i="1" s="1"/>
  <c r="Q178" i="1" s="1"/>
  <c r="N180" i="2"/>
  <c r="I180" i="2"/>
  <c r="O177" i="1" s="1"/>
  <c r="Q177" i="1" s="1"/>
  <c r="N179" i="2"/>
  <c r="I179" i="2"/>
  <c r="O176" i="1" s="1"/>
  <c r="Q176" i="1" s="1"/>
  <c r="N178" i="2"/>
  <c r="I178" i="2"/>
  <c r="O175" i="1" s="1"/>
  <c r="Q175" i="1" s="1"/>
  <c r="N177" i="2"/>
  <c r="I177" i="2"/>
  <c r="O174" i="1" s="1"/>
  <c r="Q174" i="1" s="1"/>
  <c r="N176" i="2"/>
  <c r="I176" i="2"/>
  <c r="O173" i="1" s="1"/>
  <c r="Q173" i="1" s="1"/>
  <c r="N175" i="2"/>
  <c r="I175" i="2"/>
  <c r="O172" i="1" s="1"/>
  <c r="Q172" i="1" s="1"/>
  <c r="N174" i="2"/>
  <c r="O174" i="2" s="1"/>
  <c r="I174" i="2"/>
  <c r="O171" i="1" s="1"/>
  <c r="Q171" i="1" s="1"/>
  <c r="N173" i="2"/>
  <c r="I173" i="2"/>
  <c r="O170" i="1" s="1"/>
  <c r="Q170" i="1" s="1"/>
  <c r="N172" i="2"/>
  <c r="I172" i="2"/>
  <c r="O169" i="1" s="1"/>
  <c r="Q169" i="1" s="1"/>
  <c r="N171" i="2"/>
  <c r="I171" i="2"/>
  <c r="O168" i="1" s="1"/>
  <c r="Q168" i="1" s="1"/>
  <c r="N170" i="2"/>
  <c r="I170" i="2"/>
  <c r="O167" i="1" s="1"/>
  <c r="Q167" i="1" s="1"/>
  <c r="N169" i="2"/>
  <c r="I169" i="2"/>
  <c r="O166" i="1" s="1"/>
  <c r="Q166" i="1" s="1"/>
  <c r="N168" i="2"/>
  <c r="I168" i="2"/>
  <c r="O165" i="1" s="1"/>
  <c r="Q165" i="1" s="1"/>
  <c r="N167" i="2"/>
  <c r="I167" i="2"/>
  <c r="O164" i="1" s="1"/>
  <c r="Q164" i="1" s="1"/>
  <c r="N166" i="2"/>
  <c r="I166" i="2"/>
  <c r="O163" i="1" s="1"/>
  <c r="Q163" i="1" s="1"/>
  <c r="N165" i="2"/>
  <c r="I165" i="2"/>
  <c r="O162" i="1" s="1"/>
  <c r="Q162" i="1" s="1"/>
  <c r="N164" i="2"/>
  <c r="I164" i="2"/>
  <c r="O161" i="1" s="1"/>
  <c r="Q161" i="1" s="1"/>
  <c r="N163" i="2"/>
  <c r="I163" i="2"/>
  <c r="O160" i="1" s="1"/>
  <c r="Q160" i="1" s="1"/>
  <c r="N162" i="2"/>
  <c r="I162" i="2"/>
  <c r="O159" i="1" s="1"/>
  <c r="Q159" i="1" s="1"/>
  <c r="N161" i="2"/>
  <c r="O161" i="2" s="1"/>
  <c r="I161" i="2"/>
  <c r="O158" i="1" s="1"/>
  <c r="Q158" i="1" s="1"/>
  <c r="N160" i="2"/>
  <c r="I160" i="2"/>
  <c r="O157" i="1" s="1"/>
  <c r="Q157" i="1" s="1"/>
  <c r="N159" i="2"/>
  <c r="O159" i="2" s="1"/>
  <c r="I159" i="2"/>
  <c r="O156" i="1" s="1"/>
  <c r="Q156" i="1" s="1"/>
  <c r="N158" i="2"/>
  <c r="I158" i="2"/>
  <c r="O155" i="1" s="1"/>
  <c r="Q155" i="1" s="1"/>
  <c r="N157" i="2"/>
  <c r="I157" i="2"/>
  <c r="O154" i="1" s="1"/>
  <c r="Q154" i="1" s="1"/>
  <c r="N156" i="2"/>
  <c r="I156" i="2"/>
  <c r="O153" i="1" s="1"/>
  <c r="Q153" i="1" s="1"/>
  <c r="N155" i="2"/>
  <c r="I155" i="2"/>
  <c r="O152" i="1" s="1"/>
  <c r="Q152" i="1" s="1"/>
  <c r="N154" i="2"/>
  <c r="I154" i="2"/>
  <c r="O151" i="1" s="1"/>
  <c r="Q151" i="1" s="1"/>
  <c r="N153" i="2"/>
  <c r="I153" i="2"/>
  <c r="O150" i="1" s="1"/>
  <c r="Q150" i="1" s="1"/>
  <c r="N152" i="2"/>
  <c r="I152" i="2"/>
  <c r="O149" i="1" s="1"/>
  <c r="Q149" i="1" s="1"/>
  <c r="N151" i="2"/>
  <c r="I151" i="2"/>
  <c r="O148" i="1" s="1"/>
  <c r="Q148" i="1" s="1"/>
  <c r="N150" i="2"/>
  <c r="I150" i="2"/>
  <c r="O147" i="1" s="1"/>
  <c r="Q147" i="1" s="1"/>
  <c r="N149" i="2"/>
  <c r="I149" i="2"/>
  <c r="O146" i="1" s="1"/>
  <c r="Q146" i="1" s="1"/>
  <c r="N148" i="2"/>
  <c r="I148" i="2"/>
  <c r="O145" i="1" s="1"/>
  <c r="Q145" i="1" s="1"/>
  <c r="N147" i="2"/>
  <c r="I147" i="2"/>
  <c r="O144" i="1" s="1"/>
  <c r="Q144" i="1" s="1"/>
  <c r="N146" i="2"/>
  <c r="I146" i="2"/>
  <c r="O143" i="1" s="1"/>
  <c r="Q143" i="1" s="1"/>
  <c r="N145" i="2"/>
  <c r="I145" i="2"/>
  <c r="O142" i="1" s="1"/>
  <c r="Q142" i="1" s="1"/>
  <c r="N144" i="2"/>
  <c r="I144" i="2"/>
  <c r="O141" i="1" s="1"/>
  <c r="Q141" i="1" s="1"/>
  <c r="N143" i="2"/>
  <c r="I143" i="2"/>
  <c r="O140" i="1" s="1"/>
  <c r="Q140" i="1" s="1"/>
  <c r="N142" i="2"/>
  <c r="I142" i="2"/>
  <c r="O139" i="1" s="1"/>
  <c r="Q139" i="1" s="1"/>
  <c r="N141" i="2"/>
  <c r="I141" i="2"/>
  <c r="O138" i="1" s="1"/>
  <c r="Q138" i="1" s="1"/>
  <c r="N140" i="2"/>
  <c r="I140" i="2"/>
  <c r="O137" i="1" s="1"/>
  <c r="Q137" i="1" s="1"/>
  <c r="N139" i="2"/>
  <c r="I139" i="2"/>
  <c r="O136" i="1" s="1"/>
  <c r="Q136" i="1" s="1"/>
  <c r="N138" i="2"/>
  <c r="I138" i="2"/>
  <c r="O135" i="1" s="1"/>
  <c r="Q135" i="1" s="1"/>
  <c r="N137" i="2"/>
  <c r="I137" i="2"/>
  <c r="O134" i="1" s="1"/>
  <c r="Q134" i="1" s="1"/>
  <c r="N136" i="2"/>
  <c r="I136" i="2"/>
  <c r="O133" i="1" s="1"/>
  <c r="Q133" i="1" s="1"/>
  <c r="N135" i="2"/>
  <c r="I135" i="2"/>
  <c r="O132" i="1" s="1"/>
  <c r="Q132" i="1" s="1"/>
  <c r="N134" i="2"/>
  <c r="I134" i="2"/>
  <c r="O131" i="1" s="1"/>
  <c r="Q131" i="1" s="1"/>
  <c r="N133" i="2"/>
  <c r="I133" i="2"/>
  <c r="O130" i="1" s="1"/>
  <c r="Q130" i="1" s="1"/>
  <c r="N132" i="2"/>
  <c r="I132" i="2"/>
  <c r="O129" i="1" s="1"/>
  <c r="Q129" i="1" s="1"/>
  <c r="N131" i="2"/>
  <c r="I131" i="2"/>
  <c r="O128" i="1" s="1"/>
  <c r="Q128" i="1" s="1"/>
  <c r="N130" i="2"/>
  <c r="I130" i="2"/>
  <c r="O127" i="1" s="1"/>
  <c r="Q127" i="1" s="1"/>
  <c r="N129" i="2"/>
  <c r="I129" i="2"/>
  <c r="O126" i="1" s="1"/>
  <c r="Q126" i="1" s="1"/>
  <c r="N128" i="2"/>
  <c r="I128" i="2"/>
  <c r="O125" i="1" s="1"/>
  <c r="Q125" i="1" s="1"/>
  <c r="N127" i="2"/>
  <c r="I127" i="2"/>
  <c r="O124" i="1" s="1"/>
  <c r="Q124" i="1" s="1"/>
  <c r="N126" i="2"/>
  <c r="O126" i="2" s="1"/>
  <c r="I126" i="2"/>
  <c r="O123" i="1" s="1"/>
  <c r="Q123" i="1" s="1"/>
  <c r="N125" i="2"/>
  <c r="I125" i="2"/>
  <c r="O122" i="1" s="1"/>
  <c r="Q122" i="1" s="1"/>
  <c r="N124" i="2"/>
  <c r="I124" i="2"/>
  <c r="O121" i="1" s="1"/>
  <c r="Q121" i="1" s="1"/>
  <c r="N123" i="2"/>
  <c r="I123" i="2"/>
  <c r="O120" i="1" s="1"/>
  <c r="Q120" i="1" s="1"/>
  <c r="N122" i="2"/>
  <c r="I122" i="2"/>
  <c r="O119" i="1" s="1"/>
  <c r="Q119" i="1" s="1"/>
  <c r="N121" i="2"/>
  <c r="I121" i="2"/>
  <c r="O118" i="1" s="1"/>
  <c r="Q118" i="1" s="1"/>
  <c r="N120" i="2"/>
  <c r="I120" i="2"/>
  <c r="O117" i="1" s="1"/>
  <c r="Q117" i="1" s="1"/>
  <c r="N119" i="2"/>
  <c r="O119" i="2" s="1"/>
  <c r="I119" i="2"/>
  <c r="O116" i="1" s="1"/>
  <c r="Q116" i="1" s="1"/>
  <c r="N118" i="2"/>
  <c r="I118" i="2"/>
  <c r="O115" i="1" s="1"/>
  <c r="Q115" i="1" s="1"/>
  <c r="N117" i="2"/>
  <c r="I117" i="2"/>
  <c r="O114" i="1" s="1"/>
  <c r="Q114" i="1" s="1"/>
  <c r="N116" i="2"/>
  <c r="I116" i="2"/>
  <c r="O113" i="1" s="1"/>
  <c r="Q113" i="1" s="1"/>
  <c r="N115" i="2"/>
  <c r="I115" i="2"/>
  <c r="O112" i="1" s="1"/>
  <c r="Q112" i="1" s="1"/>
  <c r="N114" i="2"/>
  <c r="I114" i="2"/>
  <c r="O111" i="1" s="1"/>
  <c r="Q111" i="1" s="1"/>
  <c r="N113" i="2"/>
  <c r="I113" i="2"/>
  <c r="O110" i="1" s="1"/>
  <c r="Q110" i="1" s="1"/>
  <c r="N112" i="2"/>
  <c r="I112" i="2"/>
  <c r="O109" i="1" s="1"/>
  <c r="Q109" i="1" s="1"/>
  <c r="N111" i="2"/>
  <c r="I111" i="2"/>
  <c r="O108" i="1" s="1"/>
  <c r="Q108" i="1" s="1"/>
  <c r="N110" i="2"/>
  <c r="I110" i="2"/>
  <c r="O107" i="1" s="1"/>
  <c r="Q107" i="1" s="1"/>
  <c r="N109" i="2"/>
  <c r="I109" i="2"/>
  <c r="O106" i="1" s="1"/>
  <c r="Q106" i="1" s="1"/>
  <c r="N108" i="2"/>
  <c r="I108" i="2"/>
  <c r="O105" i="1" s="1"/>
  <c r="Q105" i="1" s="1"/>
  <c r="N107" i="2"/>
  <c r="I107" i="2"/>
  <c r="O104" i="1" s="1"/>
  <c r="Q104" i="1" s="1"/>
  <c r="N106" i="2"/>
  <c r="I106" i="2"/>
  <c r="O103" i="1" s="1"/>
  <c r="Q103" i="1" s="1"/>
  <c r="N105" i="2"/>
  <c r="I105" i="2"/>
  <c r="O102" i="1" s="1"/>
  <c r="Q102" i="1" s="1"/>
  <c r="N104" i="2"/>
  <c r="I104" i="2"/>
  <c r="O101" i="1" s="1"/>
  <c r="Q101" i="1" s="1"/>
  <c r="N103" i="2"/>
  <c r="I103" i="2"/>
  <c r="O100" i="1" s="1"/>
  <c r="Q100" i="1" s="1"/>
  <c r="N102" i="2"/>
  <c r="I102" i="2"/>
  <c r="O99" i="1" s="1"/>
  <c r="Q99" i="1" s="1"/>
  <c r="N101" i="2"/>
  <c r="I101" i="2"/>
  <c r="O98" i="1" s="1"/>
  <c r="Q98" i="1" s="1"/>
  <c r="N100" i="2"/>
  <c r="I100" i="2"/>
  <c r="O97" i="1" s="1"/>
  <c r="Q97" i="1" s="1"/>
  <c r="N99" i="2"/>
  <c r="I99" i="2"/>
  <c r="O96" i="1" s="1"/>
  <c r="Q96" i="1" s="1"/>
  <c r="N98" i="2"/>
  <c r="I98" i="2"/>
  <c r="O95" i="1" s="1"/>
  <c r="Q95" i="1" s="1"/>
  <c r="N97" i="2"/>
  <c r="I97" i="2"/>
  <c r="O94" i="1" s="1"/>
  <c r="Q94" i="1" s="1"/>
  <c r="N96" i="2"/>
  <c r="I96" i="2"/>
  <c r="O93" i="1" s="1"/>
  <c r="Q93" i="1" s="1"/>
  <c r="N95" i="2"/>
  <c r="I95" i="2"/>
  <c r="O92" i="1" s="1"/>
  <c r="Q92" i="1" s="1"/>
  <c r="N94" i="2"/>
  <c r="I94" i="2"/>
  <c r="O91" i="1" s="1"/>
  <c r="Q91" i="1" s="1"/>
  <c r="N93" i="2"/>
  <c r="I93" i="2"/>
  <c r="O90" i="1" s="1"/>
  <c r="Q90" i="1" s="1"/>
  <c r="N92" i="2"/>
  <c r="I92" i="2"/>
  <c r="O89" i="1" s="1"/>
  <c r="Q89" i="1" s="1"/>
  <c r="N91" i="2"/>
  <c r="I91" i="2"/>
  <c r="O88" i="1" s="1"/>
  <c r="Q88" i="1" s="1"/>
  <c r="N90" i="2"/>
  <c r="I90" i="2"/>
  <c r="O87" i="1" s="1"/>
  <c r="Q87" i="1" s="1"/>
  <c r="N89" i="2"/>
  <c r="I89" i="2"/>
  <c r="O86" i="1" s="1"/>
  <c r="Q86" i="1" s="1"/>
  <c r="N88" i="2"/>
  <c r="I88" i="2"/>
  <c r="O85" i="1" s="1"/>
  <c r="Q85" i="1" s="1"/>
  <c r="N87" i="2"/>
  <c r="I87" i="2"/>
  <c r="O84" i="1" s="1"/>
  <c r="Q84" i="1" s="1"/>
  <c r="N86" i="2"/>
  <c r="I86" i="2"/>
  <c r="O83" i="1" s="1"/>
  <c r="Q83" i="1" s="1"/>
  <c r="N85" i="2"/>
  <c r="I85" i="2"/>
  <c r="O82" i="1" s="1"/>
  <c r="Q82" i="1" s="1"/>
  <c r="N84" i="2"/>
  <c r="I84" i="2"/>
  <c r="O81" i="1" s="1"/>
  <c r="Q81" i="1" s="1"/>
  <c r="N83" i="2"/>
  <c r="I83" i="2"/>
  <c r="O80" i="1" s="1"/>
  <c r="Q80" i="1" s="1"/>
  <c r="N82" i="2"/>
  <c r="I82" i="2"/>
  <c r="O79" i="1" s="1"/>
  <c r="Q79" i="1" s="1"/>
  <c r="N81" i="2"/>
  <c r="I81" i="2"/>
  <c r="O78" i="1" s="1"/>
  <c r="Q78" i="1" s="1"/>
  <c r="N80" i="2"/>
  <c r="I80" i="2"/>
  <c r="O77" i="1" s="1"/>
  <c r="Q77" i="1" s="1"/>
  <c r="N79" i="2"/>
  <c r="I79" i="2"/>
  <c r="O76" i="1" s="1"/>
  <c r="Q76" i="1" s="1"/>
  <c r="N78" i="2"/>
  <c r="I78" i="2"/>
  <c r="O75" i="1" s="1"/>
  <c r="Q75" i="1" s="1"/>
  <c r="N77" i="2"/>
  <c r="I77" i="2"/>
  <c r="O74" i="1" s="1"/>
  <c r="Q74" i="1" s="1"/>
  <c r="N76" i="2"/>
  <c r="I76" i="2"/>
  <c r="O73" i="1" s="1"/>
  <c r="Q73" i="1" s="1"/>
  <c r="N75" i="2"/>
  <c r="I75" i="2"/>
  <c r="O72" i="1" s="1"/>
  <c r="Q72" i="1" s="1"/>
  <c r="N74" i="2"/>
  <c r="I74" i="2"/>
  <c r="O71" i="1" s="1"/>
  <c r="Q71" i="1" s="1"/>
  <c r="N73" i="2"/>
  <c r="I73" i="2"/>
  <c r="O70" i="1" s="1"/>
  <c r="Q70" i="1" s="1"/>
  <c r="N72" i="2"/>
  <c r="I72" i="2"/>
  <c r="O69" i="1" s="1"/>
  <c r="Q69" i="1" s="1"/>
  <c r="N71" i="2"/>
  <c r="I71" i="2"/>
  <c r="O68" i="1" s="1"/>
  <c r="Q68" i="1" s="1"/>
  <c r="N70" i="2"/>
  <c r="I70" i="2"/>
  <c r="O67" i="1" s="1"/>
  <c r="Q67" i="1" s="1"/>
  <c r="N69" i="2"/>
  <c r="I69" i="2"/>
  <c r="O66" i="1" s="1"/>
  <c r="Q66" i="1" s="1"/>
  <c r="N68" i="2"/>
  <c r="I68" i="2"/>
  <c r="O65" i="1" s="1"/>
  <c r="Q65" i="1" s="1"/>
  <c r="N67" i="2"/>
  <c r="I67" i="2"/>
  <c r="O64" i="1" s="1"/>
  <c r="Q64" i="1" s="1"/>
  <c r="N66" i="2"/>
  <c r="I66" i="2"/>
  <c r="O63" i="1" s="1"/>
  <c r="Q63" i="1" s="1"/>
  <c r="N65" i="2"/>
  <c r="I65" i="2"/>
  <c r="O62" i="1" s="1"/>
  <c r="Q62" i="1" s="1"/>
  <c r="N64" i="2"/>
  <c r="I64" i="2"/>
  <c r="O61" i="1" s="1"/>
  <c r="Q61" i="1" s="1"/>
  <c r="N63" i="2"/>
  <c r="I63" i="2"/>
  <c r="O60" i="1" s="1"/>
  <c r="Q60" i="1" s="1"/>
  <c r="N62" i="2"/>
  <c r="I62" i="2"/>
  <c r="O59" i="1" s="1"/>
  <c r="Q59" i="1" s="1"/>
  <c r="N61" i="2"/>
  <c r="I61" i="2"/>
  <c r="O58" i="1" s="1"/>
  <c r="Q58" i="1" s="1"/>
  <c r="N60" i="2"/>
  <c r="I60" i="2"/>
  <c r="O57" i="1" s="1"/>
  <c r="Q57" i="1" s="1"/>
  <c r="N59" i="2"/>
  <c r="I59" i="2"/>
  <c r="O56" i="1" s="1"/>
  <c r="Q56" i="1" s="1"/>
  <c r="N58" i="2"/>
  <c r="I58" i="2"/>
  <c r="O55" i="1" s="1"/>
  <c r="Q55" i="1" s="1"/>
  <c r="N57" i="2"/>
  <c r="I57" i="2"/>
  <c r="O54" i="1" s="1"/>
  <c r="Q54" i="1" s="1"/>
  <c r="N56" i="2"/>
  <c r="I56" i="2"/>
  <c r="O53" i="1" s="1"/>
  <c r="Q53" i="1" s="1"/>
  <c r="N55" i="2"/>
  <c r="I55" i="2"/>
  <c r="O52" i="1" s="1"/>
  <c r="Q52" i="1" s="1"/>
  <c r="N54" i="2"/>
  <c r="I54" i="2"/>
  <c r="O51" i="1" s="1"/>
  <c r="Q51" i="1" s="1"/>
  <c r="N53" i="2"/>
  <c r="I53" i="2"/>
  <c r="O50" i="1" s="1"/>
  <c r="Q50" i="1" s="1"/>
  <c r="N52" i="2"/>
  <c r="I52" i="2"/>
  <c r="O49" i="1" s="1"/>
  <c r="Q49" i="1" s="1"/>
  <c r="N51" i="2"/>
  <c r="I51" i="2"/>
  <c r="O48" i="1" s="1"/>
  <c r="Q48" i="1" s="1"/>
  <c r="N50" i="2"/>
  <c r="I50" i="2"/>
  <c r="O47" i="1" s="1"/>
  <c r="Q47" i="1" s="1"/>
  <c r="N49" i="2"/>
  <c r="I49" i="2"/>
  <c r="O46" i="1" s="1"/>
  <c r="Q46" i="1" s="1"/>
  <c r="N48" i="2"/>
  <c r="I48" i="2"/>
  <c r="O45" i="1" s="1"/>
  <c r="Q45" i="1" s="1"/>
  <c r="N47" i="2"/>
  <c r="I47" i="2"/>
  <c r="O44" i="1" s="1"/>
  <c r="Q44" i="1" s="1"/>
  <c r="N46" i="2"/>
  <c r="I46" i="2"/>
  <c r="O43" i="1" s="1"/>
  <c r="Q43" i="1" s="1"/>
  <c r="N45" i="2"/>
  <c r="I45" i="2"/>
  <c r="O42" i="1" s="1"/>
  <c r="Q42" i="1" s="1"/>
  <c r="N44" i="2"/>
  <c r="I44" i="2"/>
  <c r="O41" i="1" s="1"/>
  <c r="Q41" i="1" s="1"/>
  <c r="N43" i="2"/>
  <c r="I43" i="2"/>
  <c r="O40" i="1" s="1"/>
  <c r="Q40" i="1" s="1"/>
  <c r="N42" i="2"/>
  <c r="I42" i="2"/>
  <c r="O39" i="1" s="1"/>
  <c r="Q39" i="1" s="1"/>
  <c r="N41" i="2"/>
  <c r="I41" i="2"/>
  <c r="O38" i="1" s="1"/>
  <c r="Q38" i="1" s="1"/>
  <c r="N40" i="2"/>
  <c r="I40" i="2"/>
  <c r="O37" i="1" s="1"/>
  <c r="Q37" i="1" s="1"/>
  <c r="N39" i="2"/>
  <c r="I39" i="2"/>
  <c r="O36" i="1" s="1"/>
  <c r="Q36" i="1" s="1"/>
  <c r="N38" i="2"/>
  <c r="I38" i="2"/>
  <c r="O35" i="1" s="1"/>
  <c r="Q35" i="1" s="1"/>
  <c r="N37" i="2"/>
  <c r="I37" i="2"/>
  <c r="O34" i="1" s="1"/>
  <c r="Q34" i="1" s="1"/>
  <c r="N36" i="2"/>
  <c r="I36" i="2"/>
  <c r="O33" i="1" s="1"/>
  <c r="Q33" i="1" s="1"/>
  <c r="N35" i="2"/>
  <c r="I35" i="2"/>
  <c r="O32" i="1" s="1"/>
  <c r="Q32" i="1" s="1"/>
  <c r="N34" i="2"/>
  <c r="I34" i="2"/>
  <c r="O31" i="1" s="1"/>
  <c r="Q31" i="1" s="1"/>
  <c r="N33" i="2"/>
  <c r="I33" i="2"/>
  <c r="O30" i="1" s="1"/>
  <c r="Q30" i="1" s="1"/>
  <c r="N32" i="2"/>
  <c r="I32" i="2"/>
  <c r="O29" i="1" s="1"/>
  <c r="Q29" i="1" s="1"/>
  <c r="N31" i="2"/>
  <c r="I31" i="2"/>
  <c r="O28" i="1" s="1"/>
  <c r="Q28" i="1" s="1"/>
  <c r="N30" i="2"/>
  <c r="I30" i="2"/>
  <c r="O27" i="1" s="1"/>
  <c r="Q27" i="1" s="1"/>
  <c r="N29" i="2"/>
  <c r="I29" i="2"/>
  <c r="O26" i="1" s="1"/>
  <c r="Q26" i="1" s="1"/>
  <c r="N28" i="2"/>
  <c r="I28" i="2"/>
  <c r="O25" i="1" s="1"/>
  <c r="Q25" i="1" s="1"/>
  <c r="N27" i="2"/>
  <c r="I27" i="2"/>
  <c r="O24" i="1" s="1"/>
  <c r="Q24" i="1" s="1"/>
  <c r="N26" i="2"/>
  <c r="I26" i="2"/>
  <c r="O23" i="1" s="1"/>
  <c r="Q23" i="1" s="1"/>
  <c r="N25" i="2"/>
  <c r="I25" i="2"/>
  <c r="O22" i="1" s="1"/>
  <c r="Q22" i="1" s="1"/>
  <c r="N24" i="2"/>
  <c r="I24" i="2"/>
  <c r="O21" i="1" s="1"/>
  <c r="Q21" i="1" s="1"/>
  <c r="N23" i="2"/>
  <c r="I23" i="2"/>
  <c r="O20" i="1" s="1"/>
  <c r="Q20" i="1" s="1"/>
  <c r="N22" i="2"/>
  <c r="I22" i="2"/>
  <c r="O19" i="1" s="1"/>
  <c r="Q19" i="1" s="1"/>
  <c r="N21" i="2"/>
  <c r="I21" i="2"/>
  <c r="O18" i="1" s="1"/>
  <c r="Q18" i="1" s="1"/>
  <c r="N20" i="2"/>
  <c r="O20" i="2" s="1"/>
  <c r="I20" i="2"/>
  <c r="O17" i="1" s="1"/>
  <c r="Q17" i="1" s="1"/>
  <c r="N19" i="2"/>
  <c r="I19" i="2"/>
  <c r="O16" i="1" s="1"/>
  <c r="Q16" i="1" s="1"/>
  <c r="N18" i="2"/>
  <c r="I18" i="2"/>
  <c r="O15" i="1" s="1"/>
  <c r="Q15" i="1" s="1"/>
  <c r="N17" i="2"/>
  <c r="I17" i="2"/>
  <c r="O14" i="1" s="1"/>
  <c r="Q14" i="1" s="1"/>
  <c r="N16" i="2"/>
  <c r="I16" i="2"/>
  <c r="O13" i="1" s="1"/>
  <c r="Q13" i="1" s="1"/>
  <c r="N15" i="2"/>
  <c r="I15" i="2"/>
  <c r="O12" i="1" s="1"/>
  <c r="Q12" i="1" s="1"/>
  <c r="N14" i="2"/>
  <c r="I14" i="2"/>
  <c r="O11" i="1" s="1"/>
  <c r="Q11" i="1" s="1"/>
  <c r="N13" i="2"/>
  <c r="I13" i="2"/>
  <c r="O10" i="1" s="1"/>
  <c r="Q10" i="1" s="1"/>
  <c r="I12" i="2"/>
  <c r="M174" i="2" l="1"/>
  <c r="S171" i="1" s="1"/>
  <c r="M119" i="2"/>
  <c r="S116" i="1" s="1"/>
  <c r="M20" i="2"/>
  <c r="S17" i="1" s="1"/>
  <c r="AJ17" i="1" s="1"/>
  <c r="AK17" i="1" s="1"/>
  <c r="M161" i="2"/>
  <c r="S158" i="1" s="1"/>
  <c r="O9" i="1"/>
  <c r="AD9" i="1" s="1"/>
  <c r="AE9" i="1" s="1"/>
  <c r="I202" i="2"/>
  <c r="N202" i="2"/>
  <c r="O94" i="2"/>
  <c r="M94" i="2"/>
  <c r="S91" i="1" s="1"/>
  <c r="AJ91" i="1" s="1"/>
  <c r="AK91" i="1" s="1"/>
  <c r="M189" i="2"/>
  <c r="S186" i="1" s="1"/>
  <c r="M159" i="2"/>
  <c r="S156" i="1" s="1"/>
  <c r="M126" i="2"/>
  <c r="S123" i="1" s="1"/>
  <c r="O190" i="2"/>
  <c r="M190" i="2"/>
  <c r="S187" i="1" s="1"/>
  <c r="O160" i="2"/>
  <c r="M160" i="2"/>
  <c r="S157" i="1" s="1"/>
  <c r="O199" i="2"/>
  <c r="M199" i="2"/>
  <c r="S196" i="1" s="1"/>
  <c r="O165" i="2"/>
  <c r="M165" i="2"/>
  <c r="S162" i="1" s="1"/>
  <c r="O130" i="2"/>
  <c r="M130" i="2"/>
  <c r="S127" i="1" s="1"/>
  <c r="O184" i="2"/>
  <c r="M184" i="2"/>
  <c r="S181" i="1" s="1"/>
  <c r="O175" i="2"/>
  <c r="M175" i="2"/>
  <c r="S172" i="1" s="1"/>
  <c r="O122" i="2"/>
  <c r="M122" i="2"/>
  <c r="S119" i="1" s="1"/>
  <c r="O178" i="2"/>
  <c r="M178" i="2"/>
  <c r="S175" i="1" s="1"/>
  <c r="O149" i="2"/>
  <c r="M149" i="2"/>
  <c r="S146" i="1" s="1"/>
  <c r="O132" i="2"/>
  <c r="M132" i="2"/>
  <c r="S129" i="1" s="1"/>
  <c r="O192" i="2"/>
  <c r="M192" i="2"/>
  <c r="S189" i="1" s="1"/>
  <c r="O191" i="2"/>
  <c r="M191" i="2"/>
  <c r="S188" i="1" s="1"/>
  <c r="O186" i="2"/>
  <c r="M186" i="2"/>
  <c r="S183" i="1" s="1"/>
  <c r="O177" i="2"/>
  <c r="M177" i="2"/>
  <c r="S174" i="1" s="1"/>
  <c r="O176" i="2"/>
  <c r="M176" i="2"/>
  <c r="S173" i="1" s="1"/>
  <c r="O133" i="2"/>
  <c r="M133" i="2"/>
  <c r="S130" i="1" s="1"/>
  <c r="O121" i="2"/>
  <c r="M121" i="2"/>
  <c r="S118" i="1" s="1"/>
  <c r="O195" i="2"/>
  <c r="M195" i="2"/>
  <c r="S192" i="1" s="1"/>
  <c r="O136" i="2"/>
  <c r="M136" i="2"/>
  <c r="S133" i="1" s="1"/>
  <c r="O167" i="2"/>
  <c r="M167" i="2"/>
  <c r="S164" i="1" s="1"/>
  <c r="O134" i="2"/>
  <c r="M134" i="2"/>
  <c r="S131" i="1" s="1"/>
  <c r="O200" i="2"/>
  <c r="M200" i="2"/>
  <c r="S197" i="1" s="1"/>
  <c r="O173" i="2"/>
  <c r="M173" i="2"/>
  <c r="S170" i="1" s="1"/>
  <c r="O172" i="2"/>
  <c r="M172" i="2"/>
  <c r="S169" i="1" s="1"/>
  <c r="O171" i="2"/>
  <c r="M171" i="2"/>
  <c r="S168" i="1" s="1"/>
  <c r="O170" i="2"/>
  <c r="M170" i="2"/>
  <c r="S167" i="1" s="1"/>
  <c r="O163" i="2"/>
  <c r="M163" i="2"/>
  <c r="S160" i="1" s="1"/>
  <c r="O157" i="2"/>
  <c r="M157" i="2"/>
  <c r="S154" i="1" s="1"/>
  <c r="O151" i="2"/>
  <c r="M151" i="2"/>
  <c r="S148" i="1" s="1"/>
  <c r="O109" i="2"/>
  <c r="M109" i="2"/>
  <c r="S106" i="1" s="1"/>
  <c r="O141" i="2"/>
  <c r="M141" i="2"/>
  <c r="S138" i="1" s="1"/>
  <c r="O129" i="2"/>
  <c r="M129" i="2"/>
  <c r="S126" i="1" s="1"/>
  <c r="O31" i="2"/>
  <c r="M31" i="2"/>
  <c r="S28" i="1" s="1"/>
  <c r="O187" i="2"/>
  <c r="M187" i="2"/>
  <c r="S184" i="1" s="1"/>
  <c r="O150" i="2"/>
  <c r="M150" i="2"/>
  <c r="S147" i="1" s="1"/>
  <c r="O147" i="2"/>
  <c r="M147" i="2"/>
  <c r="S144" i="1" s="1"/>
  <c r="O144" i="2"/>
  <c r="M144" i="2"/>
  <c r="S141" i="1" s="1"/>
  <c r="O162" i="2"/>
  <c r="M162" i="2"/>
  <c r="S159" i="1" s="1"/>
  <c r="O142" i="2"/>
  <c r="M142" i="2"/>
  <c r="S139" i="1" s="1"/>
  <c r="O140" i="2"/>
  <c r="M140" i="2"/>
  <c r="S137" i="1" s="1"/>
  <c r="O53" i="2"/>
  <c r="M53" i="2"/>
  <c r="S50" i="1" s="1"/>
  <c r="O103" i="2"/>
  <c r="M103" i="2"/>
  <c r="S100" i="1" s="1"/>
  <c r="O92" i="2"/>
  <c r="M92" i="2"/>
  <c r="S89" i="1" s="1"/>
  <c r="O76" i="2"/>
  <c r="M76" i="2"/>
  <c r="S73" i="1" s="1"/>
  <c r="O48" i="2"/>
  <c r="M48" i="2"/>
  <c r="S45" i="1" s="1"/>
  <c r="O42" i="2"/>
  <c r="M42" i="2"/>
  <c r="S39" i="1" s="1"/>
  <c r="O194" i="2"/>
  <c r="M194" i="2"/>
  <c r="S191" i="1" s="1"/>
  <c r="O155" i="2"/>
  <c r="M155" i="2"/>
  <c r="S152" i="1" s="1"/>
  <c r="O137" i="2"/>
  <c r="M137" i="2"/>
  <c r="S134" i="1" s="1"/>
  <c r="O131" i="2"/>
  <c r="M131" i="2"/>
  <c r="S128" i="1" s="1"/>
  <c r="O128" i="2"/>
  <c r="M128" i="2"/>
  <c r="S125" i="1" s="1"/>
  <c r="O168" i="2"/>
  <c r="M168" i="2"/>
  <c r="S165" i="1" s="1"/>
  <c r="O127" i="2"/>
  <c r="M127" i="2"/>
  <c r="S124" i="1" s="1"/>
  <c r="O138" i="2"/>
  <c r="M138" i="2"/>
  <c r="S135" i="1" s="1"/>
  <c r="O164" i="2"/>
  <c r="M164" i="2"/>
  <c r="S161" i="1" s="1"/>
  <c r="O158" i="2"/>
  <c r="M158" i="2"/>
  <c r="S155" i="1" s="1"/>
  <c r="O148" i="2"/>
  <c r="M148" i="2"/>
  <c r="S145" i="1" s="1"/>
  <c r="O14" i="2"/>
  <c r="M14" i="2"/>
  <c r="S11" i="1" s="1"/>
  <c r="O201" i="2"/>
  <c r="M201" i="2"/>
  <c r="S198" i="1" s="1"/>
  <c r="O156" i="2"/>
  <c r="M156" i="2"/>
  <c r="S153" i="1" s="1"/>
  <c r="O154" i="2"/>
  <c r="M154" i="2"/>
  <c r="S151" i="1" s="1"/>
  <c r="O152" i="2"/>
  <c r="M152" i="2"/>
  <c r="S149" i="1" s="1"/>
  <c r="O146" i="2"/>
  <c r="M146" i="2"/>
  <c r="S143" i="1" s="1"/>
  <c r="O123" i="2"/>
  <c r="M123" i="2"/>
  <c r="S120" i="1" s="1"/>
  <c r="O91" i="2"/>
  <c r="M91" i="2"/>
  <c r="S88" i="1" s="1"/>
  <c r="O52" i="2"/>
  <c r="M52" i="2"/>
  <c r="S49" i="1" s="1"/>
  <c r="O181" i="2"/>
  <c r="M181" i="2"/>
  <c r="S178" i="1" s="1"/>
  <c r="O153" i="2"/>
  <c r="M153" i="2"/>
  <c r="S150" i="1" s="1"/>
  <c r="O139" i="2"/>
  <c r="M139" i="2"/>
  <c r="S136" i="1" s="1"/>
  <c r="O120" i="2"/>
  <c r="M120" i="2"/>
  <c r="S117" i="1" s="1"/>
  <c r="O110" i="2"/>
  <c r="M110" i="2"/>
  <c r="S107" i="1" s="1"/>
  <c r="O106" i="2"/>
  <c r="M106" i="2"/>
  <c r="S103" i="1" s="1"/>
  <c r="O104" i="2"/>
  <c r="M104" i="2"/>
  <c r="S101" i="1" s="1"/>
  <c r="O102" i="2"/>
  <c r="M102" i="2"/>
  <c r="S99" i="1" s="1"/>
  <c r="O99" i="2"/>
  <c r="M99" i="2"/>
  <c r="S96" i="1" s="1"/>
  <c r="O97" i="2"/>
  <c r="M97" i="2"/>
  <c r="S94" i="1" s="1"/>
  <c r="O33" i="2"/>
  <c r="M33" i="2"/>
  <c r="S30" i="1" s="1"/>
  <c r="O166" i="2"/>
  <c r="M166" i="2"/>
  <c r="S163" i="1" s="1"/>
  <c r="O66" i="2"/>
  <c r="M66" i="2"/>
  <c r="S63" i="1" s="1"/>
  <c r="O56" i="2"/>
  <c r="M56" i="2"/>
  <c r="S53" i="1" s="1"/>
  <c r="O24" i="2"/>
  <c r="M24" i="2"/>
  <c r="S21" i="1" s="1"/>
  <c r="O96" i="2"/>
  <c r="M96" i="2"/>
  <c r="S93" i="1" s="1"/>
  <c r="O86" i="2"/>
  <c r="M86" i="2"/>
  <c r="S83" i="1" s="1"/>
  <c r="O85" i="2"/>
  <c r="M85" i="2"/>
  <c r="S82" i="1" s="1"/>
  <c r="O82" i="2"/>
  <c r="M82" i="2"/>
  <c r="S79" i="1" s="1"/>
  <c r="O79" i="2"/>
  <c r="M79" i="2"/>
  <c r="S76" i="1" s="1"/>
  <c r="O72" i="2"/>
  <c r="M72" i="2"/>
  <c r="S69" i="1" s="1"/>
  <c r="O60" i="2"/>
  <c r="M60" i="2"/>
  <c r="S57" i="1" s="1"/>
  <c r="O49" i="2"/>
  <c r="M49" i="2"/>
  <c r="S46" i="1" s="1"/>
  <c r="O38" i="2"/>
  <c r="M38" i="2"/>
  <c r="S35" i="1" s="1"/>
  <c r="O27" i="2"/>
  <c r="M27" i="2"/>
  <c r="S24" i="1" s="1"/>
  <c r="O17" i="2"/>
  <c r="M17" i="2"/>
  <c r="S14" i="1" s="1"/>
  <c r="O196" i="2"/>
  <c r="M196" i="2"/>
  <c r="S193" i="1" s="1"/>
  <c r="O125" i="2"/>
  <c r="M125" i="2"/>
  <c r="S122" i="1" s="1"/>
  <c r="O118" i="2"/>
  <c r="M118" i="2"/>
  <c r="S115" i="1" s="1"/>
  <c r="O101" i="2"/>
  <c r="M101" i="2"/>
  <c r="S98" i="1" s="1"/>
  <c r="O80" i="2"/>
  <c r="M80" i="2"/>
  <c r="S77" i="1" s="1"/>
  <c r="O198" i="2"/>
  <c r="M198" i="2"/>
  <c r="S195" i="1" s="1"/>
  <c r="O197" i="2"/>
  <c r="M197" i="2"/>
  <c r="S194" i="1" s="1"/>
  <c r="O169" i="2"/>
  <c r="M169" i="2"/>
  <c r="S166" i="1" s="1"/>
  <c r="O135" i="2"/>
  <c r="M135" i="2"/>
  <c r="S132" i="1" s="1"/>
  <c r="O100" i="2"/>
  <c r="M100" i="2"/>
  <c r="S97" i="1" s="1"/>
  <c r="O93" i="2"/>
  <c r="M93" i="2"/>
  <c r="S90" i="1" s="1"/>
  <c r="O88" i="2"/>
  <c r="M88" i="2"/>
  <c r="S85" i="1" s="1"/>
  <c r="O74" i="2"/>
  <c r="M74" i="2"/>
  <c r="S71" i="1" s="1"/>
  <c r="O73" i="2"/>
  <c r="M73" i="2"/>
  <c r="S70" i="1" s="1"/>
  <c r="O55" i="2"/>
  <c r="M55" i="2"/>
  <c r="S52" i="1" s="1"/>
  <c r="O43" i="2"/>
  <c r="M43" i="2"/>
  <c r="S40" i="1" s="1"/>
  <c r="O39" i="2"/>
  <c r="M39" i="2"/>
  <c r="S36" i="1" s="1"/>
  <c r="O25" i="2"/>
  <c r="M25" i="2"/>
  <c r="S22" i="1" s="1"/>
  <c r="O16" i="2"/>
  <c r="M16" i="2"/>
  <c r="S13" i="1" s="1"/>
  <c r="O124" i="2"/>
  <c r="M124" i="2"/>
  <c r="S121" i="1" s="1"/>
  <c r="O40" i="2"/>
  <c r="M40" i="2"/>
  <c r="S37" i="1" s="1"/>
  <c r="O37" i="2"/>
  <c r="M37" i="2"/>
  <c r="S34" i="1" s="1"/>
  <c r="O36" i="2"/>
  <c r="M36" i="2"/>
  <c r="S33" i="1" s="1"/>
  <c r="O34" i="2"/>
  <c r="M34" i="2"/>
  <c r="S31" i="1" s="1"/>
  <c r="O145" i="2"/>
  <c r="M145" i="2"/>
  <c r="S142" i="1" s="1"/>
  <c r="O117" i="2"/>
  <c r="M117" i="2"/>
  <c r="S114" i="1" s="1"/>
  <c r="O115" i="2"/>
  <c r="M115" i="2"/>
  <c r="S112" i="1" s="1"/>
  <c r="O113" i="2"/>
  <c r="M113" i="2"/>
  <c r="S110" i="1" s="1"/>
  <c r="O111" i="2"/>
  <c r="M111" i="2"/>
  <c r="S108" i="1" s="1"/>
  <c r="O108" i="2"/>
  <c r="M108" i="2"/>
  <c r="S105" i="1" s="1"/>
  <c r="O98" i="2"/>
  <c r="M98" i="2"/>
  <c r="S95" i="1" s="1"/>
  <c r="O90" i="2"/>
  <c r="M90" i="2"/>
  <c r="S87" i="1" s="1"/>
  <c r="O89" i="2"/>
  <c r="M89" i="2"/>
  <c r="S86" i="1" s="1"/>
  <c r="O61" i="2"/>
  <c r="M61" i="2"/>
  <c r="S58" i="1" s="1"/>
  <c r="O59" i="2"/>
  <c r="M59" i="2"/>
  <c r="S56" i="1" s="1"/>
  <c r="O57" i="2"/>
  <c r="M57" i="2"/>
  <c r="S54" i="1" s="1"/>
  <c r="O50" i="2"/>
  <c r="M50" i="2"/>
  <c r="S47" i="1" s="1"/>
  <c r="O47" i="2"/>
  <c r="M47" i="2"/>
  <c r="S44" i="1" s="1"/>
  <c r="O45" i="2"/>
  <c r="M45" i="2"/>
  <c r="S42" i="1" s="1"/>
  <c r="O28" i="2"/>
  <c r="M28" i="2"/>
  <c r="S25" i="1" s="1"/>
  <c r="O26" i="2"/>
  <c r="M26" i="2"/>
  <c r="S23" i="1" s="1"/>
  <c r="O22" i="2"/>
  <c r="M22" i="2"/>
  <c r="S19" i="1" s="1"/>
  <c r="O21" i="2"/>
  <c r="M21" i="2"/>
  <c r="S18" i="1" s="1"/>
  <c r="O19" i="2"/>
  <c r="M19" i="2"/>
  <c r="S16" i="1" s="1"/>
  <c r="O15" i="2"/>
  <c r="M15" i="2"/>
  <c r="S12" i="1" s="1"/>
  <c r="O13" i="2"/>
  <c r="M13" i="2"/>
  <c r="S10" i="1" s="1"/>
  <c r="O143" i="2"/>
  <c r="M143" i="2"/>
  <c r="S140" i="1" s="1"/>
  <c r="O112" i="2"/>
  <c r="M112" i="2"/>
  <c r="S109" i="1" s="1"/>
  <c r="O58" i="2"/>
  <c r="M58" i="2"/>
  <c r="S55" i="1" s="1"/>
  <c r="O54" i="2"/>
  <c r="M54" i="2"/>
  <c r="S51" i="1" s="1"/>
  <c r="O51" i="2"/>
  <c r="M51" i="2"/>
  <c r="S48" i="1" s="1"/>
  <c r="O46" i="2"/>
  <c r="M46" i="2"/>
  <c r="S43" i="1" s="1"/>
  <c r="O44" i="2"/>
  <c r="M44" i="2"/>
  <c r="S41" i="1" s="1"/>
  <c r="O41" i="2"/>
  <c r="M41" i="2"/>
  <c r="S38" i="1" s="1"/>
  <c r="M29" i="2"/>
  <c r="S26" i="1" s="1"/>
  <c r="O29" i="2"/>
  <c r="O23" i="2"/>
  <c r="M23" i="2"/>
  <c r="S20" i="1" s="1"/>
  <c r="O18" i="2"/>
  <c r="M18" i="2"/>
  <c r="S15" i="1" s="1"/>
  <c r="AD198" i="1"/>
  <c r="AE198" i="1" s="1"/>
  <c r="AH198" i="1"/>
  <c r="AI198" i="1" s="1"/>
  <c r="AD197" i="1"/>
  <c r="AE197" i="1" s="1"/>
  <c r="AH197" i="1"/>
  <c r="AI197" i="1" s="1"/>
  <c r="AD196" i="1"/>
  <c r="AE196" i="1" s="1"/>
  <c r="AH196" i="1"/>
  <c r="AI196" i="1" s="1"/>
  <c r="M193" i="2"/>
  <c r="S190" i="1" s="1"/>
  <c r="O193" i="2"/>
  <c r="AD195" i="1"/>
  <c r="AE195" i="1" s="1"/>
  <c r="AH195" i="1"/>
  <c r="AI195" i="1" s="1"/>
  <c r="AD194" i="1"/>
  <c r="AE194" i="1" s="1"/>
  <c r="AH194" i="1"/>
  <c r="AI194" i="1" s="1"/>
  <c r="AD193" i="1"/>
  <c r="AE193" i="1" s="1"/>
  <c r="AH193" i="1"/>
  <c r="AI193" i="1" s="1"/>
  <c r="AD192" i="1"/>
  <c r="AE192" i="1" s="1"/>
  <c r="AH192" i="1"/>
  <c r="AI192" i="1" s="1"/>
  <c r="AD191" i="1"/>
  <c r="AE191" i="1" s="1"/>
  <c r="AH191" i="1"/>
  <c r="AI191" i="1" s="1"/>
  <c r="M188" i="2"/>
  <c r="S185" i="1" s="1"/>
  <c r="O188" i="2"/>
  <c r="AD190" i="1"/>
  <c r="AE190" i="1" s="1"/>
  <c r="AH190" i="1"/>
  <c r="AI190" i="1" s="1"/>
  <c r="AD189" i="1"/>
  <c r="AE189" i="1" s="1"/>
  <c r="AH189" i="1"/>
  <c r="AI189" i="1" s="1"/>
  <c r="AD188" i="1"/>
  <c r="AE188" i="1" s="1"/>
  <c r="AH188" i="1"/>
  <c r="AI188" i="1" s="1"/>
  <c r="O185" i="2"/>
  <c r="M185" i="2"/>
  <c r="S182" i="1" s="1"/>
  <c r="AD187" i="1"/>
  <c r="AE187" i="1" s="1"/>
  <c r="AH187" i="1"/>
  <c r="AI187" i="1" s="1"/>
  <c r="AD186" i="1"/>
  <c r="AE186" i="1" s="1"/>
  <c r="AH186" i="1"/>
  <c r="AI186" i="1" s="1"/>
  <c r="M183" i="2"/>
  <c r="S180" i="1" s="1"/>
  <c r="O183" i="2"/>
  <c r="AD185" i="1"/>
  <c r="AE185" i="1" s="1"/>
  <c r="AH185" i="1"/>
  <c r="AI185" i="1" s="1"/>
  <c r="O182" i="2"/>
  <c r="M182" i="2"/>
  <c r="S179" i="1" s="1"/>
  <c r="AD184" i="1"/>
  <c r="AE184" i="1" s="1"/>
  <c r="AH184" i="1"/>
  <c r="AI184" i="1" s="1"/>
  <c r="AD183" i="1"/>
  <c r="AE183" i="1" s="1"/>
  <c r="AH183" i="1"/>
  <c r="AI183" i="1" s="1"/>
  <c r="M180" i="2"/>
  <c r="S177" i="1" s="1"/>
  <c r="O180" i="2"/>
  <c r="AD182" i="1"/>
  <c r="AE182" i="1" s="1"/>
  <c r="AH182" i="1"/>
  <c r="AI182" i="1" s="1"/>
  <c r="M179" i="2"/>
  <c r="S176" i="1" s="1"/>
  <c r="O179" i="2"/>
  <c r="AD181" i="1"/>
  <c r="AE181" i="1" s="1"/>
  <c r="AH181" i="1"/>
  <c r="AI181" i="1" s="1"/>
  <c r="AD180" i="1"/>
  <c r="AE180" i="1" s="1"/>
  <c r="AH180" i="1"/>
  <c r="AI180" i="1" s="1"/>
  <c r="AD179" i="1"/>
  <c r="AE179" i="1" s="1"/>
  <c r="AH179" i="1"/>
  <c r="AI179" i="1" s="1"/>
  <c r="AD178" i="1"/>
  <c r="AE178" i="1" s="1"/>
  <c r="AH178" i="1"/>
  <c r="AI178" i="1" s="1"/>
  <c r="AD177" i="1"/>
  <c r="AE177" i="1" s="1"/>
  <c r="AH177" i="1"/>
  <c r="AI177" i="1" s="1"/>
  <c r="AD176" i="1"/>
  <c r="AE176" i="1" s="1"/>
  <c r="AH176" i="1"/>
  <c r="AI176" i="1" s="1"/>
  <c r="AD175" i="1"/>
  <c r="AE175" i="1" s="1"/>
  <c r="AH175" i="1"/>
  <c r="AI175" i="1" s="1"/>
  <c r="AD174" i="1"/>
  <c r="AE174" i="1" s="1"/>
  <c r="AH174" i="1"/>
  <c r="AI174" i="1" s="1"/>
  <c r="AD173" i="1"/>
  <c r="AE173" i="1" s="1"/>
  <c r="AH173" i="1"/>
  <c r="AI173" i="1" s="1"/>
  <c r="AD172" i="1"/>
  <c r="AE172" i="1" s="1"/>
  <c r="AH172" i="1"/>
  <c r="AI172" i="1" s="1"/>
  <c r="AD171" i="1"/>
  <c r="AE171" i="1" s="1"/>
  <c r="AH171" i="1"/>
  <c r="AI171" i="1" s="1"/>
  <c r="AD170" i="1"/>
  <c r="AE170" i="1" s="1"/>
  <c r="AH170" i="1"/>
  <c r="AI170" i="1" s="1"/>
  <c r="AD169" i="1"/>
  <c r="AE169" i="1" s="1"/>
  <c r="AH169" i="1"/>
  <c r="AI169" i="1" s="1"/>
  <c r="AD168" i="1"/>
  <c r="AE168" i="1" s="1"/>
  <c r="AH168" i="1"/>
  <c r="AI168" i="1" s="1"/>
  <c r="AD167" i="1"/>
  <c r="AE167" i="1" s="1"/>
  <c r="AH167" i="1"/>
  <c r="AI167" i="1" s="1"/>
  <c r="AD166" i="1"/>
  <c r="AE166" i="1" s="1"/>
  <c r="AH166" i="1"/>
  <c r="AI166" i="1" s="1"/>
  <c r="AD165" i="1"/>
  <c r="AE165" i="1" s="1"/>
  <c r="AH165" i="1"/>
  <c r="AI165" i="1" s="1"/>
  <c r="AD164" i="1"/>
  <c r="AE164" i="1" s="1"/>
  <c r="AH164" i="1"/>
  <c r="AI164" i="1" s="1"/>
  <c r="AD163" i="1"/>
  <c r="AE163" i="1" s="1"/>
  <c r="AH163" i="1"/>
  <c r="AI163" i="1" s="1"/>
  <c r="AD162" i="1"/>
  <c r="AE162" i="1" s="1"/>
  <c r="AH162" i="1"/>
  <c r="AI162" i="1" s="1"/>
  <c r="AD161" i="1"/>
  <c r="AE161" i="1" s="1"/>
  <c r="AH161" i="1"/>
  <c r="AI161" i="1" s="1"/>
  <c r="AD160" i="1"/>
  <c r="AE160" i="1" s="1"/>
  <c r="AH160" i="1"/>
  <c r="AI160" i="1" s="1"/>
  <c r="AD159" i="1"/>
  <c r="AE159" i="1" s="1"/>
  <c r="AH159" i="1"/>
  <c r="AI159" i="1" s="1"/>
  <c r="AD158" i="1"/>
  <c r="AE158" i="1" s="1"/>
  <c r="AH158" i="1"/>
  <c r="AI158" i="1" s="1"/>
  <c r="AD157" i="1"/>
  <c r="AE157" i="1" s="1"/>
  <c r="AH157" i="1"/>
  <c r="AI157" i="1" s="1"/>
  <c r="AD156" i="1"/>
  <c r="AE156" i="1" s="1"/>
  <c r="AH156" i="1"/>
  <c r="AI156" i="1" s="1"/>
  <c r="AD155" i="1"/>
  <c r="AE155" i="1" s="1"/>
  <c r="AH155" i="1"/>
  <c r="AI155" i="1" s="1"/>
  <c r="AD154" i="1"/>
  <c r="AE154" i="1" s="1"/>
  <c r="AH154" i="1"/>
  <c r="AI154" i="1" s="1"/>
  <c r="AD153" i="1"/>
  <c r="AE153" i="1" s="1"/>
  <c r="AH153" i="1"/>
  <c r="AI153" i="1" s="1"/>
  <c r="AD152" i="1"/>
  <c r="AE152" i="1" s="1"/>
  <c r="AH152" i="1"/>
  <c r="AI152" i="1" s="1"/>
  <c r="AD151" i="1"/>
  <c r="AE151" i="1" s="1"/>
  <c r="AH151" i="1"/>
  <c r="AI151" i="1" s="1"/>
  <c r="AD150" i="1"/>
  <c r="AE150" i="1" s="1"/>
  <c r="AH150" i="1"/>
  <c r="AI150" i="1" s="1"/>
  <c r="AD149" i="1"/>
  <c r="AE149" i="1" s="1"/>
  <c r="AH149" i="1"/>
  <c r="AI149" i="1" s="1"/>
  <c r="AD148" i="1"/>
  <c r="AE148" i="1" s="1"/>
  <c r="AH148" i="1"/>
  <c r="AI148" i="1" s="1"/>
  <c r="AD147" i="1"/>
  <c r="AE147" i="1" s="1"/>
  <c r="AH147" i="1"/>
  <c r="AI147" i="1" s="1"/>
  <c r="AD146" i="1"/>
  <c r="AE146" i="1" s="1"/>
  <c r="AH146" i="1"/>
  <c r="AI146" i="1" s="1"/>
  <c r="AD145" i="1"/>
  <c r="AE145" i="1" s="1"/>
  <c r="AH145" i="1"/>
  <c r="AI145" i="1" s="1"/>
  <c r="AD144" i="1"/>
  <c r="AE144" i="1" s="1"/>
  <c r="AH144" i="1"/>
  <c r="AI144" i="1" s="1"/>
  <c r="AD143" i="1"/>
  <c r="AE143" i="1" s="1"/>
  <c r="AH143" i="1"/>
  <c r="AI143" i="1" s="1"/>
  <c r="AD142" i="1"/>
  <c r="AE142" i="1" s="1"/>
  <c r="AH142" i="1"/>
  <c r="AI142" i="1" s="1"/>
  <c r="AD141" i="1"/>
  <c r="AE141" i="1" s="1"/>
  <c r="AH141" i="1"/>
  <c r="AI141" i="1" s="1"/>
  <c r="AD140" i="1"/>
  <c r="AE140" i="1" s="1"/>
  <c r="AH140" i="1"/>
  <c r="AI140" i="1" s="1"/>
  <c r="AD139" i="1"/>
  <c r="AE139" i="1" s="1"/>
  <c r="AH139" i="1"/>
  <c r="AI139" i="1" s="1"/>
  <c r="AD138" i="1"/>
  <c r="AE138" i="1" s="1"/>
  <c r="AH138" i="1"/>
  <c r="AI138" i="1" s="1"/>
  <c r="AD137" i="1"/>
  <c r="AE137" i="1" s="1"/>
  <c r="AH137" i="1"/>
  <c r="AI137" i="1" s="1"/>
  <c r="AD136" i="1"/>
  <c r="AE136" i="1" s="1"/>
  <c r="AH136" i="1"/>
  <c r="AI136" i="1" s="1"/>
  <c r="AD135" i="1"/>
  <c r="AE135" i="1" s="1"/>
  <c r="AH135" i="1"/>
  <c r="AI135" i="1" s="1"/>
  <c r="AD134" i="1"/>
  <c r="AE134" i="1" s="1"/>
  <c r="AH134" i="1"/>
  <c r="AI134" i="1" s="1"/>
  <c r="AD133" i="1"/>
  <c r="AE133" i="1" s="1"/>
  <c r="AH133" i="1"/>
  <c r="AI133" i="1" s="1"/>
  <c r="AD132" i="1"/>
  <c r="AE132" i="1" s="1"/>
  <c r="AH132" i="1"/>
  <c r="AI132" i="1" s="1"/>
  <c r="AD131" i="1"/>
  <c r="AE131" i="1" s="1"/>
  <c r="AH131" i="1"/>
  <c r="AI131" i="1" s="1"/>
  <c r="AD130" i="1"/>
  <c r="AE130" i="1" s="1"/>
  <c r="AH130" i="1"/>
  <c r="AI130" i="1" s="1"/>
  <c r="AD129" i="1"/>
  <c r="AE129" i="1" s="1"/>
  <c r="AH129" i="1"/>
  <c r="AI129" i="1" s="1"/>
  <c r="AD128" i="1"/>
  <c r="AE128" i="1" s="1"/>
  <c r="AH128" i="1"/>
  <c r="AI128" i="1" s="1"/>
  <c r="AD127" i="1"/>
  <c r="AE127" i="1" s="1"/>
  <c r="AH127" i="1"/>
  <c r="AI127" i="1" s="1"/>
  <c r="AD126" i="1"/>
  <c r="AE126" i="1" s="1"/>
  <c r="AH126" i="1"/>
  <c r="AI126" i="1" s="1"/>
  <c r="AD125" i="1"/>
  <c r="AE125" i="1" s="1"/>
  <c r="AH125" i="1"/>
  <c r="AI125" i="1" s="1"/>
  <c r="AD124" i="1"/>
  <c r="AE124" i="1" s="1"/>
  <c r="AH124" i="1"/>
  <c r="AI124" i="1" s="1"/>
  <c r="AD123" i="1"/>
  <c r="AE123" i="1" s="1"/>
  <c r="AH123" i="1"/>
  <c r="AI123" i="1" s="1"/>
  <c r="AD122" i="1"/>
  <c r="AE122" i="1" s="1"/>
  <c r="AH122" i="1"/>
  <c r="AI122" i="1" s="1"/>
  <c r="AD121" i="1"/>
  <c r="AE121" i="1" s="1"/>
  <c r="AH121" i="1"/>
  <c r="AI121" i="1" s="1"/>
  <c r="AD120" i="1"/>
  <c r="AE120" i="1" s="1"/>
  <c r="AH120" i="1"/>
  <c r="AI120" i="1" s="1"/>
  <c r="AD119" i="1"/>
  <c r="AE119" i="1" s="1"/>
  <c r="AH119" i="1"/>
  <c r="AI119" i="1" s="1"/>
  <c r="AD118" i="1"/>
  <c r="AE118" i="1" s="1"/>
  <c r="AH118" i="1"/>
  <c r="AI118" i="1" s="1"/>
  <c r="AD117" i="1"/>
  <c r="AE117" i="1" s="1"/>
  <c r="AH117" i="1"/>
  <c r="AI117" i="1" s="1"/>
  <c r="AD116" i="1"/>
  <c r="AE116" i="1" s="1"/>
  <c r="AH116" i="1"/>
  <c r="AI116" i="1" s="1"/>
  <c r="AD115" i="1"/>
  <c r="AE115" i="1" s="1"/>
  <c r="AH115" i="1"/>
  <c r="AI115" i="1" s="1"/>
  <c r="O116" i="2"/>
  <c r="M116" i="2"/>
  <c r="S113" i="1" s="1"/>
  <c r="AD114" i="1"/>
  <c r="AE114" i="1" s="1"/>
  <c r="AH114" i="1"/>
  <c r="AI114" i="1" s="1"/>
  <c r="AD113" i="1"/>
  <c r="AE113" i="1" s="1"/>
  <c r="AH113" i="1"/>
  <c r="AI113" i="1" s="1"/>
  <c r="O114" i="2"/>
  <c r="M114" i="2"/>
  <c r="S111" i="1" s="1"/>
  <c r="AD112" i="1"/>
  <c r="AE112" i="1" s="1"/>
  <c r="AH112" i="1"/>
  <c r="AI112" i="1" s="1"/>
  <c r="AD111" i="1"/>
  <c r="AE111" i="1" s="1"/>
  <c r="AH111" i="1"/>
  <c r="AI111" i="1" s="1"/>
  <c r="AD110" i="1"/>
  <c r="AE110" i="1" s="1"/>
  <c r="AH110" i="1"/>
  <c r="AI110" i="1" s="1"/>
  <c r="AD109" i="1"/>
  <c r="AE109" i="1" s="1"/>
  <c r="AH109" i="1"/>
  <c r="AI109" i="1" s="1"/>
  <c r="AD108" i="1"/>
  <c r="AE108" i="1" s="1"/>
  <c r="AH108" i="1"/>
  <c r="AI108" i="1" s="1"/>
  <c r="AD107" i="1"/>
  <c r="AE107" i="1" s="1"/>
  <c r="AH107" i="1"/>
  <c r="AI107" i="1" s="1"/>
  <c r="AD106" i="1"/>
  <c r="AE106" i="1" s="1"/>
  <c r="AH106" i="1"/>
  <c r="AI106" i="1" s="1"/>
  <c r="AD105" i="1"/>
  <c r="AE105" i="1" s="1"/>
  <c r="AH105" i="1"/>
  <c r="AI105" i="1" s="1"/>
  <c r="M107" i="2"/>
  <c r="S104" i="1" s="1"/>
  <c r="O107" i="2"/>
  <c r="AD104" i="1"/>
  <c r="AE104" i="1" s="1"/>
  <c r="AH104" i="1"/>
  <c r="AI104" i="1" s="1"/>
  <c r="AD103" i="1"/>
  <c r="AE103" i="1" s="1"/>
  <c r="AH103" i="1"/>
  <c r="AI103" i="1" s="1"/>
  <c r="M105" i="2"/>
  <c r="S102" i="1" s="1"/>
  <c r="O105" i="2"/>
  <c r="AD102" i="1"/>
  <c r="AE102" i="1" s="1"/>
  <c r="AH102" i="1"/>
  <c r="AI102" i="1" s="1"/>
  <c r="AD101" i="1"/>
  <c r="AE101" i="1" s="1"/>
  <c r="AH101" i="1"/>
  <c r="AI101" i="1" s="1"/>
  <c r="AD100" i="1"/>
  <c r="AE100" i="1" s="1"/>
  <c r="AH100" i="1"/>
  <c r="AI100" i="1" s="1"/>
  <c r="AD99" i="1"/>
  <c r="AE99" i="1" s="1"/>
  <c r="AH99" i="1"/>
  <c r="AI99" i="1" s="1"/>
  <c r="AD98" i="1"/>
  <c r="AE98" i="1" s="1"/>
  <c r="AH98" i="1"/>
  <c r="AI98" i="1" s="1"/>
  <c r="AD97" i="1"/>
  <c r="AE97" i="1" s="1"/>
  <c r="AH97" i="1"/>
  <c r="AI97" i="1" s="1"/>
  <c r="AD96" i="1"/>
  <c r="AE96" i="1" s="1"/>
  <c r="AH96" i="1"/>
  <c r="AI96" i="1" s="1"/>
  <c r="AD95" i="1"/>
  <c r="AE95" i="1" s="1"/>
  <c r="AH95" i="1"/>
  <c r="AI95" i="1" s="1"/>
  <c r="AD94" i="1"/>
  <c r="AE94" i="1" s="1"/>
  <c r="AH94" i="1"/>
  <c r="AI94" i="1" s="1"/>
  <c r="AD93" i="1"/>
  <c r="AE93" i="1" s="1"/>
  <c r="AH93" i="1"/>
  <c r="AI93" i="1" s="1"/>
  <c r="M95" i="2"/>
  <c r="S92" i="1" s="1"/>
  <c r="O95" i="2"/>
  <c r="AD92" i="1"/>
  <c r="AE92" i="1" s="1"/>
  <c r="AH92" i="1"/>
  <c r="AI92" i="1" s="1"/>
  <c r="AD91" i="1"/>
  <c r="AE91" i="1" s="1"/>
  <c r="AH91" i="1"/>
  <c r="AI91" i="1" s="1"/>
  <c r="AD90" i="1"/>
  <c r="AE90" i="1" s="1"/>
  <c r="AH90" i="1"/>
  <c r="AI90" i="1" s="1"/>
  <c r="AD89" i="1"/>
  <c r="AE89" i="1" s="1"/>
  <c r="AH89" i="1"/>
  <c r="AI89" i="1" s="1"/>
  <c r="AD88" i="1"/>
  <c r="AE88" i="1" s="1"/>
  <c r="AH88" i="1"/>
  <c r="AI88" i="1" s="1"/>
  <c r="AD87" i="1"/>
  <c r="AE87" i="1" s="1"/>
  <c r="AH87" i="1"/>
  <c r="AI87" i="1" s="1"/>
  <c r="AD86" i="1"/>
  <c r="AE86" i="1" s="1"/>
  <c r="AH86" i="1"/>
  <c r="AI86" i="1" s="1"/>
  <c r="AD85" i="1"/>
  <c r="AE85" i="1" s="1"/>
  <c r="AH85" i="1"/>
  <c r="AI85" i="1" s="1"/>
  <c r="M87" i="2"/>
  <c r="S84" i="1" s="1"/>
  <c r="O87" i="2"/>
  <c r="AD84" i="1"/>
  <c r="AE84" i="1" s="1"/>
  <c r="AH84" i="1"/>
  <c r="AI84" i="1" s="1"/>
  <c r="AD83" i="1"/>
  <c r="AE83" i="1" s="1"/>
  <c r="AH83" i="1"/>
  <c r="AI83" i="1" s="1"/>
  <c r="AD82" i="1"/>
  <c r="AE82" i="1" s="1"/>
  <c r="AH82" i="1"/>
  <c r="AI82" i="1" s="1"/>
  <c r="O84" i="2"/>
  <c r="M84" i="2"/>
  <c r="S81" i="1" s="1"/>
  <c r="AD81" i="1"/>
  <c r="AE81" i="1" s="1"/>
  <c r="AH81" i="1"/>
  <c r="AI81" i="1" s="1"/>
  <c r="M83" i="2"/>
  <c r="S80" i="1" s="1"/>
  <c r="O83" i="2"/>
  <c r="AD80" i="1"/>
  <c r="AE80" i="1" s="1"/>
  <c r="AH80" i="1"/>
  <c r="AI80" i="1" s="1"/>
  <c r="AD79" i="1"/>
  <c r="AE79" i="1" s="1"/>
  <c r="AH79" i="1"/>
  <c r="AI79" i="1" s="1"/>
  <c r="M81" i="2"/>
  <c r="S78" i="1" s="1"/>
  <c r="O81" i="2"/>
  <c r="AD78" i="1"/>
  <c r="AE78" i="1" s="1"/>
  <c r="AH78" i="1"/>
  <c r="AI78" i="1" s="1"/>
  <c r="AD77" i="1"/>
  <c r="AE77" i="1" s="1"/>
  <c r="AH77" i="1"/>
  <c r="AI77" i="1" s="1"/>
  <c r="AH76" i="1"/>
  <c r="AI76" i="1" s="1"/>
  <c r="AD76" i="1"/>
  <c r="AE76" i="1" s="1"/>
  <c r="O78" i="2"/>
  <c r="M78" i="2"/>
  <c r="S75" i="1" s="1"/>
  <c r="AD75" i="1"/>
  <c r="AE75" i="1" s="1"/>
  <c r="AH75" i="1"/>
  <c r="AI75" i="1" s="1"/>
  <c r="O77" i="2"/>
  <c r="M77" i="2"/>
  <c r="S74" i="1" s="1"/>
  <c r="AD74" i="1"/>
  <c r="AE74" i="1" s="1"/>
  <c r="AH74" i="1"/>
  <c r="AI74" i="1" s="1"/>
  <c r="AD73" i="1"/>
  <c r="AE73" i="1" s="1"/>
  <c r="AH73" i="1"/>
  <c r="AI73" i="1" s="1"/>
  <c r="O75" i="2"/>
  <c r="M75" i="2"/>
  <c r="S72" i="1" s="1"/>
  <c r="AD72" i="1"/>
  <c r="AE72" i="1" s="1"/>
  <c r="AH72" i="1"/>
  <c r="AI72" i="1" s="1"/>
  <c r="AD71" i="1"/>
  <c r="AE71" i="1" s="1"/>
  <c r="AH71" i="1"/>
  <c r="AI71" i="1" s="1"/>
  <c r="AD70" i="1"/>
  <c r="AE70" i="1" s="1"/>
  <c r="AH70" i="1"/>
  <c r="AI70" i="1" s="1"/>
  <c r="AD69" i="1"/>
  <c r="AE69" i="1" s="1"/>
  <c r="AH69" i="1"/>
  <c r="AI69" i="1" s="1"/>
  <c r="M71" i="2"/>
  <c r="S68" i="1" s="1"/>
  <c r="O71" i="2"/>
  <c r="AD68" i="1"/>
  <c r="AE68" i="1" s="1"/>
  <c r="AH68" i="1"/>
  <c r="AI68" i="1" s="1"/>
  <c r="M70" i="2"/>
  <c r="S67" i="1" s="1"/>
  <c r="O70" i="2"/>
  <c r="AD67" i="1"/>
  <c r="AE67" i="1" s="1"/>
  <c r="AH67" i="1"/>
  <c r="AI67" i="1" s="1"/>
  <c r="O69" i="2"/>
  <c r="M69" i="2"/>
  <c r="S66" i="1" s="1"/>
  <c r="AD66" i="1"/>
  <c r="AE66" i="1" s="1"/>
  <c r="AH66" i="1"/>
  <c r="AI66" i="1" s="1"/>
  <c r="M68" i="2"/>
  <c r="S65" i="1" s="1"/>
  <c r="O68" i="2"/>
  <c r="AD65" i="1"/>
  <c r="AE65" i="1" s="1"/>
  <c r="AH65" i="1"/>
  <c r="AI65" i="1" s="1"/>
  <c r="M67" i="2"/>
  <c r="S64" i="1" s="1"/>
  <c r="O67" i="2"/>
  <c r="AD64" i="1"/>
  <c r="AE64" i="1" s="1"/>
  <c r="AH64" i="1"/>
  <c r="AI64" i="1" s="1"/>
  <c r="AD63" i="1"/>
  <c r="AE63" i="1" s="1"/>
  <c r="AH63" i="1"/>
  <c r="AI63" i="1" s="1"/>
  <c r="M65" i="2"/>
  <c r="S62" i="1" s="1"/>
  <c r="O65" i="2"/>
  <c r="AD62" i="1"/>
  <c r="AE62" i="1" s="1"/>
  <c r="AH62" i="1"/>
  <c r="AI62" i="1" s="1"/>
  <c r="O64" i="2"/>
  <c r="M64" i="2"/>
  <c r="S61" i="1" s="1"/>
  <c r="AD61" i="1"/>
  <c r="AE61" i="1" s="1"/>
  <c r="AH61" i="1"/>
  <c r="AI61" i="1" s="1"/>
  <c r="M63" i="2"/>
  <c r="S60" i="1" s="1"/>
  <c r="O63" i="2"/>
  <c r="AD60" i="1"/>
  <c r="AE60" i="1" s="1"/>
  <c r="AH60" i="1"/>
  <c r="AI60" i="1" s="1"/>
  <c r="O62" i="2"/>
  <c r="M62" i="2"/>
  <c r="S59" i="1" s="1"/>
  <c r="AD59" i="1"/>
  <c r="AE59" i="1" s="1"/>
  <c r="AH59" i="1"/>
  <c r="AI59" i="1" s="1"/>
  <c r="AD58" i="1"/>
  <c r="AE58" i="1" s="1"/>
  <c r="AH58" i="1"/>
  <c r="AI58" i="1" s="1"/>
  <c r="AD57" i="1"/>
  <c r="AE57" i="1" s="1"/>
  <c r="AH57" i="1"/>
  <c r="AI57" i="1" s="1"/>
  <c r="AD56" i="1"/>
  <c r="AE56" i="1" s="1"/>
  <c r="AH56" i="1"/>
  <c r="AI56" i="1" s="1"/>
  <c r="AD55" i="1"/>
  <c r="AE55" i="1" s="1"/>
  <c r="AH55" i="1"/>
  <c r="AI55" i="1" s="1"/>
  <c r="AD54" i="1"/>
  <c r="AE54" i="1" s="1"/>
  <c r="AH54" i="1"/>
  <c r="AI54" i="1" s="1"/>
  <c r="AD53" i="1"/>
  <c r="AE53" i="1" s="1"/>
  <c r="AH53" i="1"/>
  <c r="AI53" i="1" s="1"/>
  <c r="AD52" i="1"/>
  <c r="AE52" i="1" s="1"/>
  <c r="AH52" i="1"/>
  <c r="AI52" i="1" s="1"/>
  <c r="AD51" i="1"/>
  <c r="AE51" i="1" s="1"/>
  <c r="AH51" i="1"/>
  <c r="AI51" i="1" s="1"/>
  <c r="AD50" i="1"/>
  <c r="AE50" i="1" s="1"/>
  <c r="AH50" i="1"/>
  <c r="AI50" i="1" s="1"/>
  <c r="AD49" i="1"/>
  <c r="AE49" i="1" s="1"/>
  <c r="AH49" i="1"/>
  <c r="AI49" i="1" s="1"/>
  <c r="AD48" i="1"/>
  <c r="AE48" i="1" s="1"/>
  <c r="AH48" i="1"/>
  <c r="AI48" i="1" s="1"/>
  <c r="AD47" i="1"/>
  <c r="AE47" i="1" s="1"/>
  <c r="AH47" i="1"/>
  <c r="AI47" i="1" s="1"/>
  <c r="AD46" i="1"/>
  <c r="AE46" i="1" s="1"/>
  <c r="AH46" i="1"/>
  <c r="AI46" i="1" s="1"/>
  <c r="AD45" i="1"/>
  <c r="AE45" i="1" s="1"/>
  <c r="AH45" i="1"/>
  <c r="AI45" i="1" s="1"/>
  <c r="AD44" i="1"/>
  <c r="AE44" i="1" s="1"/>
  <c r="AH44" i="1"/>
  <c r="AI44" i="1" s="1"/>
  <c r="AD43" i="1"/>
  <c r="AE43" i="1" s="1"/>
  <c r="AH43" i="1"/>
  <c r="AI43" i="1" s="1"/>
  <c r="AD42" i="1"/>
  <c r="AE42" i="1" s="1"/>
  <c r="AH42" i="1"/>
  <c r="AI42" i="1" s="1"/>
  <c r="AD41" i="1"/>
  <c r="AE41" i="1" s="1"/>
  <c r="AH41" i="1"/>
  <c r="AI41" i="1" s="1"/>
  <c r="AD40" i="1"/>
  <c r="AE40" i="1" s="1"/>
  <c r="AH40" i="1"/>
  <c r="AI40" i="1" s="1"/>
  <c r="AD39" i="1"/>
  <c r="AE39" i="1" s="1"/>
  <c r="AH39" i="1"/>
  <c r="AI39" i="1" s="1"/>
  <c r="AD38" i="1"/>
  <c r="AE38" i="1" s="1"/>
  <c r="AH38" i="1"/>
  <c r="AI38" i="1" s="1"/>
  <c r="AD37" i="1"/>
  <c r="AE37" i="1" s="1"/>
  <c r="AH37" i="1"/>
  <c r="AI37" i="1" s="1"/>
  <c r="AD36" i="1"/>
  <c r="AE36" i="1" s="1"/>
  <c r="AH36" i="1"/>
  <c r="AI36" i="1" s="1"/>
  <c r="AD35" i="1"/>
  <c r="AE35" i="1" s="1"/>
  <c r="AH35" i="1"/>
  <c r="AI35" i="1" s="1"/>
  <c r="AD34" i="1"/>
  <c r="AE34" i="1" s="1"/>
  <c r="AH34" i="1"/>
  <c r="AI34" i="1" s="1"/>
  <c r="AD33" i="1"/>
  <c r="AE33" i="1" s="1"/>
  <c r="AH33" i="1"/>
  <c r="AI33" i="1" s="1"/>
  <c r="O35" i="2"/>
  <c r="M35" i="2"/>
  <c r="S32" i="1" s="1"/>
  <c r="AD32" i="1"/>
  <c r="AE32" i="1" s="1"/>
  <c r="AH32" i="1"/>
  <c r="AI32" i="1" s="1"/>
  <c r="AD31" i="1"/>
  <c r="AE31" i="1" s="1"/>
  <c r="AH31" i="1"/>
  <c r="AI31" i="1" s="1"/>
  <c r="AD30" i="1"/>
  <c r="AE30" i="1" s="1"/>
  <c r="AH30" i="1"/>
  <c r="AI30" i="1" s="1"/>
  <c r="M32" i="2"/>
  <c r="S29" i="1" s="1"/>
  <c r="O32" i="2"/>
  <c r="AD29" i="1"/>
  <c r="AE29" i="1" s="1"/>
  <c r="AH29" i="1"/>
  <c r="AI29" i="1" s="1"/>
  <c r="AD28" i="1"/>
  <c r="AE28" i="1" s="1"/>
  <c r="AH28" i="1"/>
  <c r="AI28" i="1" s="1"/>
  <c r="M30" i="2"/>
  <c r="S27" i="1" s="1"/>
  <c r="O30" i="2"/>
  <c r="AD27" i="1"/>
  <c r="AE27" i="1" s="1"/>
  <c r="AH27" i="1"/>
  <c r="AI27" i="1" s="1"/>
  <c r="AD26" i="1"/>
  <c r="AE26" i="1" s="1"/>
  <c r="AH26" i="1"/>
  <c r="AI26" i="1" s="1"/>
  <c r="AD25" i="1"/>
  <c r="AE25" i="1" s="1"/>
  <c r="AH25" i="1"/>
  <c r="AI25" i="1" s="1"/>
  <c r="AD24" i="1"/>
  <c r="AE24" i="1" s="1"/>
  <c r="AH24" i="1"/>
  <c r="AI24" i="1" s="1"/>
  <c r="AD23" i="1"/>
  <c r="AE23" i="1" s="1"/>
  <c r="AH23" i="1"/>
  <c r="AI23" i="1" s="1"/>
  <c r="AD22" i="1"/>
  <c r="AE22" i="1" s="1"/>
  <c r="AH22" i="1"/>
  <c r="AI22" i="1" s="1"/>
  <c r="AD21" i="1"/>
  <c r="AE21" i="1" s="1"/>
  <c r="AH21" i="1"/>
  <c r="AI21" i="1" s="1"/>
  <c r="AD20" i="1"/>
  <c r="AE20" i="1" s="1"/>
  <c r="AH20" i="1"/>
  <c r="AI20" i="1" s="1"/>
  <c r="AD19" i="1"/>
  <c r="AE19" i="1" s="1"/>
  <c r="AH19" i="1"/>
  <c r="AI19" i="1" s="1"/>
  <c r="AD18" i="1"/>
  <c r="AE18" i="1" s="1"/>
  <c r="AH18" i="1"/>
  <c r="AI18" i="1" s="1"/>
  <c r="AD17" i="1"/>
  <c r="AE17" i="1" s="1"/>
  <c r="AH17" i="1"/>
  <c r="AI17" i="1" s="1"/>
  <c r="AD16" i="1"/>
  <c r="AE16" i="1" s="1"/>
  <c r="AH16" i="1"/>
  <c r="AI16" i="1" s="1"/>
  <c r="AD15" i="1"/>
  <c r="AE15" i="1" s="1"/>
  <c r="AH15" i="1"/>
  <c r="AI15" i="1" s="1"/>
  <c r="AD14" i="1"/>
  <c r="AE14" i="1" s="1"/>
  <c r="AH14" i="1"/>
  <c r="AI14" i="1" s="1"/>
  <c r="AD13" i="1"/>
  <c r="AE13" i="1" s="1"/>
  <c r="AH13" i="1"/>
  <c r="AI13" i="1" s="1"/>
  <c r="AD12" i="1"/>
  <c r="AE12" i="1" s="1"/>
  <c r="AH12" i="1"/>
  <c r="AI12" i="1" s="1"/>
  <c r="AD11" i="1"/>
  <c r="AE11" i="1" s="1"/>
  <c r="AH11" i="1"/>
  <c r="AI11" i="1" s="1"/>
  <c r="AD10" i="1"/>
  <c r="AE10" i="1" s="1"/>
  <c r="AH10" i="1"/>
  <c r="AI10" i="1" s="1"/>
  <c r="M9" i="1"/>
  <c r="M199" i="1" s="1"/>
  <c r="O12" i="2"/>
  <c r="M12" i="2"/>
  <c r="S9" i="1" s="1"/>
  <c r="U9" i="1" s="1"/>
  <c r="AH9" i="1" l="1"/>
  <c r="AI9" i="1" s="1"/>
  <c r="AI199" i="1" s="1"/>
  <c r="AF17" i="1"/>
  <c r="AG17" i="1" s="1"/>
  <c r="U17" i="1"/>
  <c r="Q9" i="1"/>
  <c r="Q199" i="1" s="1"/>
  <c r="U91" i="1"/>
  <c r="AF91" i="1"/>
  <c r="AG91" i="1" s="1"/>
  <c r="AF162" i="1"/>
  <c r="AG162" i="1" s="1"/>
  <c r="AJ162" i="1"/>
  <c r="AK162" i="1" s="1"/>
  <c r="U162" i="1"/>
  <c r="AJ127" i="1"/>
  <c r="AK127" i="1" s="1"/>
  <c r="AF127" i="1"/>
  <c r="AG127" i="1" s="1"/>
  <c r="U127" i="1"/>
  <c r="U130" i="1"/>
  <c r="AJ130" i="1"/>
  <c r="AK130" i="1" s="1"/>
  <c r="AF130" i="1"/>
  <c r="AG130" i="1" s="1"/>
  <c r="AJ192" i="1"/>
  <c r="AK192" i="1" s="1"/>
  <c r="AF192" i="1"/>
  <c r="AG192" i="1" s="1"/>
  <c r="U192" i="1"/>
  <c r="AF133" i="1"/>
  <c r="AG133" i="1" s="1"/>
  <c r="AJ133" i="1"/>
  <c r="AK133" i="1" s="1"/>
  <c r="U133" i="1"/>
  <c r="AF167" i="1"/>
  <c r="AG167" i="1" s="1"/>
  <c r="U167" i="1"/>
  <c r="AJ167" i="1"/>
  <c r="AK167" i="1" s="1"/>
  <c r="U191" i="1"/>
  <c r="AJ191" i="1"/>
  <c r="AK191" i="1" s="1"/>
  <c r="AF191" i="1"/>
  <c r="AG191" i="1" s="1"/>
  <c r="AJ124" i="1"/>
  <c r="AK124" i="1" s="1"/>
  <c r="U124" i="1"/>
  <c r="AF124" i="1"/>
  <c r="AG124" i="1" s="1"/>
  <c r="AJ161" i="1"/>
  <c r="AK161" i="1" s="1"/>
  <c r="AF161" i="1"/>
  <c r="AG161" i="1" s="1"/>
  <c r="U161" i="1"/>
  <c r="AJ117" i="1"/>
  <c r="AK117" i="1" s="1"/>
  <c r="AF117" i="1"/>
  <c r="AG117" i="1" s="1"/>
  <c r="U117" i="1"/>
  <c r="AF163" i="1"/>
  <c r="AG163" i="1" s="1"/>
  <c r="AJ163" i="1"/>
  <c r="AK163" i="1" s="1"/>
  <c r="U163" i="1"/>
  <c r="AF176" i="1"/>
  <c r="AG176" i="1" s="1"/>
  <c r="U176" i="1"/>
  <c r="AJ176" i="1"/>
  <c r="AK176" i="1" s="1"/>
  <c r="U186" i="1"/>
  <c r="AF186" i="1"/>
  <c r="AG186" i="1" s="1"/>
  <c r="AJ186" i="1"/>
  <c r="AK186" i="1" s="1"/>
  <c r="U177" i="1"/>
  <c r="AF177" i="1"/>
  <c r="AG177" i="1" s="1"/>
  <c r="AJ177" i="1"/>
  <c r="AK177" i="1" s="1"/>
  <c r="U120" i="1"/>
  <c r="AJ120" i="1"/>
  <c r="AK120" i="1" s="1"/>
  <c r="AF120" i="1"/>
  <c r="AG120" i="1" s="1"/>
  <c r="U180" i="1"/>
  <c r="AF180" i="1"/>
  <c r="AG180" i="1" s="1"/>
  <c r="AJ180" i="1"/>
  <c r="AK180" i="1" s="1"/>
  <c r="AJ151" i="1"/>
  <c r="AK151" i="1" s="1"/>
  <c r="AF151" i="1"/>
  <c r="AG151" i="1" s="1"/>
  <c r="U151" i="1"/>
  <c r="U132" i="1"/>
  <c r="AF132" i="1"/>
  <c r="AG132" i="1" s="1"/>
  <c r="AJ132" i="1"/>
  <c r="AK132" i="1" s="1"/>
  <c r="AF194" i="1"/>
  <c r="AG194" i="1" s="1"/>
  <c r="AJ194" i="1"/>
  <c r="AK194" i="1" s="1"/>
  <c r="U194" i="1"/>
  <c r="AJ188" i="1"/>
  <c r="AK188" i="1" s="1"/>
  <c r="U188" i="1"/>
  <c r="AF188" i="1"/>
  <c r="AG188" i="1" s="1"/>
  <c r="AJ179" i="1"/>
  <c r="AK179" i="1" s="1"/>
  <c r="U179" i="1"/>
  <c r="AF179" i="1"/>
  <c r="AG179" i="1" s="1"/>
  <c r="U178" i="1"/>
  <c r="AF178" i="1"/>
  <c r="AG178" i="1" s="1"/>
  <c r="AJ178" i="1"/>
  <c r="AK178" i="1" s="1"/>
  <c r="AF193" i="1"/>
  <c r="AG193" i="1" s="1"/>
  <c r="U193" i="1"/>
  <c r="AJ193" i="1"/>
  <c r="AK193" i="1" s="1"/>
  <c r="U134" i="1"/>
  <c r="AF134" i="1"/>
  <c r="AG134" i="1" s="1"/>
  <c r="AJ134" i="1"/>
  <c r="AK134" i="1" s="1"/>
  <c r="AF119" i="1"/>
  <c r="AG119" i="1" s="1"/>
  <c r="U119" i="1"/>
  <c r="AJ119" i="1"/>
  <c r="AK119" i="1" s="1"/>
  <c r="AJ175" i="1"/>
  <c r="AK175" i="1" s="1"/>
  <c r="AF175" i="1"/>
  <c r="AG175" i="1" s="1"/>
  <c r="U175" i="1"/>
  <c r="U197" i="1"/>
  <c r="AJ197" i="1"/>
  <c r="AK197" i="1" s="1"/>
  <c r="AF197" i="1"/>
  <c r="AG197" i="1" s="1"/>
  <c r="U137" i="1"/>
  <c r="AJ137" i="1"/>
  <c r="AK137" i="1" s="1"/>
  <c r="AF137" i="1"/>
  <c r="AG137" i="1" s="1"/>
  <c r="U174" i="1"/>
  <c r="AF174" i="1"/>
  <c r="AG174" i="1" s="1"/>
  <c r="AJ174" i="1"/>
  <c r="AK174" i="1" s="1"/>
  <c r="U169" i="1"/>
  <c r="AJ169" i="1"/>
  <c r="AK169" i="1" s="1"/>
  <c r="AF169" i="1"/>
  <c r="AG169" i="1" s="1"/>
  <c r="AF135" i="1"/>
  <c r="AG135" i="1" s="1"/>
  <c r="U135" i="1"/>
  <c r="AJ135" i="1"/>
  <c r="AK135" i="1" s="1"/>
  <c r="AJ173" i="1"/>
  <c r="AK173" i="1" s="1"/>
  <c r="U173" i="1"/>
  <c r="AF173" i="1"/>
  <c r="AG173" i="1" s="1"/>
  <c r="AF172" i="1"/>
  <c r="AG172" i="1" s="1"/>
  <c r="AJ172" i="1"/>
  <c r="AK172" i="1" s="1"/>
  <c r="U172" i="1"/>
  <c r="AJ165" i="1"/>
  <c r="AK165" i="1" s="1"/>
  <c r="U165" i="1"/>
  <c r="AF165" i="1"/>
  <c r="AG165" i="1" s="1"/>
  <c r="AJ159" i="1"/>
  <c r="AK159" i="1" s="1"/>
  <c r="AF159" i="1"/>
  <c r="AG159" i="1" s="1"/>
  <c r="U159" i="1"/>
  <c r="AJ153" i="1"/>
  <c r="AK153" i="1" s="1"/>
  <c r="AF153" i="1"/>
  <c r="AG153" i="1" s="1"/>
  <c r="U153" i="1"/>
  <c r="AJ107" i="1"/>
  <c r="AK107" i="1" s="1"/>
  <c r="AF107" i="1"/>
  <c r="AG107" i="1" s="1"/>
  <c r="U107" i="1"/>
  <c r="AF143" i="1"/>
  <c r="AG143" i="1" s="1"/>
  <c r="U143" i="1"/>
  <c r="AJ143" i="1"/>
  <c r="AK143" i="1" s="1"/>
  <c r="AJ152" i="1"/>
  <c r="AK152" i="1" s="1"/>
  <c r="AF152" i="1"/>
  <c r="AG152" i="1" s="1"/>
  <c r="U152" i="1"/>
  <c r="U149" i="1"/>
  <c r="AJ149" i="1"/>
  <c r="AK149" i="1" s="1"/>
  <c r="AF149" i="1"/>
  <c r="AG149" i="1" s="1"/>
  <c r="U146" i="1"/>
  <c r="AF146" i="1"/>
  <c r="AG146" i="1" s="1"/>
  <c r="AJ146" i="1"/>
  <c r="AK146" i="1" s="1"/>
  <c r="U100" i="1"/>
  <c r="AJ100" i="1"/>
  <c r="AK100" i="1" s="1"/>
  <c r="AF100" i="1"/>
  <c r="AG100" i="1" s="1"/>
  <c r="AJ89" i="1"/>
  <c r="AK89" i="1" s="1"/>
  <c r="U89" i="1"/>
  <c r="AF89" i="1"/>
  <c r="AG89" i="1" s="1"/>
  <c r="U73" i="1"/>
  <c r="AJ73" i="1"/>
  <c r="AK73" i="1" s="1"/>
  <c r="AF73" i="1"/>
  <c r="AG73" i="1" s="1"/>
  <c r="U157" i="1"/>
  <c r="AJ157" i="1"/>
  <c r="AK157" i="1" s="1"/>
  <c r="AF157" i="1"/>
  <c r="AG157" i="1" s="1"/>
  <c r="AF129" i="1"/>
  <c r="AG129" i="1" s="1"/>
  <c r="AJ129" i="1"/>
  <c r="AK129" i="1" s="1"/>
  <c r="U129" i="1"/>
  <c r="AJ28" i="1"/>
  <c r="AK28" i="1" s="1"/>
  <c r="AF28" i="1"/>
  <c r="AG28" i="1" s="1"/>
  <c r="U28" i="1"/>
  <c r="AJ189" i="1"/>
  <c r="AK189" i="1" s="1"/>
  <c r="U189" i="1"/>
  <c r="AF189" i="1"/>
  <c r="AG189" i="1" s="1"/>
  <c r="AF164" i="1"/>
  <c r="AG164" i="1" s="1"/>
  <c r="U164" i="1"/>
  <c r="AJ164" i="1"/>
  <c r="AK164" i="1" s="1"/>
  <c r="AF144" i="1"/>
  <c r="AG144" i="1" s="1"/>
  <c r="U144" i="1"/>
  <c r="AJ144" i="1"/>
  <c r="AK144" i="1" s="1"/>
  <c r="U142" i="1"/>
  <c r="AJ142" i="1"/>
  <c r="AK142" i="1" s="1"/>
  <c r="AF142" i="1"/>
  <c r="AG142" i="1" s="1"/>
  <c r="U50" i="1"/>
  <c r="AJ50" i="1"/>
  <c r="AK50" i="1" s="1"/>
  <c r="AF50" i="1"/>
  <c r="AG50" i="1" s="1"/>
  <c r="AJ45" i="1"/>
  <c r="AK45" i="1" s="1"/>
  <c r="U45" i="1"/>
  <c r="AF45" i="1"/>
  <c r="AG45" i="1" s="1"/>
  <c r="AF39" i="1"/>
  <c r="AG39" i="1" s="1"/>
  <c r="AJ39" i="1"/>
  <c r="AK39" i="1" s="1"/>
  <c r="U39" i="1"/>
  <c r="U139" i="1"/>
  <c r="AF139" i="1"/>
  <c r="AG139" i="1" s="1"/>
  <c r="AJ139" i="1"/>
  <c r="AK139" i="1" s="1"/>
  <c r="U131" i="1"/>
  <c r="AJ131" i="1"/>
  <c r="AK131" i="1" s="1"/>
  <c r="AF131" i="1"/>
  <c r="AG131" i="1" s="1"/>
  <c r="AF196" i="1"/>
  <c r="AG196" i="1" s="1"/>
  <c r="U196" i="1"/>
  <c r="AJ196" i="1"/>
  <c r="AK196" i="1" s="1"/>
  <c r="U170" i="1"/>
  <c r="AF170" i="1"/>
  <c r="AG170" i="1" s="1"/>
  <c r="AJ170" i="1"/>
  <c r="AK170" i="1" s="1"/>
  <c r="AJ128" i="1"/>
  <c r="AK128" i="1" s="1"/>
  <c r="AF128" i="1"/>
  <c r="AG128" i="1" s="1"/>
  <c r="U128" i="1"/>
  <c r="AF140" i="1"/>
  <c r="AG140" i="1" s="1"/>
  <c r="U140" i="1"/>
  <c r="AJ140" i="1"/>
  <c r="AK140" i="1" s="1"/>
  <c r="AF125" i="1"/>
  <c r="AG125" i="1" s="1"/>
  <c r="AJ125" i="1"/>
  <c r="AK125" i="1" s="1"/>
  <c r="U125" i="1"/>
  <c r="U166" i="1"/>
  <c r="AJ166" i="1"/>
  <c r="AK166" i="1" s="1"/>
  <c r="AF166" i="1"/>
  <c r="AG166" i="1" s="1"/>
  <c r="AF160" i="1"/>
  <c r="AG160" i="1" s="1"/>
  <c r="U160" i="1"/>
  <c r="AJ160" i="1"/>
  <c r="AK160" i="1" s="1"/>
  <c r="AJ150" i="1"/>
  <c r="AK150" i="1" s="1"/>
  <c r="AF150" i="1"/>
  <c r="AG150" i="1" s="1"/>
  <c r="U150" i="1"/>
  <c r="AJ11" i="1"/>
  <c r="AK11" i="1" s="1"/>
  <c r="AF11" i="1"/>
  <c r="AG11" i="1" s="1"/>
  <c r="U11" i="1"/>
  <c r="U158" i="1"/>
  <c r="AJ158" i="1"/>
  <c r="AK158" i="1" s="1"/>
  <c r="AF158" i="1"/>
  <c r="AG158" i="1" s="1"/>
  <c r="AJ111" i="1"/>
  <c r="AK111" i="1" s="1"/>
  <c r="AF111" i="1"/>
  <c r="AG111" i="1" s="1"/>
  <c r="U111" i="1"/>
  <c r="U109" i="1"/>
  <c r="AF109" i="1"/>
  <c r="AG109" i="1" s="1"/>
  <c r="AJ109" i="1"/>
  <c r="AK109" i="1" s="1"/>
  <c r="AF110" i="1"/>
  <c r="AG110" i="1" s="1"/>
  <c r="U110" i="1"/>
  <c r="AJ110" i="1"/>
  <c r="AK110" i="1" s="1"/>
  <c r="AF156" i="1"/>
  <c r="AG156" i="1" s="1"/>
  <c r="U156" i="1"/>
  <c r="AJ156" i="1"/>
  <c r="AK156" i="1" s="1"/>
  <c r="U154" i="1"/>
  <c r="AF154" i="1"/>
  <c r="AG154" i="1" s="1"/>
  <c r="AJ154" i="1"/>
  <c r="AK154" i="1" s="1"/>
  <c r="U148" i="1"/>
  <c r="AJ148" i="1"/>
  <c r="AK148" i="1" s="1"/>
  <c r="AF148" i="1"/>
  <c r="AG148" i="1" s="1"/>
  <c r="AF121" i="1"/>
  <c r="AG121" i="1" s="1"/>
  <c r="U121" i="1"/>
  <c r="AJ121" i="1"/>
  <c r="AK121" i="1" s="1"/>
  <c r="AJ105" i="1"/>
  <c r="AK105" i="1" s="1"/>
  <c r="AF105" i="1"/>
  <c r="AG105" i="1" s="1"/>
  <c r="U105" i="1"/>
  <c r="AJ88" i="1"/>
  <c r="AK88" i="1" s="1"/>
  <c r="AF88" i="1"/>
  <c r="AG88" i="1" s="1"/>
  <c r="U88" i="1"/>
  <c r="AF49" i="1"/>
  <c r="AG49" i="1" s="1"/>
  <c r="AJ49" i="1"/>
  <c r="AK49" i="1" s="1"/>
  <c r="U49" i="1"/>
  <c r="U141" i="1"/>
  <c r="AJ141" i="1"/>
  <c r="AK141" i="1" s="1"/>
  <c r="AF141" i="1"/>
  <c r="AG141" i="1" s="1"/>
  <c r="AF118" i="1"/>
  <c r="AG118" i="1" s="1"/>
  <c r="AJ118" i="1"/>
  <c r="AK118" i="1" s="1"/>
  <c r="U118" i="1"/>
  <c r="AJ108" i="1"/>
  <c r="AK108" i="1" s="1"/>
  <c r="AF108" i="1"/>
  <c r="AG108" i="1" s="1"/>
  <c r="U108" i="1"/>
  <c r="AJ103" i="1"/>
  <c r="AK103" i="1" s="1"/>
  <c r="U103" i="1"/>
  <c r="AF103" i="1"/>
  <c r="AG103" i="1" s="1"/>
  <c r="U101" i="1"/>
  <c r="AF101" i="1"/>
  <c r="AG101" i="1" s="1"/>
  <c r="AJ101" i="1"/>
  <c r="AK101" i="1" s="1"/>
  <c r="AF99" i="1"/>
  <c r="AG99" i="1" s="1"/>
  <c r="U99" i="1"/>
  <c r="AJ99" i="1"/>
  <c r="AK99" i="1" s="1"/>
  <c r="AF63" i="1"/>
  <c r="AG63" i="1" s="1"/>
  <c r="U63" i="1"/>
  <c r="AJ63" i="1"/>
  <c r="AK63" i="1" s="1"/>
  <c r="U53" i="1"/>
  <c r="AJ53" i="1"/>
  <c r="AK53" i="1" s="1"/>
  <c r="AF53" i="1"/>
  <c r="AG53" i="1" s="1"/>
  <c r="AJ138" i="1"/>
  <c r="AK138" i="1" s="1"/>
  <c r="AF138" i="1"/>
  <c r="AG138" i="1" s="1"/>
  <c r="U138" i="1"/>
  <c r="U69" i="1"/>
  <c r="AJ69" i="1"/>
  <c r="AK69" i="1" s="1"/>
  <c r="AF69" i="1"/>
  <c r="AG69" i="1" s="1"/>
  <c r="AF57" i="1"/>
  <c r="AG57" i="1" s="1"/>
  <c r="U57" i="1"/>
  <c r="AJ57" i="1"/>
  <c r="AK57" i="1" s="1"/>
  <c r="U46" i="1"/>
  <c r="AJ46" i="1"/>
  <c r="AK46" i="1" s="1"/>
  <c r="AF46" i="1"/>
  <c r="AG46" i="1" s="1"/>
  <c r="U35" i="1"/>
  <c r="AJ35" i="1"/>
  <c r="AK35" i="1" s="1"/>
  <c r="AF35" i="1"/>
  <c r="AG35" i="1" s="1"/>
  <c r="AF183" i="1"/>
  <c r="AG183" i="1" s="1"/>
  <c r="U183" i="1"/>
  <c r="AJ183" i="1"/>
  <c r="AK183" i="1" s="1"/>
  <c r="U155" i="1"/>
  <c r="AJ155" i="1"/>
  <c r="AK155" i="1" s="1"/>
  <c r="AF155" i="1"/>
  <c r="AG155" i="1" s="1"/>
  <c r="AJ126" i="1"/>
  <c r="AK126" i="1" s="1"/>
  <c r="U126" i="1"/>
  <c r="AF126" i="1"/>
  <c r="AG126" i="1" s="1"/>
  <c r="U96" i="1"/>
  <c r="AJ96" i="1"/>
  <c r="AK96" i="1" s="1"/>
  <c r="AF96" i="1"/>
  <c r="AG96" i="1" s="1"/>
  <c r="U94" i="1"/>
  <c r="AF94" i="1"/>
  <c r="AG94" i="1" s="1"/>
  <c r="AJ94" i="1"/>
  <c r="AK94" i="1" s="1"/>
  <c r="AF30" i="1"/>
  <c r="AG30" i="1" s="1"/>
  <c r="U30" i="1"/>
  <c r="AJ30" i="1"/>
  <c r="AK30" i="1" s="1"/>
  <c r="AF168" i="1"/>
  <c r="AG168" i="1" s="1"/>
  <c r="U168" i="1"/>
  <c r="AJ168" i="1"/>
  <c r="AK168" i="1" s="1"/>
  <c r="AJ21" i="1"/>
  <c r="AK21" i="1" s="1"/>
  <c r="AF21" i="1"/>
  <c r="AG21" i="1" s="1"/>
  <c r="U21" i="1"/>
  <c r="AJ83" i="1"/>
  <c r="AK83" i="1" s="1"/>
  <c r="AF83" i="1"/>
  <c r="AG83" i="1" s="1"/>
  <c r="U83" i="1"/>
  <c r="AF82" i="1"/>
  <c r="AG82" i="1" s="1"/>
  <c r="U82" i="1"/>
  <c r="AJ82" i="1"/>
  <c r="AK82" i="1" s="1"/>
  <c r="AF79" i="1"/>
  <c r="AG79" i="1" s="1"/>
  <c r="U79" i="1"/>
  <c r="AJ79" i="1"/>
  <c r="AK79" i="1" s="1"/>
  <c r="AJ76" i="1"/>
  <c r="AK76" i="1" s="1"/>
  <c r="AF76" i="1"/>
  <c r="AG76" i="1" s="1"/>
  <c r="U76" i="1"/>
  <c r="AF24" i="1"/>
  <c r="AG24" i="1" s="1"/>
  <c r="AJ24" i="1"/>
  <c r="AK24" i="1" s="1"/>
  <c r="U24" i="1"/>
  <c r="AJ14" i="1"/>
  <c r="AK14" i="1" s="1"/>
  <c r="AF14" i="1"/>
  <c r="AG14" i="1" s="1"/>
  <c r="U14" i="1"/>
  <c r="U93" i="1"/>
  <c r="AF93" i="1"/>
  <c r="AG93" i="1" s="1"/>
  <c r="AJ93" i="1"/>
  <c r="AK93" i="1" s="1"/>
  <c r="AJ123" i="1"/>
  <c r="AK123" i="1" s="1"/>
  <c r="AF123" i="1"/>
  <c r="AG123" i="1" s="1"/>
  <c r="U123" i="1"/>
  <c r="U116" i="1"/>
  <c r="AJ116" i="1"/>
  <c r="AK116" i="1" s="1"/>
  <c r="AF116" i="1"/>
  <c r="AG116" i="1" s="1"/>
  <c r="AJ98" i="1"/>
  <c r="AK98" i="1" s="1"/>
  <c r="AF98" i="1"/>
  <c r="AG98" i="1" s="1"/>
  <c r="U98" i="1"/>
  <c r="AJ77" i="1"/>
  <c r="AK77" i="1" s="1"/>
  <c r="AF77" i="1"/>
  <c r="AG77" i="1" s="1"/>
  <c r="U77" i="1"/>
  <c r="AJ198" i="1"/>
  <c r="AK198" i="1" s="1"/>
  <c r="AF198" i="1"/>
  <c r="AG198" i="1" s="1"/>
  <c r="U198" i="1"/>
  <c r="U97" i="1"/>
  <c r="AJ97" i="1"/>
  <c r="AK97" i="1" s="1"/>
  <c r="AF97" i="1"/>
  <c r="AG97" i="1" s="1"/>
  <c r="AJ90" i="1"/>
  <c r="AK90" i="1" s="1"/>
  <c r="U90" i="1"/>
  <c r="AF90" i="1"/>
  <c r="AG90" i="1" s="1"/>
  <c r="AF85" i="1"/>
  <c r="AG85" i="1" s="1"/>
  <c r="U85" i="1"/>
  <c r="AJ85" i="1"/>
  <c r="AK85" i="1" s="1"/>
  <c r="AF71" i="1"/>
  <c r="AG71" i="1" s="1"/>
  <c r="AJ71" i="1"/>
  <c r="AK71" i="1" s="1"/>
  <c r="U71" i="1"/>
  <c r="U70" i="1"/>
  <c r="AF70" i="1"/>
  <c r="AG70" i="1" s="1"/>
  <c r="AJ70" i="1"/>
  <c r="AK70" i="1" s="1"/>
  <c r="U52" i="1"/>
  <c r="AJ52" i="1"/>
  <c r="AK52" i="1" s="1"/>
  <c r="AF52" i="1"/>
  <c r="AG52" i="1" s="1"/>
  <c r="AJ122" i="1"/>
  <c r="AK122" i="1" s="1"/>
  <c r="U122" i="1"/>
  <c r="AF122" i="1"/>
  <c r="AG122" i="1" s="1"/>
  <c r="U115" i="1"/>
  <c r="AF115" i="1"/>
  <c r="AG115" i="1" s="1"/>
  <c r="AJ115" i="1"/>
  <c r="AK115" i="1" s="1"/>
  <c r="AJ113" i="1"/>
  <c r="AK113" i="1" s="1"/>
  <c r="AF113" i="1"/>
  <c r="AG113" i="1" s="1"/>
  <c r="U113" i="1"/>
  <c r="AJ106" i="1"/>
  <c r="AK106" i="1" s="1"/>
  <c r="AF106" i="1"/>
  <c r="AG106" i="1" s="1"/>
  <c r="U106" i="1"/>
  <c r="U95" i="1"/>
  <c r="AF95" i="1"/>
  <c r="AG95" i="1" s="1"/>
  <c r="AJ95" i="1"/>
  <c r="AK95" i="1" s="1"/>
  <c r="AF87" i="1"/>
  <c r="AG87" i="1" s="1"/>
  <c r="AJ87" i="1"/>
  <c r="AK87" i="1" s="1"/>
  <c r="U87" i="1"/>
  <c r="U86" i="1"/>
  <c r="AF86" i="1"/>
  <c r="AG86" i="1" s="1"/>
  <c r="AJ86" i="1"/>
  <c r="AK86" i="1" s="1"/>
  <c r="U58" i="1"/>
  <c r="AF58" i="1"/>
  <c r="AG58" i="1" s="1"/>
  <c r="AJ58" i="1"/>
  <c r="AK58" i="1" s="1"/>
  <c r="AF56" i="1"/>
  <c r="AG56" i="1" s="1"/>
  <c r="U56" i="1"/>
  <c r="AJ56" i="1"/>
  <c r="AK56" i="1" s="1"/>
  <c r="U54" i="1"/>
  <c r="AJ54" i="1"/>
  <c r="AK54" i="1" s="1"/>
  <c r="AF54" i="1"/>
  <c r="AG54" i="1" s="1"/>
  <c r="U47" i="1"/>
  <c r="AF47" i="1"/>
  <c r="AG47" i="1" s="1"/>
  <c r="AJ47" i="1"/>
  <c r="AK47" i="1" s="1"/>
  <c r="AF55" i="1"/>
  <c r="AG55" i="1" s="1"/>
  <c r="U55" i="1"/>
  <c r="AJ55" i="1"/>
  <c r="AK55" i="1" s="1"/>
  <c r="U51" i="1"/>
  <c r="AF51" i="1"/>
  <c r="AG51" i="1" s="1"/>
  <c r="AJ51" i="1"/>
  <c r="AK51" i="1" s="1"/>
  <c r="AF48" i="1"/>
  <c r="AG48" i="1" s="1"/>
  <c r="U48" i="1"/>
  <c r="AJ48" i="1"/>
  <c r="AK48" i="1" s="1"/>
  <c r="AJ171" i="1"/>
  <c r="AK171" i="1" s="1"/>
  <c r="AF171" i="1"/>
  <c r="AG171" i="1" s="1"/>
  <c r="U171" i="1"/>
  <c r="U136" i="1"/>
  <c r="AJ136" i="1"/>
  <c r="AK136" i="1" s="1"/>
  <c r="AF136" i="1"/>
  <c r="AG136" i="1" s="1"/>
  <c r="AJ40" i="1"/>
  <c r="AK40" i="1" s="1"/>
  <c r="AF40" i="1"/>
  <c r="AG40" i="1" s="1"/>
  <c r="U40" i="1"/>
  <c r="AJ36" i="1"/>
  <c r="AK36" i="1" s="1"/>
  <c r="U36" i="1"/>
  <c r="AF36" i="1"/>
  <c r="AG36" i="1" s="1"/>
  <c r="U22" i="1"/>
  <c r="AF22" i="1"/>
  <c r="AG22" i="1" s="1"/>
  <c r="AJ22" i="1"/>
  <c r="AK22" i="1" s="1"/>
  <c r="AJ13" i="1"/>
  <c r="AK13" i="1" s="1"/>
  <c r="AF13" i="1"/>
  <c r="AG13" i="1" s="1"/>
  <c r="U13" i="1"/>
  <c r="AJ37" i="1"/>
  <c r="AK37" i="1" s="1"/>
  <c r="AF37" i="1"/>
  <c r="AG37" i="1" s="1"/>
  <c r="U37" i="1"/>
  <c r="AJ34" i="1"/>
  <c r="AK34" i="1" s="1"/>
  <c r="AF34" i="1"/>
  <c r="AG34" i="1" s="1"/>
  <c r="U34" i="1"/>
  <c r="U33" i="1"/>
  <c r="AF33" i="1"/>
  <c r="AG33" i="1" s="1"/>
  <c r="AJ33" i="1"/>
  <c r="AK33" i="1" s="1"/>
  <c r="AF31" i="1"/>
  <c r="AG31" i="1" s="1"/>
  <c r="U31" i="1"/>
  <c r="AJ31" i="1"/>
  <c r="AK31" i="1" s="1"/>
  <c r="AJ147" i="1"/>
  <c r="AK147" i="1" s="1"/>
  <c r="AF147" i="1"/>
  <c r="AG147" i="1" s="1"/>
  <c r="U147" i="1"/>
  <c r="AJ44" i="1"/>
  <c r="AK44" i="1" s="1"/>
  <c r="AF44" i="1"/>
  <c r="AG44" i="1" s="1"/>
  <c r="U44" i="1"/>
  <c r="AJ42" i="1"/>
  <c r="AK42" i="1" s="1"/>
  <c r="U42" i="1"/>
  <c r="AF42" i="1"/>
  <c r="AG42" i="1" s="1"/>
  <c r="AJ25" i="1"/>
  <c r="AK25" i="1" s="1"/>
  <c r="AF25" i="1"/>
  <c r="AG25" i="1" s="1"/>
  <c r="U25" i="1"/>
  <c r="AJ23" i="1"/>
  <c r="AK23" i="1" s="1"/>
  <c r="AF23" i="1"/>
  <c r="AG23" i="1" s="1"/>
  <c r="U23" i="1"/>
  <c r="AF19" i="1"/>
  <c r="AG19" i="1" s="1"/>
  <c r="AJ19" i="1"/>
  <c r="AK19" i="1" s="1"/>
  <c r="U19" i="1"/>
  <c r="AF18" i="1"/>
  <c r="AG18" i="1" s="1"/>
  <c r="AJ18" i="1"/>
  <c r="AK18" i="1" s="1"/>
  <c r="U18" i="1"/>
  <c r="AF16" i="1"/>
  <c r="AG16" i="1" s="1"/>
  <c r="AJ16" i="1"/>
  <c r="AK16" i="1" s="1"/>
  <c r="U16" i="1"/>
  <c r="AJ12" i="1"/>
  <c r="AK12" i="1" s="1"/>
  <c r="U12" i="1"/>
  <c r="AF12" i="1"/>
  <c r="AG12" i="1" s="1"/>
  <c r="AF10" i="1"/>
  <c r="AG10" i="1" s="1"/>
  <c r="AJ10" i="1"/>
  <c r="AK10" i="1" s="1"/>
  <c r="U10" i="1"/>
  <c r="U145" i="1"/>
  <c r="AJ145" i="1"/>
  <c r="AK145" i="1" s="1"/>
  <c r="AF145" i="1"/>
  <c r="AG145" i="1" s="1"/>
  <c r="AJ38" i="1"/>
  <c r="AK38" i="1" s="1"/>
  <c r="U38" i="1"/>
  <c r="AF38" i="1"/>
  <c r="AG38" i="1" s="1"/>
  <c r="AF26" i="1"/>
  <c r="AG26" i="1" s="1"/>
  <c r="AJ26" i="1"/>
  <c r="AK26" i="1" s="1"/>
  <c r="U26" i="1"/>
  <c r="AF20" i="1"/>
  <c r="AG20" i="1" s="1"/>
  <c r="U20" i="1"/>
  <c r="AJ20" i="1"/>
  <c r="AK20" i="1" s="1"/>
  <c r="AJ15" i="1"/>
  <c r="AK15" i="1" s="1"/>
  <c r="U15" i="1"/>
  <c r="AF15" i="1"/>
  <c r="AG15" i="1" s="1"/>
  <c r="U43" i="1"/>
  <c r="AF43" i="1"/>
  <c r="AG43" i="1" s="1"/>
  <c r="AJ43" i="1"/>
  <c r="AK43" i="1" s="1"/>
  <c r="U41" i="1"/>
  <c r="AF41" i="1"/>
  <c r="AG41" i="1" s="1"/>
  <c r="AJ41" i="1"/>
  <c r="AK41" i="1" s="1"/>
  <c r="AF195" i="1"/>
  <c r="AG195" i="1" s="1"/>
  <c r="U195" i="1"/>
  <c r="AJ195" i="1"/>
  <c r="AK195" i="1" s="1"/>
  <c r="U190" i="1"/>
  <c r="AF190" i="1"/>
  <c r="AG190" i="1" s="1"/>
  <c r="AJ190" i="1"/>
  <c r="AK190" i="1" s="1"/>
  <c r="U187" i="1"/>
  <c r="AJ187" i="1"/>
  <c r="AK187" i="1" s="1"/>
  <c r="AF187" i="1"/>
  <c r="AG187" i="1" s="1"/>
  <c r="AJ185" i="1"/>
  <c r="AK185" i="1" s="1"/>
  <c r="U185" i="1"/>
  <c r="AF185" i="1"/>
  <c r="AG185" i="1" s="1"/>
  <c r="U184" i="1"/>
  <c r="AJ184" i="1"/>
  <c r="AK184" i="1" s="1"/>
  <c r="AF184" i="1"/>
  <c r="AG184" i="1" s="1"/>
  <c r="U182" i="1"/>
  <c r="AF182" i="1"/>
  <c r="AG182" i="1" s="1"/>
  <c r="AJ182" i="1"/>
  <c r="AK182" i="1" s="1"/>
  <c r="AF181" i="1"/>
  <c r="AG181" i="1" s="1"/>
  <c r="U181" i="1"/>
  <c r="AJ181" i="1"/>
  <c r="AK181" i="1" s="1"/>
  <c r="AF114" i="1"/>
  <c r="AG114" i="1" s="1"/>
  <c r="U114" i="1"/>
  <c r="AJ114" i="1"/>
  <c r="AK114" i="1" s="1"/>
  <c r="AJ112" i="1"/>
  <c r="AK112" i="1" s="1"/>
  <c r="AF112" i="1"/>
  <c r="AG112" i="1" s="1"/>
  <c r="U112" i="1"/>
  <c r="U104" i="1"/>
  <c r="AJ104" i="1"/>
  <c r="AK104" i="1" s="1"/>
  <c r="AF104" i="1"/>
  <c r="AG104" i="1" s="1"/>
  <c r="AF102" i="1"/>
  <c r="AG102" i="1" s="1"/>
  <c r="U102" i="1"/>
  <c r="AJ102" i="1"/>
  <c r="AK102" i="1" s="1"/>
  <c r="U92" i="1"/>
  <c r="AJ92" i="1"/>
  <c r="AK92" i="1" s="1"/>
  <c r="AF92" i="1"/>
  <c r="AG92" i="1" s="1"/>
  <c r="U84" i="1"/>
  <c r="AJ84" i="1"/>
  <c r="AK84" i="1" s="1"/>
  <c r="AF84" i="1"/>
  <c r="AG84" i="1" s="1"/>
  <c r="AF81" i="1"/>
  <c r="AG81" i="1" s="1"/>
  <c r="AJ81" i="1"/>
  <c r="AK81" i="1" s="1"/>
  <c r="U81" i="1"/>
  <c r="U80" i="1"/>
  <c r="AJ80" i="1"/>
  <c r="AK80" i="1" s="1"/>
  <c r="AF80" i="1"/>
  <c r="AG80" i="1" s="1"/>
  <c r="AF78" i="1"/>
  <c r="AG78" i="1" s="1"/>
  <c r="U78" i="1"/>
  <c r="AJ78" i="1"/>
  <c r="AK78" i="1" s="1"/>
  <c r="AF75" i="1"/>
  <c r="AG75" i="1" s="1"/>
  <c r="U75" i="1"/>
  <c r="AJ75" i="1"/>
  <c r="AK75" i="1" s="1"/>
  <c r="U74" i="1"/>
  <c r="AF74" i="1"/>
  <c r="AG74" i="1" s="1"/>
  <c r="AJ74" i="1"/>
  <c r="AK74" i="1" s="1"/>
  <c r="AJ72" i="1"/>
  <c r="AK72" i="1" s="1"/>
  <c r="U72" i="1"/>
  <c r="AF72" i="1"/>
  <c r="AG72" i="1" s="1"/>
  <c r="AF68" i="1"/>
  <c r="AG68" i="1" s="1"/>
  <c r="U68" i="1"/>
  <c r="AJ68" i="1"/>
  <c r="AK68" i="1" s="1"/>
  <c r="AF67" i="1"/>
  <c r="AG67" i="1" s="1"/>
  <c r="U67" i="1"/>
  <c r="AJ67" i="1"/>
  <c r="AK67" i="1" s="1"/>
  <c r="AF66" i="1"/>
  <c r="AG66" i="1" s="1"/>
  <c r="AJ66" i="1"/>
  <c r="AK66" i="1" s="1"/>
  <c r="U66" i="1"/>
  <c r="AJ65" i="1"/>
  <c r="AK65" i="1" s="1"/>
  <c r="AF65" i="1"/>
  <c r="AG65" i="1" s="1"/>
  <c r="U65" i="1"/>
  <c r="AJ64" i="1"/>
  <c r="AK64" i="1" s="1"/>
  <c r="U64" i="1"/>
  <c r="AF64" i="1"/>
  <c r="AG64" i="1" s="1"/>
  <c r="AF62" i="1"/>
  <c r="AG62" i="1" s="1"/>
  <c r="AJ62" i="1"/>
  <c r="AK62" i="1" s="1"/>
  <c r="U62" i="1"/>
  <c r="U61" i="1"/>
  <c r="AJ61" i="1"/>
  <c r="AK61" i="1" s="1"/>
  <c r="AF61" i="1"/>
  <c r="AG61" i="1" s="1"/>
  <c r="U60" i="1"/>
  <c r="AJ60" i="1"/>
  <c r="AK60" i="1" s="1"/>
  <c r="AF60" i="1"/>
  <c r="AG60" i="1" s="1"/>
  <c r="AJ59" i="1"/>
  <c r="AK59" i="1" s="1"/>
  <c r="AF59" i="1"/>
  <c r="AG59" i="1" s="1"/>
  <c r="U59" i="1"/>
  <c r="U32" i="1"/>
  <c r="AF32" i="1"/>
  <c r="AG32" i="1" s="1"/>
  <c r="AJ32" i="1"/>
  <c r="AK32" i="1" s="1"/>
  <c r="AF29" i="1"/>
  <c r="AG29" i="1" s="1"/>
  <c r="U29" i="1"/>
  <c r="AJ29" i="1"/>
  <c r="AK29" i="1" s="1"/>
  <c r="AJ27" i="1"/>
  <c r="AK27" i="1" s="1"/>
  <c r="AF27" i="1"/>
  <c r="AG27" i="1" s="1"/>
  <c r="U27" i="1"/>
  <c r="AF9" i="1"/>
  <c r="AG9" i="1" s="1"/>
  <c r="AJ9" i="1"/>
  <c r="AH199" i="1" l="1"/>
  <c r="U199" i="1"/>
  <c r="AJ199" i="1"/>
  <c r="AK9" i="1"/>
  <c r="AK199" i="1" s="1"/>
</calcChain>
</file>

<file path=xl/sharedStrings.xml><?xml version="1.0" encoding="utf-8"?>
<sst xmlns="http://schemas.openxmlformats.org/spreadsheetml/2006/main" count="4734" uniqueCount="448">
  <si>
    <t xml:space="preserve">ESTUDIO DEL MERCADO </t>
  </si>
  <si>
    <t>OBJETO: SUMINISTRO, ADQUISICIÓN Y DISTRIBUCIÓN A MONTO AGOTABLE DE IMPLEMENTOS, ARTÍCULOS, ACCESORIOS Y BIENES DEPORTIVOS DESTINADOS A LOS COLECTIVOS U ORGANIZACIONES RECREO-DEPORTIVAS, PERSONAS BENEFICIADAS CON ACTIVIDADES RECREO-DEPORTIVAS COMUNITARIAS DE LA LOCALIDAD DE KENNEDY Y LAS UNIDADES OPERATIVAS PRIORIZADAS POR LA SECRETARÍA DE INTEGRACIÓN SOCIAL</t>
  </si>
  <si>
    <t>RANGO A COTIZAR  1 PRESTIGIO EMPRESARIAL</t>
  </si>
  <si>
    <t>RANGO a COTIZAR 2 PRESTIGIO EMPRESARIAL</t>
  </si>
  <si>
    <t>RANGOS A COTIZAR 1 CORSERVICS</t>
  </si>
  <si>
    <t>RANGO a COTIZAR 2 CORSERVICS</t>
  </si>
  <si>
    <t>RANGOS A COTIZAR 1 PMOVIL</t>
  </si>
  <si>
    <t>RANGO a COTIZAR 2 PMOVIL</t>
  </si>
  <si>
    <t xml:space="preserve">PROMEDIO SIMPLE  RANGO DE 1-30 </t>
  </si>
  <si>
    <t xml:space="preserve">PROMEDIO SIMPLE  RANGO DE 31-60 </t>
  </si>
  <si>
    <t>MEDIA GEOMETRICA RANGO 1-30</t>
  </si>
  <si>
    <t>MEDIA GEOMETRICA RANGO 31- 60</t>
  </si>
  <si>
    <t>No.</t>
  </si>
  <si>
    <t>ITEM</t>
  </si>
  <si>
    <t>CARACTERISTICAS</t>
  </si>
  <si>
    <t>UNIDAD DE MEDIDA</t>
  </si>
  <si>
    <t xml:space="preserve">UNIDADES </t>
  </si>
  <si>
    <t>VALOR UNITARIO ANTES DE IVA</t>
  </si>
  <si>
    <t>PORCENTAJE DE IVA</t>
  </si>
  <si>
    <t xml:space="preserve">VALOR TOTAL INCLUIDO IVA </t>
  </si>
  <si>
    <t xml:space="preserve">VALOR UNITARIO UNIDAD ANTES DE IVA </t>
  </si>
  <si>
    <t>VALOR UNITARIO UND INCLUIDO IVA</t>
  </si>
  <si>
    <t>VALOR UNITARIO/  ANTES DE IVA</t>
  </si>
  <si>
    <t>VALOR UNITARIO  INCLUIDO IVA</t>
  </si>
  <si>
    <t>BALÓN FUTBOL # 5</t>
  </si>
  <si>
    <t>Materiales: Cubierta en material sintético laminado y/o cosido; Enmallado en Nailon de alta tenacidad y flexibilidad. Impermeable.
Especificaciones : Dimensión / Espesor / Capacidad: Peso entre 0.5kg y 1kg, Tamaño: (L x P x A cm) 21x21x21 Rebote controlado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t>
  </si>
  <si>
    <t>UNIDAD</t>
  </si>
  <si>
    <t xml:space="preserve">1 a 30 </t>
  </si>
  <si>
    <t xml:space="preserve">31 a 60 </t>
  </si>
  <si>
    <t>BALÓN FUTBOL # 4</t>
  </si>
  <si>
    <t>Materiales: Cubierta en material sintético laminado y/o cosido; Enmallado en Nailon de alta tenacidad y flexibilidad. Impermeable.
Especificaciones : Dimensión / Espesor / Capacidad: Peso entre 350 a 410g, Circunferencia entre 63cm a 66cm, Rebote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t>
  </si>
  <si>
    <t>BALÓN FUTBOL #3</t>
  </si>
  <si>
    <t>Balón de marca reconocida laminado, con bomba en material butilo, balón No 3. Peso de 270 a 340 grs, circunferencia de 58 a 60 cm, rebote de 95 a 125 cm</t>
  </si>
  <si>
    <t>BALÓN FUNDAMENTACION FUTBOL / VOLEIBOL</t>
  </si>
  <si>
    <t>Pelota para fundamentación Inflable elaborada en material a base de PVC, sin cámara de Aire para Fútbol/voleibol con peso de 280 grs, soporta hasta 4 lb de presión de aire, diseño de 32 paneles con pentágonos en color negro e interior de color azul, roja, blanca o amarillo. de superficie Lisa, Diámetro de 21 cm aprox. Importada de marca reconocida en el mercado</t>
  </si>
  <si>
    <t>TULA BALONERA</t>
  </si>
  <si>
    <t>Tula en lona, tipo morral, con refuerzo en la parte inferior, con capacidad para 15 balones, nylon reforzado de 65 cm de diámetro y 110 cm de altura ojales metálicos con pin metálico para candado y candado de seguridad mediano incluido, costura reforzada, correas en lona para carga.</t>
  </si>
  <si>
    <t>BASE PARA ESTACAS</t>
  </si>
  <si>
    <t>Material Polietileno Base: 22 cm.
Altura: 15 cm.
Peso : 206 Gramos</t>
  </si>
  <si>
    <t>ESTACAS</t>
  </si>
  <si>
    <t>Estaca Bastón de Coordinación de 1,80 Metros Fabricado con polietileno de alto impacto, Alta Resistencia.</t>
  </si>
  <si>
    <t>UNIFORME PARA FÚTBOL Y FÚTBOL SALA</t>
  </si>
  <si>
    <t>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4,  6, 8</t>
  </si>
  <si>
    <t>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 10,12, 14, 16, S</t>
  </si>
  <si>
    <t xml:space="preserve">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M, L, XL, XXL </t>
  </si>
  <si>
    <t xml:space="preserve">SUDADERA DEPORTIVA 
</t>
  </si>
  <si>
    <t>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4, 6, 8</t>
  </si>
  <si>
    <t>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TALLAS 10, 12,14, 16, S</t>
  </si>
  <si>
    <t>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M, L, XL, XXL</t>
  </si>
  <si>
    <t xml:space="preserve">PETOS 
</t>
  </si>
  <si>
    <t>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4, 6, 8</t>
  </si>
  <si>
    <t>JUEGO POR 10 UNIDADES</t>
  </si>
  <si>
    <t>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 10, 12, 14, 16, S</t>
  </si>
  <si>
    <t>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M, L,XL, XXL</t>
  </si>
  <si>
    <t>CINTA DE DEMARCACIÓN</t>
  </si>
  <si>
    <t xml:space="preserve">
CINTA DE DEMARCACIÓN
Rollo de Cinta de Precaución cinta de vinilo de uso general 469 de 3M™ Longitud | m: 33yd/v Ancho | mm: 50 mm CINTA VINIL 469, color amarillo de fondo contexto PRECAUCIÓN-NOPASE 70mm (ANCHO) .X 100 metros
(LARGO). Material Plástico</t>
  </si>
  <si>
    <t>PLATILLOS</t>
  </si>
  <si>
    <t>Materiales: PVC – Silicona
Especificaciones : Dimensión / Espesor / Capacidad: Diámetro de 20 cm y Alto de 5 cm (Medida aproximada según marca).
Diseño: Platillos en PVC, Silicona o polietileno en varios colores, blandos,  flexibles de diámetro de 20 cm y Alto de 5 cm, resistentes al sol y agua, excelente estabilidad y con su respectiva base soporte para almacenamiento.
Colores surtidos</t>
  </si>
  <si>
    <t>CONO DE ENTRENAMIENTO
15 CM</t>
  </si>
  <si>
    <t>Cono para entrenamiento deportivo,elaborado en material PE(Polietileno)de superficie lisa, base cuadrada de 18 x 18 cm, punta plana, con una altura de 15 cm aproximadamente, con orificios laterales para estacas, y orificios para anclar en tierra de 0,7 mm diámetro. Peso Aprox. 135 gramos, importado de marca reconocida en el mercado</t>
  </si>
  <si>
    <t>CONO DE ENTRENAMIENTO
20 CM</t>
  </si>
  <si>
    <t>Cono para entrenamiento deportivo,elaborado en material PE(Polietileno)de superficie lisa, base cuadrada de 22 x 22 cm, punta plana, con una altura de 20 cm aproximadamente, con orificios laterales para estacas, y orificios para anclar en tierra de 0,7 mm diámetro. Peso Aprox. 140 gramos, importado de marca reconocida en el mercado</t>
  </si>
  <si>
    <t>CONO DE ENTRENAMIENTO
30 CM</t>
  </si>
  <si>
    <t>Cono para entrenamiento deportivo, elaborado en material PE(Polietileno)de superficie lisa, base cuadrada de 26 x 26 cm, punta plana, con una altura de 30 cm aproximadamente, con orificios laterales para estacas, y orificios para anclar en tierra de 0,7 mm diámetro. Peso Aprox. 145 gramos, importado de marca reconocida en el mercado</t>
  </si>
  <si>
    <t>CONO DE ENTRENAMIENTO
40 CM</t>
  </si>
  <si>
    <t>Cono para entrenamiento deportivo, elaborado en material PE(Polietileno)de superficie lisa, base cuadrada de 30 x 30 cm, punta plana, con una altura de 40 cm aproximadamente, con orificios laterales para estacas, y orificios para anclar en tierra de 0,7 mm diámetro. Peso Aprox. 150 gramos,  importado de marca reconocida en el mercado</t>
  </si>
  <si>
    <t>CONO DE ENTRENAMIENTO
50 CM</t>
  </si>
  <si>
    <t>Cono para entrenamiento deportivo, elaborado en material PE(Polietileno)de superficie lisa, base cuadrada de 34 x 34 cm, punta plana, con una altura de 50 cm aproximadamente, con orificios laterales para estacas, y orificios para anclar en tierra de 0,7 mm diámetro. Peso Aprox. 155 gramos,  importado de marca reconocida en el mercado</t>
  </si>
  <si>
    <t>COLCHONETAS</t>
  </si>
  <si>
    <t>Colchoneta para realizar ejercicios de suelo, calentamiento y/o estiramientos; incluye 3 paneles plegables y manijas robustas que facilitan la movilidad y el almacenamiento, fácil de lavar y con alta versatilidad de usos. 
Medidas: Alto: 1.80 cm; largo: 60 cms; grosor: 10 cms mínimo.
Materiales: Foam interior, funda en tela PVC con base antideslizante; en espuma de polietileno o PVC, con forro;  Con tiras, enrollable para almacenamiento y fácil transporte.
Requerimientos de seguridad: En material no tóxico ni nocivo, resistentes a la manipulación. Debe permitir a los niños, niñas y adolescentes la exploración, manipulación y el acercamiento a este sin que provea peligro. Resistencia mecánica y la estabilidad suficiente para soportar las tensiones debidas al uso o deformaciones que puedan causar heridas.
Requerimientos de salubridad: Se debe poder limpiar y desinfectar con todos los agentes de limpieza de uso comercial. Todos los materiales deben ser nuevos, visiblemente limpios y libres de infestaciones.</t>
  </si>
  <si>
    <t>MALLAS DE FUTBOL</t>
  </si>
  <si>
    <t>Malla tipo cabaña nailon tamaño oficial
Compra de par de mallas para fútbol, corriente tipo cabaña, calibre # 5 (Fabricada n cordón de nylon de 5mm) con medidas oficiales (7.32 metros de ancho X 2.44 metros alto X 2 metros de profundidad superior e inferior) y estructuras oficiales.
Hexágonos de 7 x 7 cms, inmunizada y resistente a la intemperie, peso 5,763 grs aprox.</t>
  </si>
  <si>
    <t>PAR</t>
  </si>
  <si>
    <t>COMPRESOR DE AIRE PORTATIL</t>
  </si>
  <si>
    <t xml:space="preserve">Compresor de aire portátil para inflado de balones; potencia mínima de 0.067 HP; Voltaje entre ; recargable por USB con cable de alimentación; con boquillas intercambiables para todo tipo de balón; con estuche. </t>
  </si>
  <si>
    <t>SET DE BANDAS ELÁSTICAS X 5 UNIDADES</t>
  </si>
  <si>
    <t>Material: Látex-Medidas Tensión 
Verde: 60x5x0,04cm/5libras.
Azul:60x5x0,06, cm/15libras.
Amarillo:60x5x0,08cm/20libras.
Rojo: 60x5x0,1 cm / 30 libras. 
Negro: 60x5x0,12 cm / 40 libras</t>
  </si>
  <si>
    <t>JUEGOS DE CANCHAS PREDEPORTIVAS</t>
  </si>
  <si>
    <t>Materiales: Tubo galvanizado de 3/4, tipo pesado con malla inmunizada en Nylon N° 3.
Especificaciones : Dimensión / Espesor / Capacidad: Medidas Reglamentarias: Largo:100 cms, Alto: 80 cms, Fondo: 60 cms (Medidas aproximadas de acuerdo a marca).
Diseño: Tubo galvanizado de 3/4 tipo pesado con maya inmunizada en nylon N° 3 con medidas reglamentarias Largo:100 cms, Alto: 80 cms, Fondo: 60 cms.</t>
  </si>
  <si>
    <t>CRONOMETRO ELECTRONICO DIGITAL</t>
  </si>
  <si>
    <t>Materiales: Plástico resistente.
Especificaciones : Dimensión / Espesor / Capacidad: Modos de medición: tiempo normal, tiempo fraccionado (Split), tiempos de 1ro y 2º lugar y tiempo de vuelta (lap) (tiempo de vuelta para cada segmento de un evento), almacenamiento de mínimo 20 memorias resistente al agua, de 1/100 segundo, rango 9 horas 59 min 59,99 seg, precisión n:99,997685%.
Diseño: Cronómetro Electrónico Digital en plástico resistente, con modos de medición, almacenamiento de mínimo 20 memorias, resistente al agua.</t>
  </si>
  <si>
    <t>SILBATO PROFESIONAL</t>
  </si>
  <si>
    <t>Cantidad/Composición: Pito Profesional con cordón 
Materiales: Policarbonato 
Especificaciones: Dimensión / Espesor / Capacidad: Pito Profesional en Policarbonato para Fútbol, Basquetbol. Microfútbol y Voleibol con Cordón de largo de 45 cm aproximadamente según marca.</t>
  </si>
  <si>
    <t>TABLAS DIDACTICAS DEPORTIVAS</t>
  </si>
  <si>
    <t>Cantidad/Composición: Juego de tablas tácticas deportivas 
Materiales: Tabla en acrílico con gancho en acero inoxidable y marcador borrable
Especificaciones : Dimensión / Espesor / Capacidad: Tabla medidas Largo 35 cm Ancho 25 cm (Medida aproximada según marca), marcado acorde con tamaño de la tabla 
Diseño: Tabla en acrílico con gancho en acero inoxidable y marcador borrable de medidas aproximadas Largo 35 cm Ancho 25 cm (Medida aproximada según marca).</t>
  </si>
  <si>
    <t>CANILLERAS</t>
  </si>
  <si>
    <t>Talla única
80 % polipropileno
Acolchado: 100 %
Protector duro
Refuerzo de EVA
Color del artículo: Black / White / Black
Número de artículo: HN5601</t>
  </si>
  <si>
    <t>GUAYOS</t>
  </si>
  <si>
    <t>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Los tacos son de plástico y tienen de 11 a 14 puntos de agarre; con cordones; Exterior sintético; Plantilla textil; Lengüeta sintética liviana con perforaciones;  Suela sintética
Colores variados.
Tallas: 32, a la 44 (talla colombiana).
Importado de marca reconocida en el mercado.
Garantía de 1 año por desperfectos de fábrica.</t>
  </si>
  <si>
    <t>TENIS TIPO TORRETIN</t>
  </si>
  <si>
    <t>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La suela de caucho con micro taches especialmente diseñada para pasto artificial; con cordones; Exterior sintético; Plantilla textil; Lengüeta sintética liviana con perforaciones;  Suela sintética
Colores variados.
Tallas: 32, a la 44 (talla colombiana).
Importado de marca reconocida en el mercado.
Garantía de 1 año por desperfectos de fábrica.</t>
  </si>
  <si>
    <t>BALÓN BALONCESTO # 7</t>
  </si>
  <si>
    <t>Balón para baloncesto masculino,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567 - 650 grs. INDOOR / OUTDOOR</t>
  </si>
  <si>
    <t>BALÓN BALONCESTO # 6</t>
  </si>
  <si>
    <t>Balón para baloncesto femenino, marca Oficial de FIBA INTERNACIONAL, FEDERACIÓN COLOMBIANA DE BALONCESTO Y DIVISIÓN PROFESIONAL DE BALONCESTO DPB,SELLO FIBA APPROVED VALID THRU 2023,Cubierta en caucho, proceso vulcanizado o moldeado, diseño doce paneles (GG)para mejor visualización (REGLA FIBA), Serie BG, enmallado en hilo 100% Nylon, cámara de aire en caucho butilo, sobresaliente durabilidad, mínima pérdida de aire, detalles técnicos: circunferencia 72 - 74 cm, peso 490 - 567 g., INDOOR / OUTDOOR</t>
  </si>
  <si>
    <t>BALÓN BALONCESTO # 5</t>
  </si>
  <si>
    <t>Balón para baloncesto femenino,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hilo100% Nylon, cámara de aire en caucho butilo, sobresaliente durabilidad, mínima pérdida de aire, detalles técnicos: circunferencia 68 - 72 cm, peso 470 - 510 g., INDOOR / OUTDOOR</t>
  </si>
  <si>
    <t xml:space="preserve">UNIFORME BALONCESTO 
</t>
  </si>
  <si>
    <t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TALLAS, 4, 6 8, </t>
  </si>
  <si>
    <t>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10, 12, 14, 16, S</t>
  </si>
  <si>
    <t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M, L,XL, XXL </t>
  </si>
  <si>
    <t>MALLAS DE BALONCESTO</t>
  </si>
  <si>
    <t>Par de mallas de baloncesto fabricada en polipropileno (PP) de alta resistencia, para usar en interiores como exteriores. Está disponible en dos variantes de grosor, permitiendo elegir la opción más adecuada según la intensidad del uso: Malla de 6 mm, diseñada para competencias, canchas profesionales y escenarios de alta exigencia. Compatibles con aros estándar y resistentes a la exposición a la intemperie.</t>
  </si>
  <si>
    <t>TENIS DE BALONCESTO PARA COMPETENCIA</t>
  </si>
  <si>
    <t>Tenis de baloncesto para entrenamiento o competencia
Características: Con función de absorción de impacto del salto y la carrera, devolviendo la energía; Con tecnología de espuma EVA inyectada, espuma Nitro, espuma Boost, espuma Zoom Air o unidades de aire encapsulado.
Peso: 0.8335 KG; 
Composición del material: Parte superior: 41% Cuero, 32% Sintético, 27% Textil Suela exterior: 100% Goma.</t>
  </si>
  <si>
    <t>MALETA</t>
  </si>
  <si>
    <t>Maleta Deportiva 
Dimensiones: 20 cm x 45 cm x 23 cm como mínimo
Capacidad: 24 LITROS
Exterior: 100 % poliéster; Interior: 100 % elastómero termoplástico
Bolsillos laterales y en los extremos con cremallera
Bolsillos interiores con cremallera y sin cremallera
Compartimento para el calzado
Correa ajustable para los hombros con almohadilla movible
Dos asas de mano con agarre acolchado
Color del artículo: variado</t>
  </si>
  <si>
    <t>BALÓN FUTSAL</t>
  </si>
  <si>
    <t>Balón de Micro Fútbol o Fútbol de Salón de marca reconocida en el mercado, de superficie lisa, oficial en Colombia 2019,Cubierta en material sintético a base de PVC (POLICLORURO DE VINILO),con diseño de cubierta en forma pentagonal y hexagonal,32 paneles (FG),construcción tipo laminado al calor, enmallado en hilo 100%Nylon ducilo, Neumático en caucho butilo, capa esponjosa, bajo la cubierta de cuero sintético, que cumpla especificaciones técnicas, excelente desempeño al toque, especificaciones técnicas:  circunferencia 60–62 cm, peso 430–450 g.,9 libras de aire, que a un lanzamiento desde los 2 metros el primer rebote no sobrepase los 30 cm, y el segundo rebote no más de 10cm, TERRENO: TODO TIPO.</t>
  </si>
  <si>
    <t>MALLAS FUTSAL</t>
  </si>
  <si>
    <t>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t>
  </si>
  <si>
    <t>JUEGO DE TARJETAS DE ARBITRO PARA JUZGAMIENTO</t>
  </si>
  <si>
    <t>Materiales: PVC.
Especificaciones : Dimensión / Espesor / Capacidad: Largo: 12 cm. Ancho: 9 cm. Medidas aproximadas según marca.
Diseño: Juego de tarjetas de señalización para árbitro de micro y fútbol en PVC por tres unidades, colores azul, amarillo, rojo y forro para guardarlas.</t>
  </si>
  <si>
    <t>ESCALERA DE COORDINACIÓN</t>
  </si>
  <si>
    <t>Escalera de coordinación
Material: Lámina en pasta, correas en riata con separadores en nylon.
Incluye; 16 espacios, varillas para fijación, bolsa de transporte en nylon.
Medidas: Largo; 2.32 cm. Ancho; 46 cm.</t>
  </si>
  <si>
    <t>TENIS DE FUTBOL SALA</t>
  </si>
  <si>
    <t>Tenis para Futbol Sala
Suela (Outsole): Material: 100% Caucho con tecnología de agarre superior (tipo GUM-X o similar).
Diseño: Plana, lisa o con patrón antideslizante para máximo agarre en superficies cubiertas.
Flexibilidad: Alta para permitir movimientos rápidos y cambios de dirección.
Entre suela (Midsole):  Amortiguación: Tecnología EVA o EVA-X (etilvinilacetato) para absorción de impactos, crucial en suelos rígidos. 
Perfil: Bajo, para mantener el pie cerca del suelo y mejorar la estabilidad.
Colores variados.
Tallas: 32, a la 44 (talla colombiana).
Importado de marca reconocida en el mercado.
Garantía de 1 año por desperfectos de fábrica.</t>
  </si>
  <si>
    <t>BALÓN VOLEIBOL</t>
  </si>
  <si>
    <t>Balón para Voleibol Piso, Marca Aprobada FIVB, Marca Oficial NORCECA, Marca Oficial de la FEDERACIÓN COLOMBIANA DE VOLEIBOL FEDEVOLEI ,con reconocimiento en el mercado, con Especificaciones Técnicas de FIVB (Federación Internacional de Voleibol),superficie lisa, diseño de cascos tipo llama, Cubierta en material sintético a base de cuero PU SUAVE(SENSI TOUCH-Poliuretano),18 paneles, colores combinados Blanco-Verde-Rojo, construcción tipo laminado al calor, enmallado en hilo 100%Nylon,Cámara de aire en caucho butilo, capa esponjosa bajo la cubierta de cuero sintético, sobresaliente durabilidad, mínima pérdida de aire, excelente suavidad al toque, detalles técnicos: circunferencia 65–67 cm, peso 260-280 g, Su presión interior debe ser de 0.30-0.325kg/cm 2(4.26 a 4.61 psi)294.3 a 318.82 m bar o hPa).</t>
  </si>
  <si>
    <t>POSTES PARA CANCHA DE VOLEIBOL</t>
  </si>
  <si>
    <t>Postes móviles elaborados en tubo de acero de primera calidad con diámetro interno de 2 y una altura de 2,5 mts pintados con pintura electrostática de alta calidad Par</t>
  </si>
  <si>
    <t xml:space="preserve">UNIFORME VOLEIBOL 
</t>
  </si>
  <si>
    <t>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4,6, 8</t>
  </si>
  <si>
    <t>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10, 12, 14, 16, S</t>
  </si>
  <si>
    <t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M, L, XL, XXL </t>
  </si>
  <si>
    <t>MALLA VOLEIBOL</t>
  </si>
  <si>
    <t>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t>
  </si>
  <si>
    <t>PATINES EN LINEA</t>
  </si>
  <si>
    <t xml:space="preserve">Patines en línea para uso recreativo y predeportivo.
Sistema de ajuste de tallas: Botón
Peso del chasis y material: 165 g (aprox.) Aluminio
Diámetro ruedas según la talla: 
Tallas
28-31: 80 mm
32-35: 84 mm
36-39: 90 mm
40-44: 100 mm
Disponible desde la talla 28 hasta la 44. Ideal para niñas, niños y/o adultos. </t>
  </si>
  <si>
    <t>CASCO DE PATINAJE</t>
  </si>
  <si>
    <t>Casco de protección para patinaje
MATERIAL: pasta de policarbonato con poliestireno expandido (Icopor)
AJUSTE: sistema de ajuste graduable adicional al sistema de correas
TALLAS: 8, 10, 12, 14, 16, XS, S, M, L, XL
COLORES: Negro, Gris, Blanco, Negro x Fucsia, Negro x Morado
ALMOHADILLA: interna en espuma, desmontable y lavable
Fabricado bajo la norma Europea Bs EN 1078
Con sistema de ventilación de orificios.</t>
  </si>
  <si>
    <t>MUÑEQUERAS DE PATINAJE</t>
  </si>
  <si>
    <t>Muñequera de férula Larga
Correas con velcro para ajuste
Material: Pasta en PVC de alta resistencia 
Interior en espuma aglomerada de alto confort
Tallas: 8, 10, 12, 14, 16, XS, S, M, L, XL
Fabricado bajo la norma Europea Bs EN 1078
Con sistema de ventilación de orificios.</t>
  </si>
  <si>
    <t>CODERAS</t>
  </si>
  <si>
    <t>Coderas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t>
  </si>
  <si>
    <t>RODILLERAS</t>
  </si>
  <si>
    <t>Rodilleras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t>
  </si>
  <si>
    <t>JUEGO DE LLAVES</t>
  </si>
  <si>
    <t>Juego de 13 llaves tipo Bristol Extra Larga Milimétrica
Tipo de llave: Allen
Color: Plateado; Acabado de la llave: Cromado
Tipo de cabezal Fija
Materiales Acero cromo vanadio
Sin mango antideslizante
Con diseño ergonómico
Medidas: 1.3 mm, 1.5 mm, 2 mm, 2.5 mm, 3 mm, 3.5 mm, 4 mm, 4.5 mm, 5 mm, 6 mm, 8 mm, 10 mm.</t>
  </si>
  <si>
    <t>JUEGO</t>
  </si>
  <si>
    <t>GUANTES DE PATINAJE</t>
  </si>
  <si>
    <t>Guantes de protección para evitar raspones en las manos tipo muñequera con correa de ajuste en velcro.
Materiales: 50% Microfibra, 35% Terileno, 15% Lycra
Talla 8, 10, 12, 14, 16, XS, S, M, L, XL</t>
  </si>
  <si>
    <t>LICRA DE PATINAJE</t>
  </si>
  <si>
    <t>Licra de patinaje niño, hombre o mujer.
Tela liviana de 260 GR 
Protección UV20+.
70% Poliéster – 30% Spandex.
Elaborado con licra con 85% filamentos de poliamida (Nylon) texturado y 15% Spandex.
Tecnología Fast Dry y sistema inhibidor de bacterias.
Cremallera YKK delantera invisible.
Ruedos mangas y piernas en doblez.
Pantalón en tela de diferentes colores.
Solo manga corta.
Transporte de humedad.
Tallas: 6, 8, 10, 12, 14, 16, 18, S, M, L, XL</t>
  </si>
  <si>
    <t>RUEDAS 80 MM</t>
  </si>
  <si>
    <t>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t>
  </si>
  <si>
    <t>RUEDAS 84 MM</t>
  </si>
  <si>
    <t>RUEDAS 90 MM</t>
  </si>
  <si>
    <t>RUEDAS 100 MM</t>
  </si>
  <si>
    <t>RUEDAS 110 MM</t>
  </si>
  <si>
    <t>RODAMIENTOS</t>
  </si>
  <si>
    <t>Juego de rodamientos para patines
Material: Aro interno y externo en acero
Balines: Balineras de cerámica ZR02 (Oxido de Zirconio).
Canastilla: Nylon
Tapa: removible en acero recubierto en Ruber
Cantidad: 16 Unidades
contienen balines son 100% cerámica ZRO2.</t>
  </si>
  <si>
    <t xml:space="preserve">UNIFORME NATACIÓN FEMENINO </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</si>
  <si>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</si>
  <si>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14,16, S</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</si>
  <si>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M, L, XL, XXL</t>
  </si>
  <si>
    <t xml:space="preserve">UNIFORME NATACIÓN MASCULINO </t>
  </si>
  <si>
    <t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 </t>
  </si>
  <si>
    <t>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 16, S</t>
  </si>
  <si>
    <t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M, L, XL, </t>
  </si>
  <si>
    <t>GAFAS DE NATACIÓN</t>
  </si>
  <si>
    <t>Gafas de Natación antiempañantes; con campo visual de 140 a 160 grados; con doble correa y ajustes laterales; tallas XS, S, M, L y XL; Lente: 100.0% Policarbonato; Protección UV: UVA/UVB. Cuadro: 50.0% Policarbonato, 50.0% Polietileno termoplástico; Ensamble: 100.0% Polietileno termoplástico; Correa: 100.0% Silicona; con estuche para guardar.</t>
  </si>
  <si>
    <t>GORRO DE NATACIÓN</t>
  </si>
  <si>
    <t>Gorro para Natación fabricado 100% de Silicona elástica y suave, impermeable, elástico, en diferentes tallas para niños y adultos, múltiples colores.</t>
  </si>
  <si>
    <t>TABLA DE FLOTACIÓN</t>
  </si>
  <si>
    <t>Tabla de flotación para Natación elaborado con material EVA (acetato de etil vinilo); medidas: Largo entre 38 y 42,5 cms; ancho entre 28 y 32 cms; alto entre 2,8 y 3,2 cm: Peso entre 300 y 350 grs.</t>
  </si>
  <si>
    <t>TENIS DEPORTIVOS MULTIPROPOSITO</t>
  </si>
  <si>
    <t xml:space="preserve">Capellada: Material sintético y/o textil Y/o cuero con características de ligereza y flexibilidad, y/o con micro mallas Forro: De material textil abullonado (materiales textiles no tejidos) Plantilla de Armado: En celulosa o materiales de características similares, que brinde confort Suela: De hule con cápsula de aire en el talón que absorbe mejor los impactos, antideslizante Entre 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Normatividad técnica: 
Abrasión de Suela Norma: NORMA DIN 53516. Requisito: Máximo 250 mm3 según NTC ISO 20345. 
Flexión de Suela Norma: NTC ISO 20344 Requisito: Incremento máximo de 4 mm. En 30.000 ciclos. </t>
  </si>
  <si>
    <t>CASCO TAEKWONDO</t>
  </si>
  <si>
    <t>Casco para TKD, Elaborado en Poliuretano Comprimido de 20 mm aprox. De ancho, con espacios para las orejas que evitan el molesto aplastamiento de las mismas,11 orificios a cada lado para la transpiración, cierre elástico con velcro, tallas S, M y L, Colores Azul blanco y Rojo. importado de marca reconocida en el mercado</t>
  </si>
  <si>
    <t>PROTECTOR DE PECHO TAEKWONDO</t>
  </si>
  <si>
    <t>Protector para pecho TKD con protección para pecho y costados, color rojo por una cara y azul por la contraria, cierre de cuerda de 3x1,05 cm aprox,3 pasadores a cada lado, Material Externo compuesto por: Cuero sintético a base de PU,30%Etileno Vinilo Acetato(EVA),70%Poliéster.Material interno: Espuma de Poliuretano(PU).Talla XS, S, M, L. Importada de marca reconocida en el mercado</t>
  </si>
  <si>
    <t>PAO TAEKWONDO</t>
  </si>
  <si>
    <t>Paos de 75x35x15. En cuero sintético con cazata de 10 cms densidad de 100% para pateo de potencia de una marca reconocida</t>
  </si>
  <si>
    <t>PALETA DE PATEO O VELOCIDAD TAEKWONDO</t>
  </si>
  <si>
    <t>paletas de velocidad, Espuma revestida en polipiel con dos lengüetas. Mayor tamaño para patadas de gran impacto de una marca reconocida</t>
  </si>
  <si>
    <t xml:space="preserve">UNIFORME TAEKWONDO </t>
  </si>
  <si>
    <t>Uniforme acanalado Poliéster 65%, Algodón 35% pantalón con cintura elásticas, cuello rojo o negro con cinturón de acuerdo al grado del beneficiario y logos institucionales TALLAS 4, 6, 8</t>
  </si>
  <si>
    <t>Uniforme acanalado Poliéster 65%, Algodón 35% pantalón con cintura elásticas, cuello rojo o negro con cinturón de acuerdo al grado del beneficiario y logos institucionales TALLAS10, 12,14, 16,S</t>
  </si>
  <si>
    <t>Uniforme acanalado Poliéster 65%, Algodón 35% pantalón con cintura elásticas, cuello rojo o negro con cinturón de acuerdo al grado del beneficiario y logos institucionales TALLAS M, L, XL, XXL</t>
  </si>
  <si>
    <t>CASCO BOXEO</t>
  </si>
  <si>
    <t>Casco protector para Boxeo con Correa en elástico y velcro en la barbilla, protección para los oídos y los pómulos, respirable. Material Externo: Cuero sintético a base de PU,30%etileno vinilo acetato (EVA),70%polyester.Material Interno: espuma de poliuretano (PU). Importado de marca reconocida en el mercado</t>
  </si>
  <si>
    <t>GUANTES DE BOXEO</t>
  </si>
  <si>
    <t>Guantes para boxeo, Material Externo: Cuero Sintético a base de PU,30%Etileno Vinilo Acetato (EVA),70%Poliéster,Material Interno: Espuma de Poliuretano(PU).Tela interna absorbe el sudor, correa con velcro, elástico en la parte media de la palma. Color Rojo y Negro.8,10,12,14y16oz,colores surtidos. Importado de marca reconocida en el mercado</t>
  </si>
  <si>
    <t>MANOPLAS DE BOXEO</t>
  </si>
  <si>
    <t>Manoplas arqueadas K915,arco que se ajusta a la forma de la mano, tiene un ancho de 4 cm aproximadamente, con correa ajustable en velcro para entrenamiento, compuesta de cuero sintético a base de PU,30%(EVA),70%polyester,material Interno es de espuma de poliuretano comprimida, Importada</t>
  </si>
  <si>
    <t>SACOS DE BOXEO</t>
  </si>
  <si>
    <t>saco de boxeo fabricado en material sintético de primera calidad medidas de 100 cm de largo x 30 cm de diámetro con peso de 20 a 25 kg con correas de soporte de 60 cm y mosquetón</t>
  </si>
  <si>
    <t xml:space="preserve"> UNIFORME BOXEO 
</t>
  </si>
  <si>
    <t>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4, 6, 8</t>
  </si>
  <si>
    <t>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10, 12, 14, 16, S</t>
  </si>
  <si>
    <t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M,L,XL, XXL </t>
  </si>
  <si>
    <t>LAZO SALTO DE 120 CM</t>
  </si>
  <si>
    <t>Materiales: Nylon, Cabuya o Algodón con mangos ergonómicos elaborados en Plástico 
Especificaciones: Dimensión / Espesor / Capacidad: Lazo de 120 cm x ½ pulgada de diámetro 
Diseño: Lazo de 120 cm x ½ pulgada de diámetro elaborados en nylon, cabuya o algodón con mangos ergonómicos elaborados en plástico.</t>
  </si>
  <si>
    <t>LAZO SALTO DE 4 METROS</t>
  </si>
  <si>
    <t>Materiales: Nylon, Cabuya o Algodón con mangos ergonómicos elaborados en Plástico 
Especificaciones : Dimensión / Espesor / Capacidad: Lazo de 4 m x ½ pulgada de diámetro 
Diseño: Lazo de 4 m x ½ pulgada de diámetro elaborados en nylon, cabuya o algodón con mangos ergonómicos elaborados en plástico</t>
  </si>
  <si>
    <t>LAZO SALTO DE 3 METROS</t>
  </si>
  <si>
    <t>Materiales: Nylon, Cabuya o Algodón con mangos ergonómicos elaborados en Plástico 
Especificaciones : Dimensión / Espesor / Capacidad: Lazo de 3 m x ½ pulgada de diámetro 
Diseño: Lazo de 3 m x ½ pulgada de diámetro elaborados en nylon, cabuya o algodón con mangos ergonómicos elaborados en plástico</t>
  </si>
  <si>
    <t>BANDA ELASTICA CON AGARRE</t>
  </si>
  <si>
    <t>Cantidad/Composición: Banda elástica con agarre 
Materiales: Banda está hecha de látex de caucho natural de alta calidad y agarres en espuma acolchada y riata resistente 
Especificaciones : Dimensión / Espesor / Capacidad: Largo: 150 cm (Medida aproximada según marca) 
Diseño: Banda elástica con agarre, largo de 150 cm (Medida aproximada según marca), y agarres en espuma acolchada y riata resistente. Terminales selladas al calor y refuerzo de seguridad en los agarres y riata de seguridad.</t>
  </si>
  <si>
    <t>BOLA PARA TENIS DE MESA</t>
  </si>
  <si>
    <t>Materiales: En PVC+ABS
Especificaciones : Dimensión / Espesor / Capacidad: Cajas de bolas para tenis de mesa por 6 unidades blancas o naranjas de 40 mm de diámetro.
Diseño: Diámetro de 40 mm, excelente desempeño al rebote Gran resistencia y durabilidad.
Colores: naranja y blanco que son los autorizados por la ITTF (federación internacional de tenis de mesa) y en tono mate.</t>
  </si>
  <si>
    <t>BATE DE BEISBOL</t>
  </si>
  <si>
    <t xml:space="preserve">Material en madera o aluminio peso aproximado de 450 gramos de dimensione 6.9 cm a 107 cm de longitud </t>
  </si>
  <si>
    <t>GUANTE O MANILLA DE BEISBOL</t>
  </si>
  <si>
    <t>Guante o manilla de piel sintética de marca reconocida acolchado con secciones en cada uno de los dedos con medidas 12.5 diseño en malla con refuerzos y costuras</t>
  </si>
  <si>
    <t>PELOTA PARA BEISBOL</t>
  </si>
  <si>
    <t xml:space="preserve">Bola con cubierta de dos piezas con costuras color rojo, dura en cuero sintético con circunferencia entre 22,5 y 24 cm de diámetro y 5 onzas (142 g) de peso </t>
  </si>
  <si>
    <t xml:space="preserve">UNIFORME BEISBOL 
</t>
  </si>
  <si>
    <t>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4, 6, 8</t>
  </si>
  <si>
    <t xml:space="preserve">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10, 12, 14, 16, S </t>
  </si>
  <si>
    <t>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M, L, XL, XXL</t>
  </si>
  <si>
    <t>JUEGO DE AJEDREZ</t>
  </si>
  <si>
    <t xml:space="preserve">Juego completo de ajedrez profesional número 5.
Cantidad/Composición: Juego completo de ajedrez profesional número 5
Materiales: Las piezas son en polietileno de alto impacto, de color negro y beige. El tablero es en Córdoba con base de algodón certificado con ISO 9001. El estuche es en lona morral de color negro con tela impermeable en la parte de adentro en color blanco.
Especificaciones : Dimensión / Espesor / Capacidad: Las piezas son en polietileno de alto impacto, de color negro y beige. El tablero es en Córdoba con base de algodón certificado con ISO 9001. El estuche es en lona morral de color negro con tela impermeable en la parte de adentro en color blanco.
Diseño: Las piezas son en polietileno de alto impacto, de color negro y beige. El tablero es en Córdoba con base de algodón certificado con ISO 9001. El estuche es en lona morral de color negro con tela impermeable en la parte de adentro en color blanco. </t>
  </si>
  <si>
    <t>RELOJ DE AJEDREZ</t>
  </si>
  <si>
    <t>Compra de reloj para competencia de ajedrez
Material: ABS
Batería: 2 pilas AAA, Tamaño de
pantalla: 103 * 23 mm/4,06 * 0,91 pulgadas
Tamaño del artículo: 140 * 88 * 45 mm/5,51 * 3,46 * 1,77 pulgadas Peso del artículo: 105 g/3,70 onzas
Tiempo de retraso y tiempo positivos.</t>
  </si>
  <si>
    <t xml:space="preserve">UNIFORME LUCHA OLIMPICA 
</t>
  </si>
  <si>
    <t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4, 6, 8 </t>
  </si>
  <si>
    <t>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10, 12, 14, 16, S</t>
  </si>
  <si>
    <t>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M, L, XL, XXL</t>
  </si>
  <si>
    <t>TABLERO MURAL PARA DOCENTE</t>
  </si>
  <si>
    <t>Cantidad/Composición: 1 Tablero de Ajedrez Mural 37 Fichas
Materiales: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
Especificaciones : Dimensión / Espesor / Capacidad: Medidas aproximadas cuadros de 10 x 10cm con medidas de 94 x 1.26 cm.
Diseño: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t>
  </si>
  <si>
    <t>MESA PLEGABLE TENIS DE MESA</t>
  </si>
  <si>
    <t>Materiales: Mesa de tenis de mesa plegable profesional con malla en tablex y/o MDF (tablero de fibra de densidad media) de medidas reglamentarias 2,74 metros de largo, 1,5225 metros de ancho, altura de 0,85 cm, altura de la red de 15 centímetros, un grosor de la mesa de 18 mm, una línea exterior de 2 centímetros y una línea central de 0,3 centímetros. (medidas aproximadas según marca).
Especificaciones : Dimensión / Espesor / Capacidad: Mesa de Tenis de mesa de 2,74 metros de largo, 1,5225 metros de ancho, altura de 0,76 metros, altura de la red de 15 centímetros, un grosor de la mesa de 18 mm, una línea exterior de 2 centímetros y una línea central de 0,3 centímetros.
Diseño: Mesa de tenis de mesa con 8 puntos de apoyo; patas en tubo plegables con rodachinas; Aprobada y/o certificado por la federación nacional y/o internacional de la modalidad deportiva (FCTM, ITTF). La mesa debe dejarse debidamente instalada.
Tabla en MDF fondo azul de 18 mm de espesor. - Tubería PTS de 40 mm x 40 mm. - Rodachines de 5 cm de diámetro. - Sistema de freno mariposa. - Niveladores de piso antideslizantes. - Estructura plegable. Con la respectiva malla profesional, con sus respectivos anclajes de ajustes de malla</t>
  </si>
  <si>
    <t>RAQUETA PARA TENIS DE MESA</t>
  </si>
  <si>
    <t>Materiales: 2 unidades. Raquetas para tenis de mesa en madera de 5 capas, caucho rojo y negro.
Especificaciones : Dimensión / Espesor / Capacidad: Raqueta para tenis de mesa con un largo de 26 cm y ancho de 15 cm.
Diseño: Estilo pala Mago antideslizante, de buena firmeza, resistente de buen desempeño. 
Raquetas Para Tenis De Mesa 3 Estrellas 15 Cms De Diámetro Aproximadamente, Compuesta Por Un Mango De Madera Anatómico, Con Dos Gomas A Cada Lado Con Colores Oficiales (Rojo - Negro), Especificaciones I.T.T.F.</t>
  </si>
  <si>
    <t xml:space="preserve">UNIFORME DE TENIS DE MESA </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</si>
  <si>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4, 6, 8
</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</si>
  <si>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10,12, 14,16, S
</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</si>
  <si>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M, L, XL, XXL
</t>
  </si>
  <si>
    <t>RUEDA ABDOMINAL</t>
  </si>
  <si>
    <t>Material: PVC de alta resistencia, rueda recubierta en caucho antideslizante, manillares recubiertos en espuma
Medidas: Diámetro: 17cm. Grosor de rueda: 5cm</t>
  </si>
  <si>
    <t>RUEDA ABDOMINAL 3 RUEDAS</t>
  </si>
  <si>
    <t>Materiales: PVC de alta resistencia, manillares recubiertos de espuma.
Medidas: Largo: 14 cm Ancho: 29 cm Alto: 12 cm
Incluye:
1 colchoneta de apoyo para rodillas
1 tope de seguridad</t>
  </si>
  <si>
    <t>SOPORTE ABDOMINAL</t>
  </si>
  <si>
    <t>Material: Espuma de alta densidad forrada en cordobán impermeable.
Medidas: Largo; 43 cm. Ancho; 30 cm. Alto; 6 cm.
Uso: domestico, institucional y profesional.</t>
  </si>
  <si>
    <t>ANILLAS DE MADERA</t>
  </si>
  <si>
    <t>Incluye:
2 anillos para gimnasia.
 2 reatas con hebillas de seguridad.
Aros en madera, reatas de nylon.
Medidas:
Diámetro del anillo: 23 cm.
Longitud de reatas: 515 cm
Diámetro Interno: 17 cm.
Diámetro Externo: 23.5 cm.
Diámetro Agarra: 3.1 cm.
Resistencia: 600 lb.</t>
  </si>
  <si>
    <t>ANILLAS EN RESINA GIMNASIA OLIMPICA</t>
  </si>
  <si>
    <t>Aros en resina de alta densidad, reatas en nylon
Resistencia máxima de 600 libras
Incluye:
Juego por 2 anillos de 23 cm de ancho 
 2 reatas de 515 cm de largo, con hebillas de seguridad
Uso: Profesional
Medidas:
Diámetro Interno: 17.7cmd
Diámetro Externo: 23,5 cm
Diámetro Agarre: 2.7cm</t>
  </si>
  <si>
    <t>GUANTES DE GIMNASIO</t>
  </si>
  <si>
    <t>Incluye: Muñequera con correa de ajuste en velcro.
Cuero sintético en palma para alta resistencia, durabilidad y transpiración.
Tejido Flexible.
Materiales: 10% Polyester, 60% Cuero Sintético, 30% Nylon</t>
  </si>
  <si>
    <t>AROS ULA ULA CUADRADO</t>
  </si>
  <si>
    <t>Ula ula mg material ABS (Acrilonitrilo Butadieno Estireno), diseño tipo plano con una diseño cuadrado, sin uniones, brindando durabilidad, Disponible en Rojo, Azul, Amarillo, Naranja y Verde, de 60cm de diámetro interno (+/-3cm) Aprox. Medidas aproximadas: ancho 2cm, grosor 5mm. Peso 123 gramos. Aproximadamente, demarca importada y reconocida en el mercado.</t>
  </si>
  <si>
    <t>BASTÓN DE ENTRENAMIENTO</t>
  </si>
  <si>
    <t>El Bastón de Coordinación de 1,50 Metros Fabricado con polietileno de alto impacto, Alta Resistencia</t>
  </si>
  <si>
    <t>KIT PARA PERSONA MAYOR</t>
  </si>
  <si>
    <t>Kit para persona mayor, conformado por:
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t>
  </si>
  <si>
    <t xml:space="preserve"> PARQUÉS EN MADERA</t>
  </si>
  <si>
    <t>Hecho con madera de pino ciprés, incluye 16 fichas de madera torneadas a mano de 4 colores diferentes y 4 dados. (compra)</t>
  </si>
  <si>
    <t>CANCHA MINI-TEJO</t>
  </si>
  <si>
    <t>Compra de juego de mini tejo en parejas (dos unidades), canchas tipo maleta para mini tejo con plastilina, con base metálica de 50 cm de frente x 55 cm de fondo y 70 cm de alto incluyendo 6 tejos metálicos en acero, pisón y paquete de mechas.
Con recubierta antioxidante.
Debe incluir dos mini tejo para lanzar con dimensiones y medidas de 50 cm x 30 cm x 5 cm.</t>
  </si>
  <si>
    <t>JUEGO DE BOLIRANA</t>
  </si>
  <si>
    <t>Boli rana portátil de alta calidad Bocel protector Doble sapo y latas Túnel de impacto Tubos protectores Rampla Base plegable Variedad de diseños Tapizados de tráfico Forro interno lateral DIMENSIONES 99 cm Alto 39 cm Ancho 98 cm Largo Incluye: tablero manual, balines</t>
  </si>
  <si>
    <t>JUEGO DE RANA</t>
  </si>
  <si>
    <t>Compra de rana de alta calidad
El tablero contiene 9 perforaciones distribuidas estratégicamente, cada una con un elemento de dificultad.
Materiales: Madera maciza tratada o MDF de alta densidad para soportar el impacto constante, con un tablero generalmente inclinado.
Medidas estándar: 80 cm a 110 cm de altura frontal y una base de 50 cm de ancho por 50 cm de profundidad.
Peso: Oscila entre 15 kg y 25 kg para garantizar estabilidad durante el impacto de las argollas.
Acabado: Superficie laqueada y protegida contra impactos.
Materiales: estructura en madera, madera de pino, ranas cromadas, tapiz de lujo con protector de caucho de alta resistencia.
Accesorios: Seis (6) argollas en bronce y tablero de puntos
Colores: variados</t>
  </si>
  <si>
    <t>KIT</t>
  </si>
  <si>
    <t>KIT DEPORTIVO ESCUELAS</t>
  </si>
  <si>
    <t>Kit deportivo escuelas de formación, 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bandas (caja)
*10 aros Ula Ula
*1 Tula en lona plastisol o material impermeable similar, de dimensiones mínima de 1.2 mts de alto por 60 cm de diámetro aproximado, con boca reforzada y ojáleles para permitir cerrar con lazo. Capacidad de 20 balones mínimo.</t>
  </si>
  <si>
    <t>BALÓN DE CAUCHO PARA PILATES.</t>
  </si>
  <si>
    <t xml:space="preserve">Balón de PVC para Pilates, yoga, estiramiento, elaborado en Material: PVC (Policloruro de Vinilo) para diferentes usos, tales como Gimnasio, Pilates, Yoga, Estiramiento, Ejercicios, pelota Anti estallido con Diámetro: 55 cm, • Incluye inflador </t>
  </si>
  <si>
    <t>JUEGO DE DOMINO</t>
  </si>
  <si>
    <t>Juego de Dominó de 28 Piezas en Caja, Juego de Mesa para Interiores, 
Cantidad de fichas: 28 piezas (Doble 6) o 55 piezas (Doble 9).
Dimensiones de la caja: 5,3 cm de alto 6,5 cm de fondo y 18, 5 cm. de ancho.
Dimensiones estándar de la ficha: 5.3 cm (largo) × 2.6 cm (ancho) × 1.0 cm (grosor).      
Materiales de fabricación: Polímeros de alta resistencia, acrílico, melanina o madera.
Peso aproximado por set: Entre 600 g y 900 g (dependiendo del material y el estuche).
Presentación y empaque: Cajas de madera, latas metálicas o estuches de cuero con broche.
Capacidad de juego: Diseñado para 2 a 4 jugadores (partidas individuales o en parejas).</t>
  </si>
  <si>
    <t>CUBO 40 CM X 40 CM</t>
  </si>
  <si>
    <t>Cantidad/Composición: Cubo de 40 cm x 40 cm en espuma Materiales: Espuma semi compacta de densidad 26, recubierta en lona de (6) seis colores con cremallera Especificaciones : Dimensión / Espesor / Capacidad: Dimensiones: Alto: 40 cm y Ancho 40 cm. Densidad de la espuma 26 Diseño: Cubos de 40 cm x 40 cm, en lona multicolor impermeable de fácil lavado y con cremallera cada lado del dado debe tener diferentes colores, relleno con espuma en forma cubica y densidad 26.</t>
  </si>
  <si>
    <t>KIT EQUIPO PSICOMOTOR</t>
  </si>
  <si>
    <t>Kit de equipo psico motor, conformado por:
Cantidad / Composición: Equipo Psicomotor Materiales: PVC
Especificaciones: Dimensión / Espesor / Capacidad: Elementos que deben estar incluidos como mínimo dentro del equipo psicomotor: 3 Tablas de equilibrio, 9 Bastones plásticos de 100 cm y 9 Bastones plásticos de 70 cm. 3 Pares de huellas de mano, 3 Pares de huellas de pies, 4 Flechas rectas plásticas, 4 Flechas curvas plásticas, 4 Aros ula ula 70cm, 4 Aros ula ula 50cm, 4 Aros poligonales de 70 cm, 4 Aros poligonales de 50 cm, 2 Barras plásticas para saltar, 4 Conos multi funcionales, 4 Conectores bastón a bastón, 18 Conectores hula a bastón y 5 Conectores hula a hula, 8 Ladrillos cuadrados, 1 balón PVC de 20 cms de diámetro. Las dimensiones pueden variar de acuerdo a la construcción elegida por el docente. El empaque debe ser una maleta y/o tula en material de lona con refuerzo en sus agarres.
Diseño: Piezas con guía pedagógica y maleta y/o tula resistente para guardar todas las piezas</t>
  </si>
  <si>
    <t>PELOTA DE LETRAS DE CAUCHO NO. 5</t>
  </si>
  <si>
    <t>Cantidad/Composición: Pelotas de Letras Caucho N° 5 
Materiales: Caucho y Látex en colores variados 
Especificaciones: Dimensión / Espesor / Capacidad: Diámetro de 12 cm 
Diseño: Pelota de letras en material de caucho y/o látex con diámetro de 12 cm en colores variados</t>
  </si>
  <si>
    <t>AROS ULA ULA REDONDO</t>
  </si>
  <si>
    <t>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 marca importada y reconocida en el mercado.</t>
  </si>
  <si>
    <t>AROS ULA ULA HEXAGONALES</t>
  </si>
  <si>
    <t>Con su diseño hexagonal. Color: Naranja.
Material: PVC de alta resistencia.
Incluye: 6 anillos hexagonales y clips para ajuste.
Medidas de cada anillo: Largo; 55 cm Ancho; 50 cm</t>
  </si>
  <si>
    <t>BASE INESTABLE O BOSU</t>
  </si>
  <si>
    <t>Incluye: Dos elásticos tubulares con agarres, inflador, bases antideslizantes
Material: PVS, ABS, TPT.
Trabajo de propiocepción muscular.
Pilates piso.
Tonificador muscular.
Activación de músculos estabilizadores
Uso: Profesional
Color: Negro
Medidas: 
 Diámetro: 60cm
 Altura: 21cm</t>
  </si>
  <si>
    <t>MANCUERNAS 1 LIBRA</t>
  </si>
  <si>
    <t>Fabricadas con hierro y neopreno inyectado
Material :Hierro y neopreno inyectado.
Medidas:
Profundidad: 3.5 cm.
Ancho: 12 cm.
Alto: 3.5 cm.
Juego por dos unidades.</t>
  </si>
  <si>
    <t>MANCUERNAS 2 LIBRAS</t>
  </si>
  <si>
    <t>MANCUERNAS 3 LIBRAS</t>
  </si>
  <si>
    <t>MANCUERNAS 4 LIBRAS</t>
  </si>
  <si>
    <t>MANCUERNAS 5 LIBRAS</t>
  </si>
  <si>
    <t>MANCUERNAS 6 LIBRAS</t>
  </si>
  <si>
    <t>MANCUERNAS 8 LIBRAS</t>
  </si>
  <si>
    <t>MANCUERNAS 10 LIBRAS</t>
  </si>
  <si>
    <t>MANCUERNAS 12 LIBRAS</t>
  </si>
  <si>
    <t>MANCUERNAS 15 LIBRAS</t>
  </si>
  <si>
    <t>BANDA ELASTICA DE PODER</t>
  </si>
  <si>
    <t>Banda Elástica Poder 2000*22*4.5MM
Material: Látex de alta resistencia.
Medida: Largo; 200 cm. Ancho; 2.2 cm. Espesor 0.45 cm.
Tensión Banda Negra: 25-50 libras.</t>
  </si>
  <si>
    <t>Banda Elástica Poder 2000*32*4.5MM
Material: Bandas de poder en Látex de alta resistencia.
Medida: Largo; 200 cm Ancho ; 3,2 cm. Espesor; 0,45 cm. 
Tensión Banda Morada 50-75 libras.</t>
  </si>
  <si>
    <t>Banda Elástica Poder 2000*44*4.5MM
Material: Bandas de poder en Látex de alta resistencia.
Medida: Largo; 200 cm. Ancho; 4.4 cm. Espesor; 4.5 mm.
Resistencia: Banda Verde 100- 120 libras.</t>
  </si>
  <si>
    <t>Banda Elástica Poder 2000*65*4.5MM
Material: Látex de alta resistencia.
Medidas: Largo; 200 cm. Ancho; 6.5 cm. Espesor; 4.5 mm.
Tensión: Banda Azul 120-175 libras.</t>
  </si>
  <si>
    <t>BANCO STEP 3 NIVELES</t>
  </si>
  <si>
    <t>Steps con 3 Niveles de altura
Bases y superficies antideslizantes.
Trabajo aeróbico.
Medidas:
Largo: 110 cm.
Ancho: 41 cm.
Alturas: 10-15-20cm</t>
  </si>
  <si>
    <t>CAMILLA</t>
  </si>
  <si>
    <t>Camilla para terapia con bandeja inferior pintura electrostática 
Medidas Largo, Ancho, Alto (180X70X80)
Camilla para terapia en pintura electrostática, con entrepaño inferior para poner almohadas y demás accesorios.</t>
  </si>
  <si>
    <t>BALÓN FITBALL</t>
  </si>
  <si>
    <t>Balón de Fitball de Gimnasia de 75 Cm
Material: Látex de alta resistencia texturizado (anti explosión)
Tamaños: 55-65-75cm
Peso máximo usuario: 100kg
Uso: Doméstico, Profesional.
Se debe de inflar con válvula plástica.</t>
  </si>
  <si>
    <t>BALÓN MEDICINAL 1KG</t>
  </si>
  <si>
    <t>Cantidad/Composición: Balón Medicinal 1 Kg 
Materiales: Semi cuero y/o Cuero, Caucho de Butadieno, PVC Lastrado
Especificaciones: Dimensión / Espesor / Capacidad: Diámetro 20 cm (Medida aproximada según marca) 
Diseño: Balón Medicinal 1 Kg, con recubrimiento en materiales requeridos en especificación técnica y según marca. Sin rebote y válvula de inflado.</t>
  </si>
  <si>
    <t>BALÓN MEDICINAL 2KG</t>
  </si>
  <si>
    <t>Cantidad/Composición: Balón Medicinal 2 Kg 
Materiales: Semi cuero y/o Cuero, Caucho de Butadieno, PVC Lastrado Especificaciones: Dimensión / Espesor / Capacidad: Diámetro 23 cm (Medida aproximada según marca) 
Diseño: Balón Medicinal 2 Kg, con recubrimiento en materiales requeridos en especificación técnica y según marca. Sin rebote y válvula de inflado.</t>
  </si>
  <si>
    <t>BALÓN MEDICINAL 3KG</t>
  </si>
  <si>
    <t>Cantidad/Composición: Balón Medicinal 3 Kg 
Materiales: Semi cuero y/o Cuero, Caucho de Butadieno, PVC Lastrado Especificaciones: Dimensión / Espesor / Capacidad: Diámetro 26 cm (Medida aproximada según marca) 
Diseño: Balón Medicinal 3 Kg, con recubrimiento en materiales requeridos en especificación técnica y según marca. Sin rebote y válvula de inflado.</t>
  </si>
  <si>
    <t>TROFEO DE PREMIACIÓN PRIMER PUESTO</t>
  </si>
  <si>
    <t>Trofeo con tamaño de 55cm Alto Base 14cm, Color: Dorado, con base en Madera y Resinado por una cara de la base, con placa plateada de mínimo 6 cm de ancho por 4 cm de altura con la información que suministre la Alcaldía local de Kennedy</t>
  </si>
  <si>
    <t>TROFEO DE PREMIACIÓN SEGUNDO PUESTO</t>
  </si>
  <si>
    <t>Trofeo con tamaño de 50 cm Alto Base 14cm, Color: Dorado, con base en Madera y Resinado por una cara de la base, con placa plateada de mínimo 6 cm de ancho por 4 cm de altura con la información que suministre la Alcaldía local de Kennedy</t>
  </si>
  <si>
    <t>TROFEO DE PREMIACIÓN TERCER PUESTO</t>
  </si>
  <si>
    <t>Trofeo con tamaño de 45 cm Alto Base 14cm, Color: Dorado, con base en Madera y Resinado por una cara de la base, con placa plateada de mínimo 6 cm de ancho por 4 cm de altura con la información que suministre la Alcaldía local de Kennedy</t>
  </si>
  <si>
    <t>TROFEO DE PREMIACIÓN CUARTO PUESTO</t>
  </si>
  <si>
    <t>Trofeo con tamaño de 40 cm Alto Base 14cm, Color: Dorado, con base en Madera y Resinado por una cara de la base, con placa plateada de mínimo 6 cm de ancho por 4 cm de altura con la información que suministre la Alcaldía local de Kennedy</t>
  </si>
  <si>
    <t>MEDALLAS DE PARTICIPACION</t>
  </si>
  <si>
    <t>Medalla de 7 cm de altura de 7 cm de ancho, en forma circular 
Compuesto por una aleación de zinc con aluminio, magnesio y cobre, con cinta de 2 cm de grosor.
Nota: Los colores y diseños serán aprobados por la Alcaldía local de Kennedy</t>
  </si>
  <si>
    <t>MINITRAMPOLÍN EDUCATIVO</t>
  </si>
  <si>
    <t>Materiales: Bastidor en tubería de hierro de 1 ¼ y zona de salto de PVC microperforada, sujeta mediante muelles al bastidor.
Especificaciones : Dimensión / Espesor / Capacidad: Bastidor en tubería de hierro de 1 ¼, con anillos para sujeción de la tela de ANCHO:110 cms, LARGO: 110cms ALTO: 20 cms (Medidas aproximadas de acuerdo a marca) Patas con tubo redondo y goma antideslizante en contacto con el suelo Debe soportar un peso de 145 KG.
Diseño: Zona de salto en lona de PVC con anillos cosidos en su entorno con su respectivo muelle Los resortes se requieren sean cubiertos para protección de los usuarios Debe soportar un peso de 145 KG</t>
  </si>
  <si>
    <t>UNIFORME DE PRESENTACIÓN</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</si>
  <si>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
  </si>
  <si>
    <t>CAMISETA TIPO JERSEY</t>
  </si>
  <si>
    <t>Tela de alta tecnología que permiten una mejor elasticidad para adaptarse al cuerpo perfectamente, mejorando la aerodinámica y el rendimiento, Tres bolsillos reforzados, Cremallera YKK, con diseños.
Los colores y diseños serán aprobados por la Alcaldía Local de Kennedy</t>
  </si>
  <si>
    <t>GORRA DEPORTIVA</t>
  </si>
  <si>
    <t>Gorra deportiva, material poliéster transpirable con malla talla única estándar ajustable de 50 a 60 cm aproximadamente estampada según los requerimientos del evento y con aprobación del equipo de prensa</t>
  </si>
  <si>
    <t>CUELLO DEPORTIVO PARA MASCOTA</t>
  </si>
  <si>
    <t>Cuello deportivo para mascota elaborado en tela poliéster 100% sublimable de alta calidad, liviana, transpirable y de secado rápido, diseñado especialmente para perros participantes de la estrategia Huellas de Kennedy – Carrera por los Derechos de los Animales. El producto deberá contar con impresión mediante sublimación full color de alta definición con la imagen oficial del evento, elementos gráficos alusivos a la actividad deportiva y mensajes de sensibilización sobre bienestar animal. Su diseño será tipo bandana triangular o cuello deportivo para mascota, con costuras reforzadas que garanticen resistencia y durabilidad durante actividades recreativas y deportivas al aire libre. Deberá incluir sistema de ajuste seguro mediante amarre o cierre en velcro, permitiendo adaptarse a diferentes tamaños de perros. El material deberá ser cómodo, ligero, resistente al uso continuo y amigable con la mascota, garantizando libertad de movimiento y comodidad durante la participación en el evento. El cuello deportivo será entregado como elemento conmemorativo e identificador de las mascotas participantes, fortaleciendo la identidad visual de la carrera y promoviendo la integración entre el deporte, la recreación, la tenencia responsable y el bienestar animal.</t>
  </si>
  <si>
    <t>CORREA CANICROSS</t>
  </si>
  <si>
    <t>Correa de Canicross para mascota elaborada en cinta de nylon de alta resistencia, diseñada para actividades deportivas y recreativas entre el corredor y su perro. Deberá contar con sistema de amortiguación elástica (shock absorber) que reduzca los impactos y tirones durante la carrera, mosquetón metálico de seguridad en ambos extremos, costuras reforzadas y materiales resistentes a la tracción, humedad y uso continuo en exteriores. La longitud deberá oscilar entre 1,5 y 2 metros en extensión, permitiendo una distancia adecuada entre el participante y la mascota durante la práctica deportiva. El producto deberá garantizar comodidad, seguridad y libertad de movimiento para el binomio corredor-perro, siendo apto para actividades de canicross, caminatas recreativas y eventos deportivos con mascotas. Las correas podrán incorporar elementos reflectivos para mejorar la visibilidad y seguridad durante actividades realizadas en condiciones de baja iluminación.</t>
  </si>
  <si>
    <t>CHIP DE COMPETENCIA</t>
  </si>
  <si>
    <t>Chips de competencia dorsal en material tyvek tamaño: 23x20 para el control de distancias y tiempos de cada categoría, basados en el reglamento UCI internacional y numero del participante a full color, con ganchos para fijación.</t>
  </si>
  <si>
    <t>KIT PAPELERIA Y SUMINISTROS, PARA INSCRIPCIÓN Y REGISTRO DE ASISTENCIA Y FORMATO DE  ENTREGAS PARA LOS EVENTOS</t>
  </si>
  <si>
    <t>Kit de papeleria y suministros para  inscripción y registro de asistencia y formato de entregas para los eventos.
Hojas de registro o planillas impresas, carpetas o portapapeles para registro, bolígrafos., listados de control de asistencia, entrega de elementos, formatos de entrega (actas de recibido x unidades), firmas de control, Stickers o sellos de verificación, bolsas para kits o materiales, logística de apoyo, marcadores permanentes, impresiones adicionales y/o demás imprevistos sobre los insumos entregables.</t>
  </si>
  <si>
    <t>PROTECCIÓN DE HUELLITAS FRENTE A ALTAS TEMPERATURAS</t>
  </si>
  <si>
    <t>Aplicación de pintura o instalación de stickers de protección en las zonas de mayor exposición al calor, con el fin de sensibilizar a la ciudadanía sobre las altas temperaturas que pueden alcanzar las superficies y prevenir lesiones o quemaduras en las almohadillas de las patas de perros y otros animales de compañía durante sus recorridos.</t>
  </si>
  <si>
    <t>KIT DE MATERIALES PARA VACACIONES RECREATIVAS</t>
  </si>
  <si>
    <t>Kit de materiales para talleres de las vacaciones recreativas (papel Kraft, papel para origami, platillos, aros, pelotas, balones, materiales para globo flexia, palillos chinos, ula ula, canicas, trompos, lazo para nudos etc. Para cada grupo se entregarán materiales hasta por el monto del anexo técnico el cual es inmodificable.</t>
  </si>
  <si>
    <t>CAMISETA DEPORTIVA</t>
  </si>
  <si>
    <t>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t>
  </si>
  <si>
    <t>BOTIQUÍN BÁSICO MALETÍN</t>
  </si>
  <si>
    <t>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rollo, y 1 silbato de emergencia. agua, agua oxigenada, analgésico, bajalenguas, cinta micro porosa, copitos, cuello ortopédico, curitas, encendedor, gasa, guantes de látex, pito, preservativos, tapabocas quirúrgico, venda, toalla higiénica, algodón</t>
  </si>
  <si>
    <t>JUEGO TROMPO DE MADERA</t>
  </si>
  <si>
    <t>El trompo tradicional de madera con cuerda para girarlo y punta metálica. 
Dimensiones: 4cm de ancho x 7cm de alto x 5cm de diámetro.
Peso: entre los 60 g y 150 g. 
De competencia profesional.</t>
  </si>
  <si>
    <t>KIT DE JUEGOS TRADICIONALES</t>
  </si>
  <si>
    <t>Kit de juegos tradicionales conformado por:
*1 Trompo Hecho de madera dura, plástico o metal con punta cónica metálica (púa) para girar con una cuerda. Sus medidas rondan entre 5 cm y 10 cm de alto y un diámetro de 4 cm a 7 cm.
*1 Lazo en nylon diferentes longitudes entre 1.8 mts hasta 2.5 mts (longitud que se puede controlar para cada lazo), mango ergonómico en plástico y recubierto en colores aleatorios
*1 Coca Fabricado tradicionalmente en madera o en pasta acrílica/poliestireno para versiones modernas. Longitud de 14.5 cm a 15.5 cm. Diámetro aproximado de 3.2 cm a 4.5 cm en su parte más ancha. Longitud de la piola (cuerda): Suele medir entre 30 cm y 35 cm. Peso general: Varía entre 50 gramos y 70 gramos dependiendo del material.
*1 Caucho elástico El juego del caucho (o la goma) requiere una cinta elástica unida por los extremos para formar un circuito cerrado. Su propósito es completar secuencias de saltos cada vez más difíciles sin equivocarse o pisar la banda. Especificaciones del Material Longitud estándar: Entre 3 y 4 metros para 3 a 5 jugadores. Existen versiones de 10 metros para grupos grandes o talleres. Materiales: Mezcla de caucho, látex y poliéster. Este tejido debe ser plano y suave al tacto para evitar raspaduras en los tobillos al saltar descalzo. Grosor: Aproximadamente 0.5 cm a 1.5 cm de ancho, con una excelente resistencia a la tensión para soportar estiramientos y el roce continuo.
*1 Yermis Materiales: 10 a 12 tapas de metal (gaseosa), una pelota mediana (usualmente de tenis) y un palo de madera o raqueta por jugador. 
*1 par de costales Material: Fique, lona o polipropileno resistente,  Altura: 80 cm – 120 cm (aprox.), Ancho: 50 cm – 70 cm, Capacidad: 1 participante por saco, Resistencia: Soporta peso promedio adulto (hasta 100 kg aprox.)
Acabado: Costuras reforzadas en bordes laterales e inferiores. (carrera de Sacos individual)
*1 Golosa o rayuela Juego dibujado de golosa o rayuela en material sintético o plástico que permita ser pisado y no se rasgue o rompa por la fricción.</t>
  </si>
  <si>
    <t>SACOS DE FIQUE, LONA O POLIPROPILENO RESISTENTE</t>
  </si>
  <si>
    <t>Material: Fique, lona o polipropileno resistente,  Altura: 80 cm – 120 cm (aprox.), Ancho: 50 cm – 70 cm, Capacidad: 1 participante por saco, Resistencia: Soporta peso promedio adulto (hasta 100 kg aprox.)
Acabado: Costuras reforzadas en bordes laterales e inferiores. (carrera de Sacos individual)</t>
  </si>
  <si>
    <t>TERMO PARA BEBIDAS</t>
  </si>
  <si>
    <t>Termo plástico para bebidas con logos distintivos de la Alcaldia Local de Kennedy ALK de acuerdo a manual de imagen institucional.
Materiales de fabricación: Polímeros como Polietileno (PE) y Polipropileno (PP), libres de BPA y aptos para contacto con alimentos.
Capacidades estándar: De 1000 ml, 
Retención térmica: Capacidad para mantener bebidas frias hasta por 8 horas. (según modelo).
Características del diseño: Con tapa roscadas herméticas, válvula dosificadora, agarraderas ergonómicas reforzadas y tecnología de protección UV en exteriores.
Elaborado con materiales reciclables, resistentes a impactos, que no conserven olores y fácil de limpiar.</t>
  </si>
  <si>
    <t>OLLAS DE BARRO</t>
  </si>
  <si>
    <t>OLLAS DE BARRO 
Adquisición de ollas de barro elaboradas en arcilla cocida de alta resistencia, aptas para la preparación y cocción de alimentos. Las ollas deberán contar con acabado uniforme, estar libres de fisuras, grietas o imperfecciones que afecten su funcionalidad, y presentar resistencia al calor para su uso en estufas de gas, leña o superficies compatibles.</t>
  </si>
  <si>
    <t>KIT DE DARDOS DE CARBATANA</t>
  </si>
  <si>
    <t>Kit de dardos con cerbatana adquisición de juego de cerbatana con dardos, elaborado en materiales livianos y resistentes, diseñado para actividades recreativas y de destreza. El kit deberá incluir una (1) cerbatana y un mínimo de seis (6) dardos reutilizables con puntas de material seguro (espuma, goma o ventosa), aptos para el uso por población infantil, juvenil y adulta en actividades lúdicas dirigidas.</t>
  </si>
  <si>
    <t>BOLAS DE PIQUIS O MARAS</t>
  </si>
  <si>
    <t>PIQUIS O MARAS Adquisición de piquis o maras (canicas) elaboradas en vidrio macizo de alta resistencia, con superficie lisa, bordes redondeados y acabado uniforme. Las canicas deberán presentar colores y diseños variados, libres de fisuras, grietas o imperfecciones que afecten su uso.
Juego por 24 unidades.</t>
  </si>
  <si>
    <t>DIPLOMA DE PARTICIPACIÓN</t>
  </si>
  <si>
    <t>Material: Papel o Cartulina Opalina. - gramaje, varía entre los 125 y 250 g/m2, una resistencia y rigidez óptima. Tamaño carta</t>
  </si>
  <si>
    <t>KIT DE SOUVENIR LGBTIQ+</t>
  </si>
  <si>
    <t>Kit de Souvenir compuesto con pañoleta institucional, tula deportiva, toalla y botilito, los cuales deberán ser entregados en óptimas condiciones y contar con la imagen institucional y coleres y diseño establecido por la comunidad LGBTIQ+.</t>
  </si>
  <si>
    <t>KIT PARA DEPORTISTAS
MULTIDEPORTIVO</t>
  </si>
  <si>
    <t>Kit para deportistas multideportivo, conformado por:
Tula en poliéster, ligera y resistente. Material: Poliéster. Medidas: Alto: 41 cms Ancho: 31 cms Área de marca: 120, mm. con bolsillo externo de 31 cm de ancho por 20 cm de alto, con cremallera correas ajustables, con logos institucionales Técnica de marca: Screen o serigrafía. DTF mediano, full color máximo 22 x 14 cm. Botilito en PVC, tapa rosca con pestaña. Diseño ergonómico, Material: PVC. Medidas: 24.5, cm x 6.5 cm diámetro, Área de marca: 4 cm con logo institucional Técnica de marca: Tampografía, con logo institucional, incluye toalla deportiva (30 x 70 cm aprox.)</t>
  </si>
  <si>
    <t>CANCHA DE FÚTBOL</t>
  </si>
  <si>
    <t xml:space="preserve"> Dimensiones interiores = 180 x 120 x 90 cm. Diámetro tubos: 38 mm. Peso producto = 6,7 kg. Tubos de acero: 1,0038 Red:100 % poliéster. Soporte de red: acero 1,0038. 3 fijaciones (estacas) para fijar la portería en la gramilla y limitar el desplazamiento de la portería debido a los golpes repetidos.</t>
  </si>
  <si>
    <t>BOMBAS DE AIRE PARA INFLAR CON MANOMETRO DE CALIDAD PROFESIONAL</t>
  </si>
  <si>
    <t>Inflador para balon con salida de aire con ida y vuelta:Doble acción para facilitar el inflado, con dos racores flexibles, manometro simple, valvula de aguja de doble acción. 
Color: Negro 
Materiales: Aluminio
Presión máxima: 2320.603 psi
Incluye manómetro.
Válvulas compatibles: schrader, presta.
Accesorios incluidos: picos, un (1) adaptador para válvulas, una (1) aguja para balones. incluye estuche de almacenamiento en lona gruesa x cada unidad</t>
  </si>
  <si>
    <t xml:space="preserve">VENDA PARA BOXEO  </t>
  </si>
  <si>
    <t>Venda de mano para boxeo semi-elastica con velcro al extremo. 5 Metros de longitud. Color: negra o azul.  Material: nylon/polyester. Ancho: 5-6cms. Color: azul. incluye estuche de almacenamiento en lona gruesa.</t>
  </si>
  <si>
    <t>PELOTAS ANTI ESTRÉS</t>
  </si>
  <si>
    <t>Pelotas antiestrés de 5 cm de diámetro, elaboradas en material flexible y resistente como espuma de poliuretano o gel con recubrimiento de goma suave, no tóxicas y aptas para manipulación continua. Deben ser ligeras, de textura agradable al tacto y con buena capacidad de recuperación de forma tras la presión. incluye estuche de almacenamiento en lona gruesa o tula en lona gruesa</t>
  </si>
  <si>
    <t>BANCO SUECO GRANDE</t>
  </si>
  <si>
    <t>LARGO: 2,8 MTS EN MADERA INMUNIZADA Y BARNIZADA. ANCHO: 28 CMS. ANCHO DE BASE 28 CMS. ALTURA DE 35 CMS. (MEDIDAS APROXIMADAS DE ACUERDO A MARCA)</t>
  </si>
  <si>
    <t>VIGA DE EQUILIBRIO</t>
  </si>
  <si>
    <t>VIGA EN MADERA DE 3 MTS DE LARGO X 70 CMS A 100 CMS DE ALTO (MEDIDAS APROXIMADAS DE ACUERDO A MARCA) Y BASE METÁLICA GRADUABLE</t>
  </si>
  <si>
    <t>CANECA TUNEL MULTICOLOR</t>
  </si>
  <si>
    <t>DIMENSIONES: LARGO 90 CM Y DIÁMETRO 60 CM. DENSIDAD DE LA ESPUMA 26</t>
  </si>
  <si>
    <t>TOTAL</t>
  </si>
  <si>
    <r>
      <rPr>
        <b/>
        <sz val="10"/>
        <rFont val="Arial"/>
        <family val="2"/>
      </rPr>
      <t xml:space="preserve">NOTA 1. </t>
    </r>
    <r>
      <rPr>
        <sz val="10"/>
        <rFont val="Arial"/>
        <family val="2"/>
      </rPr>
      <t>No se aceptarán cotizaciones parciales ni que omitan alguno de los item solicitados.</t>
    </r>
  </si>
  <si>
    <r>
      <rPr>
        <b/>
        <sz val="10"/>
        <rFont val="Arial"/>
        <family val="2"/>
      </rPr>
      <t>NOTA 2.</t>
    </r>
    <r>
      <rPr>
        <sz val="10"/>
        <rFont val="Arial"/>
        <family val="2"/>
      </rPr>
      <t xml:space="preserve"> El valor unitario debe incluir IVA y todos los costos directos e indirectos, impuestos, tasas y contribuciones a que haya lugar.</t>
    </r>
  </si>
  <si>
    <r>
      <rPr>
        <b/>
        <sz val="10"/>
        <color rgb="FF000000"/>
        <rFont val="Arial"/>
        <family val="2"/>
      </rPr>
      <t>NOTA 3</t>
    </r>
    <r>
      <rPr>
        <sz val="10"/>
        <color rgb="FF000000"/>
        <rFont val="Arial"/>
        <family val="2"/>
      </rPr>
      <t xml:space="preserve">. Las cantidades relacionadas son un marco de referencia para el proceso, no obstante pueden variar dependiendo la necesidad de la entidad </t>
    </r>
  </si>
  <si>
    <r>
      <rPr>
        <b/>
        <sz val="10"/>
        <rFont val="Arial"/>
        <family val="2"/>
      </rPr>
      <t>NOTA 4</t>
    </r>
    <r>
      <rPr>
        <sz val="10"/>
        <rFont val="Arial"/>
        <family val="2"/>
      </rPr>
      <t>. Revisar todos los requerimientos que se relacionan en el documento "ANEXO TÉCNICO" y formular su cotización en concordancia con este, garantizando que el bien y/o servicio ofrecido cumpla en su  totalidad con las especificaciones técnicas descritas.</t>
    </r>
  </si>
  <si>
    <r>
      <rPr>
        <b/>
        <sz val="10"/>
        <rFont val="Arial"/>
        <family val="2"/>
      </rPr>
      <t>NOTA 5.</t>
    </r>
    <r>
      <rPr>
        <sz val="10"/>
        <rFont val="Arial"/>
        <family val="2"/>
      </rPr>
      <t xml:space="preserve"> El precio de la cotización debe ser expresado en PESOS COLOMBIANOS.</t>
    </r>
  </si>
  <si>
    <r>
      <rPr>
        <b/>
        <sz val="10"/>
        <rFont val="Arial"/>
        <family val="2"/>
      </rPr>
      <t>NOTA 6.</t>
    </r>
    <r>
      <rPr>
        <sz val="10"/>
        <rFont val="Arial"/>
        <family val="2"/>
      </rPr>
      <t xml:space="preserve"> Los valores unitarios deberán aproximarse por exceso o por defecto al entero más cercano así: (i) Si es igual o superior a 50 centavos, se aproxima al entero siguiente; (ii)  si es inferior a 50 centavos se baja al entero anterior. </t>
    </r>
  </si>
  <si>
    <r>
      <rPr>
        <b/>
        <sz val="10"/>
        <rFont val="Arial"/>
        <family val="2"/>
      </rPr>
      <t>NOTA 7.</t>
    </r>
    <r>
      <rPr>
        <sz val="10"/>
        <rFont val="Arial"/>
        <family val="2"/>
      </rPr>
      <t xml:space="preserve"> No modificar, agregar o quitar ningún ítem o sub-ítem.</t>
    </r>
  </si>
  <si>
    <r>
      <rPr>
        <b/>
        <sz val="10"/>
        <rFont val="Arial"/>
        <family val="2"/>
      </rPr>
      <t>NOT</t>
    </r>
    <r>
      <rPr>
        <sz val="10"/>
        <rFont val="Arial"/>
        <family val="2"/>
      </rPr>
      <t>A 8. La cotización tiene una vigencia de 90 dias a partir de la fecha de diligenciamiento.</t>
    </r>
  </si>
  <si>
    <r>
      <rPr>
        <b/>
        <sz val="10"/>
        <rFont val="Arial"/>
        <family val="2"/>
      </rPr>
      <t>NOTA</t>
    </r>
    <r>
      <rPr>
        <sz val="10"/>
        <rFont val="Arial"/>
        <family val="2"/>
      </rPr>
      <t xml:space="preserve"> 9. se precisa que las cantidades totales presentadas por ítem son estimadas y podrán variar en su totalidad de acuerdo con las necesidades del fondo de                desarrollo local de kennedy en la ejecución, sin sobrepasar el presupuesto total del contrato</t>
    </r>
  </si>
  <si>
    <r>
      <rPr>
        <b/>
        <sz val="10"/>
        <rFont val="Arial"/>
        <family val="2"/>
      </rPr>
      <t>NOTA</t>
    </r>
    <r>
      <rPr>
        <sz val="10"/>
        <rFont val="Arial"/>
        <family val="2"/>
      </rPr>
      <t xml:space="preserve"> 10. Diligenciar los dos rangos de precios establecidos en la cotizacion </t>
    </r>
  </si>
  <si>
    <t xml:space="preserve">FONDO DE DESARROLLO LOCAL DE KENNEDY </t>
  </si>
  <si>
    <t xml:space="preserve">FORMATO DE COTIZACION </t>
  </si>
  <si>
    <t>OBJETO: Suministro, adquisición de implementos, artículos, accesorios y bienes deportivos destinados a personas beneficiadas con la entrega de dotaciones deportivas, beneficiar a los colectivos u organizaciones recreo-deportivas, y personas beneficiadas con actividades recreo-deportivas comunitarias de la Localidad de Kennedy, en el marco de los proyectos de inversión No. 2784 "Kennedy Fuerza Local Pasión por el Deporte", No. 2377 "Kennedy Germinando Futuros" y No. 2646 "Kennedy Espacios de Buen Trato".</t>
  </si>
  <si>
    <t>RAZÓN SOCIAL / NOMBRE:</t>
  </si>
  <si>
    <t>PRESTIGIO EMPRESARIAL DE COLOMBIA S.A.S</t>
  </si>
  <si>
    <t>NIT / C.C.:</t>
  </si>
  <si>
    <t>901257050-0</t>
  </si>
  <si>
    <t>CORREO ELECTRÓNICO:</t>
  </si>
  <si>
    <t>EMPRESARIAL.PRESTIGIO@GMAIL.COM</t>
  </si>
  <si>
    <t>DIRECCIÓN:</t>
  </si>
  <si>
    <t>Calle 29a carrera 13-45 LC 105</t>
  </si>
  <si>
    <t>FECHA DE DILIGENCIAMIENTO</t>
  </si>
  <si>
    <t>5 DE OCTUBRE DE 2026</t>
  </si>
  <si>
    <t>TELÉFONO:</t>
  </si>
  <si>
    <t>RANGOS A COTIZAR 1</t>
  </si>
  <si>
    <t>RANGO a COTIZAR 2</t>
  </si>
  <si>
    <t xml:space="preserve">UNIDADES ESTIMADAS </t>
  </si>
  <si>
    <t xml:space="preserve">VALIDADOR </t>
  </si>
  <si>
    <t>BALON FUTBOL # 5</t>
  </si>
  <si>
    <t>BALON FUTBOL # 4</t>
  </si>
  <si>
    <t>BALON FUTBOL #3</t>
  </si>
  <si>
    <t>BALON FUNDAMENTACION FUTBOL</t>
  </si>
  <si>
    <t xml:space="preserve">UNIFORME PARA FÚTBOL Y FÚTBOL SALA 
</t>
  </si>
  <si>
    <t xml:space="preserve">UNIFORME PARA FÚTBOL Y FÚTBOL SALA 
</t>
  </si>
  <si>
    <t>BALON BALONCESTO # 7</t>
  </si>
  <si>
    <t>BALON BALONCESTO # 6</t>
  </si>
  <si>
    <t>BALON BALONCESTO # 5</t>
  </si>
  <si>
    <t>BALON FUTSAL</t>
  </si>
  <si>
    <t>BALON VOLEIBOL</t>
  </si>
  <si>
    <t>ARO ULA ULA REDONDO</t>
  </si>
  <si>
    <t>BALON FITBALL</t>
  </si>
  <si>
    <t>BALON MEDICINAL 1KG</t>
  </si>
  <si>
    <t>BALON MEDICINAL 2KG</t>
  </si>
  <si>
    <t>BALON MEDICINAL 3KG</t>
  </si>
  <si>
    <t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
  </si>
  <si>
    <t xml:space="preserve">BANCO SUECO GRANDE” </t>
  </si>
  <si>
    <t>“VIGA DE EQUILIBRIO”</t>
  </si>
  <si>
    <t xml:space="preserve">“CANECA TUNEL MULTICOLOR” </t>
  </si>
  <si>
    <t>NOTA 1. No se aceptarán cotizaciones parciales ni que omitan alguno de los item solicitados.</t>
  </si>
  <si>
    <t>NOTA 2. El valor unitario debe incluir IVA y todos los costos directos e indirectos, impuestos, tasas y contribuciones a que haya lugar.</t>
  </si>
  <si>
    <t xml:space="preserve">NOTA 3. Las cantidades relacionadas son un marco de referencia para el proceso, no obstante pueden variar dependiendo la necesidad de la entidad </t>
  </si>
  <si>
    <t>NOTA 4. Revisar todos los requerimientos que se relacionan en el documento "ANEXO TÉCNICO" y formular su cotización en concordancia con este, garantizando que el bien y/o servicio ofrecido cumpla en su  totalidad con las especificaciones técnicas descritas.</t>
  </si>
  <si>
    <t>NOTA 5. El precio de la cotización debe ser expresado en PESOS COLOMBIANOS.</t>
  </si>
  <si>
    <t>NOTA 6. Los valores unitarios deberán aproximarse por exceso o por defecto al entero más cercano así: (i) Si es igual o superior a 50 centavos, se aproxima al entero siguiente; (ii)  si es inferior a 50 centavos se baja al entero anterior. </t>
  </si>
  <si>
    <t>NOTA 7. No modificar, agregar o quitar ningún ítem o sub-ítem.</t>
  </si>
  <si>
    <t>NOTA 8. La cotización tiene una vigencia de 90 dias a partir de la fecha de diligenciamiento.</t>
  </si>
  <si>
    <t>NOTA 9. se precisa que las cantidades totales presentadas por ítem son estimadas y podrán variar en su totalidad de acuerdo con las necesidades del fondo de                desarrollo local de kennedy en la ejecución, sin sobrepasar el presupuesto total del contrato</t>
  </si>
  <si>
    <t xml:space="preserve">NOTA 10. Diligenciar los dos rangos de precios establecidos en la cotizacion </t>
  </si>
  <si>
    <t>FORMATO DE SOLICITUD DE COTIZACIÓN</t>
  </si>
  <si>
    <t xml:space="preserve">RANGO a COTIZAR 2 </t>
  </si>
  <si>
    <t xml:space="preserve">VALOR UNITARIO INCLUIDO IVA </t>
  </si>
  <si>
    <t>VALIDADOR</t>
  </si>
  <si>
    <r>
      <rPr>
        <b/>
        <sz val="11"/>
        <rFont val="Arial Narrow"/>
        <family val="2"/>
      </rPr>
      <t xml:space="preserve">NOTA 1. </t>
    </r>
    <r>
      <rPr>
        <sz val="11"/>
        <rFont val="Arial Narrow"/>
        <family val="2"/>
      </rPr>
      <t>No se aceptarán cotizaciones parciales ni que omitan alguno de los item solicitados.</t>
    </r>
  </si>
  <si>
    <r>
      <rPr>
        <b/>
        <sz val="11"/>
        <rFont val="Arial Narrow"/>
        <family val="2"/>
      </rPr>
      <t>NOTA 2.</t>
    </r>
    <r>
      <rPr>
        <sz val="11"/>
        <rFont val="Arial Narrow"/>
        <family val="2"/>
      </rPr>
      <t xml:space="preserve"> El valor unitario debe incluir IVA y todos los costos directos e indirectos, impuestos, tasas y contribuciones a que haya lugar.</t>
    </r>
  </si>
  <si>
    <r>
      <rPr>
        <b/>
        <sz val="11"/>
        <color rgb="FF000000"/>
        <rFont val="Arial Narrow"/>
        <family val="2"/>
      </rPr>
      <t>NOTA 3</t>
    </r>
    <r>
      <rPr>
        <sz val="11"/>
        <color rgb="FF000000"/>
        <rFont val="Arial Narrow"/>
        <family val="2"/>
      </rPr>
      <t>. Se precisa que las cantidades totales presentadas por ítem son estimadas y podrán variar en su totalidad de acuerdo con las necesidades del fondo de desarrollo local de kennedy en la ejecución, sin sobrepasar el presupuesto total del contrato</t>
    </r>
  </si>
  <si>
    <r>
      <rPr>
        <b/>
        <sz val="11"/>
        <rFont val="Arial Narrow"/>
        <family val="2"/>
      </rPr>
      <t>NOTA 4</t>
    </r>
    <r>
      <rPr>
        <sz val="11"/>
        <rFont val="Arial Narrow"/>
        <family val="2"/>
      </rPr>
      <t>. Revisar todos los requerimientos que se relacionan en el documento "ANEXO TÉCNICO" y formular su cotización en concordancia con este, garantizando que el bien y/o servicio ofrecido cumpla en su  totalidad con las especificaciones técnicas descritas.</t>
    </r>
  </si>
  <si>
    <r>
      <rPr>
        <b/>
        <sz val="11"/>
        <rFont val="Arial Narrow"/>
        <family val="2"/>
      </rPr>
      <t>NOTA 5.</t>
    </r>
    <r>
      <rPr>
        <sz val="11"/>
        <rFont val="Arial Narrow"/>
        <family val="2"/>
      </rPr>
      <t xml:space="preserve"> El precio de la cotización debe ser expresado en PESOS COLOMBIANOS.</t>
    </r>
  </si>
  <si>
    <r>
      <rPr>
        <b/>
        <sz val="11"/>
        <rFont val="Arial Narrow"/>
        <family val="2"/>
      </rPr>
      <t>NOTA 6.</t>
    </r>
    <r>
      <rPr>
        <sz val="11"/>
        <rFont val="Arial Narrow"/>
        <family val="2"/>
      </rPr>
      <t xml:space="preserve"> Los valores unitarios deberán aproximarse por exceso o por defecto al entero más cercano así: (i) Si es igual o superior a 50 centavos, se aproxima al entero siguiente; (ii)  si es inferior a 50 centavos se baja al entero anterior. </t>
    </r>
  </si>
  <si>
    <r>
      <rPr>
        <b/>
        <sz val="11"/>
        <rFont val="Arial Narrow"/>
        <family val="2"/>
      </rPr>
      <t>NOTA 7.</t>
    </r>
    <r>
      <rPr>
        <sz val="11"/>
        <rFont val="Arial Narrow"/>
        <family val="2"/>
      </rPr>
      <t xml:space="preserve"> No modificar, agregar o quitar ningún ítem o sub-ítem.</t>
    </r>
  </si>
  <si>
    <r>
      <rPr>
        <b/>
        <sz val="11"/>
        <rFont val="Arial Narrow"/>
        <family val="2"/>
      </rPr>
      <t>NOT</t>
    </r>
    <r>
      <rPr>
        <sz val="11"/>
        <rFont val="Arial Narrow"/>
        <family val="2"/>
      </rPr>
      <t>A 8. La cotización tiene una vigencia de 90 dias a partir de la fecha de diligenciamiento.</t>
    </r>
  </si>
  <si>
    <r>
      <rPr>
        <b/>
        <sz val="11"/>
        <rFont val="Arial Narrow"/>
        <family val="2"/>
      </rPr>
      <t>NOTA</t>
    </r>
    <r>
      <rPr>
        <sz val="11"/>
        <rFont val="Arial Narrow"/>
        <family val="2"/>
      </rPr>
      <t xml:space="preserve"> 9. Se deben diligenciar los dos rangos de precios establecidos en la cotizacion </t>
    </r>
  </si>
  <si>
    <t xml:space="preserve">PUBLICIDAD MOVIL DE COLOMBIA SAS </t>
  </si>
  <si>
    <t>900978051-6</t>
  </si>
  <si>
    <t xml:space="preserve"> contabilidad@publimovildecolombia.com</t>
  </si>
  <si>
    <t>Cl. 10 # 12 - 70</t>
  </si>
  <si>
    <t>ESTUDIO DEL MERCADO FDLK-SASI-002-2026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</si>
</sst>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_-&quot;$&quot;\ * #,##0.0000_-;\-&quot;$&quot;\ * #,##0.0000_-;_-&quot;$&quot;\ * &quot;-&quot;??_-;_-@_-"/>
    <numFmt numFmtId="166" formatCode="&quot;$&quot;\ #,##0"/>
    <numFmt numFmtId="167" formatCode="_-&quot;$&quot;\ * #,##0.00000_-;\-&quot;$&quot;\ * #,##0.00000_-;_-&quot;$&quot;\ * &quot;-&quot;??_-;_-@_-"/>
    <numFmt numFmtId="168" formatCode="_-&quot;$&quot;\ * #,##0_-;\-&quot;$&quot;\ * #,##0_-;_-&quot;$&quot;\ * &quot;-&quot;??_-;_-@_-"/>
  </numFmts>
  <fonts count="41" x14ac:knownFonts="1">
    <font>
      <sz val="11"/>
      <color theme="1"/>
      <name val="Calibri"/>
      <family val="2"/>
      <scheme val="minor"/>
    </font>
    <font>
      <sz val="11"/>
      <color theme="1"/>
      <name val="Calibri"/>
      <family val="2"/>
      <scheme val="minor"/>
    </font>
    <font>
      <b/>
      <sz val="9"/>
      <name val="Arial"/>
      <family val="2"/>
    </font>
    <font>
      <sz val="9"/>
      <color theme="1"/>
      <name val="Arial"/>
      <family val="2"/>
    </font>
    <font>
      <sz val="10"/>
      <color rgb="FF000000"/>
      <name val="Arial"/>
      <family val="2"/>
    </font>
    <font>
      <sz val="6"/>
      <color theme="1"/>
      <name val="Calibri"/>
      <family val="2"/>
      <scheme val="minor"/>
    </font>
    <font>
      <sz val="11"/>
      <name val="Calibri"/>
      <family val="2"/>
      <scheme val="minor"/>
    </font>
    <font>
      <sz val="10"/>
      <color rgb="FF000000"/>
      <name val="Calibri"/>
      <family val="2"/>
      <scheme val="minor"/>
    </font>
    <font>
      <sz val="10"/>
      <color rgb="FF000000"/>
      <name val="Calibri"/>
      <family val="2"/>
      <scheme val="minor"/>
    </font>
    <font>
      <b/>
      <sz val="11"/>
      <color theme="1"/>
      <name val="Calibri"/>
      <family val="2"/>
      <scheme val="minor"/>
    </font>
    <font>
      <b/>
      <sz val="11"/>
      <color theme="1"/>
      <name val="Arial Narrow"/>
      <family val="2"/>
    </font>
    <font>
      <b/>
      <sz val="14"/>
      <color rgb="FF000000"/>
      <name val="Arial Narrow"/>
      <family val="2"/>
    </font>
    <font>
      <b/>
      <sz val="12"/>
      <color rgb="FF000000"/>
      <name val="Arial Narrow"/>
      <family val="2"/>
    </font>
    <font>
      <sz val="11"/>
      <color rgb="FF000000"/>
      <name val="Calibri"/>
      <family val="2"/>
    </font>
    <font>
      <b/>
      <sz val="10"/>
      <color rgb="FF000000"/>
      <name val="Arial Narrow"/>
      <family val="2"/>
    </font>
    <font>
      <b/>
      <sz val="9"/>
      <color theme="1"/>
      <name val="Arial"/>
      <family val="2"/>
    </font>
    <font>
      <sz val="10"/>
      <name val="Arial"/>
      <family val="2"/>
    </font>
    <font>
      <b/>
      <sz val="10"/>
      <name val="Arial"/>
      <family val="2"/>
    </font>
    <font>
      <b/>
      <sz val="10"/>
      <color rgb="FF000000"/>
      <name val="Arial"/>
      <family val="2"/>
    </font>
    <font>
      <sz val="12"/>
      <color theme="1"/>
      <name val="Garamond"/>
      <family val="1"/>
    </font>
    <font>
      <sz val="12"/>
      <color rgb="FF000000"/>
      <name val="Garamond"/>
      <family val="1"/>
    </font>
    <font>
      <b/>
      <sz val="12"/>
      <color theme="1"/>
      <name val="Calibri"/>
      <family val="2"/>
      <scheme val="minor"/>
    </font>
    <font>
      <sz val="10"/>
      <color theme="1"/>
      <name val="Arial Narrow"/>
      <family val="2"/>
    </font>
    <font>
      <b/>
      <sz val="10"/>
      <color theme="1"/>
      <name val="Arial Narrow"/>
      <family val="2"/>
    </font>
    <font>
      <b/>
      <sz val="14"/>
      <color rgb="FFFFFFFF"/>
      <name val="Arial Narrow"/>
      <family val="2"/>
    </font>
    <font>
      <b/>
      <sz val="10"/>
      <name val="Arial Narrow"/>
      <family val="2"/>
    </font>
    <font>
      <sz val="10"/>
      <color rgb="FF000000"/>
      <name val="Arial Narrow"/>
      <family val="2"/>
    </font>
    <font>
      <b/>
      <sz val="10"/>
      <color theme="0"/>
      <name val="Arial Narrow"/>
      <family val="2"/>
    </font>
    <font>
      <sz val="10"/>
      <color rgb="FFFF0000"/>
      <name val="Arial Narrow"/>
      <family val="2"/>
    </font>
    <font>
      <sz val="11"/>
      <name val="Arial Narrow"/>
      <family val="2"/>
    </font>
    <font>
      <b/>
      <sz val="11"/>
      <name val="Arial Narrow"/>
      <family val="2"/>
    </font>
    <font>
      <sz val="11"/>
      <color theme="1"/>
      <name val="Arial Narrow"/>
      <family val="2"/>
    </font>
    <font>
      <sz val="11"/>
      <color rgb="FF000000"/>
      <name val="Arial Narrow"/>
      <family val="2"/>
    </font>
    <font>
      <b/>
      <sz val="11"/>
      <color rgb="FF000000"/>
      <name val="Arial Narrow"/>
      <family val="2"/>
    </font>
    <font>
      <b/>
      <sz val="14"/>
      <color theme="0"/>
      <name val="Arial"/>
      <family val="2"/>
    </font>
    <font>
      <u/>
      <sz val="11"/>
      <color theme="10"/>
      <name val="Calibri"/>
      <family val="2"/>
      <scheme val="minor"/>
    </font>
    <font>
      <sz val="9"/>
      <color theme="1"/>
      <name val="Aptos"/>
      <family val="2"/>
    </font>
    <font>
      <b/>
      <sz val="9"/>
      <color theme="1"/>
      <name val="Aptos"/>
      <family val="2"/>
    </font>
    <font>
      <b/>
      <sz val="9"/>
      <color rgb="FF000000"/>
      <name val="Aptos"/>
      <family val="2"/>
    </font>
    <font>
      <sz val="9"/>
      <color rgb="FF000000"/>
      <name val="Aptos"/>
      <family val="2"/>
    </font>
    <font>
      <sz val="8"/>
      <name val="Calibri"/>
      <family val="2"/>
      <scheme val="minor"/>
    </font>
  </fonts>
  <fills count="16">
    <fill>
      <patternFill patternType="none"/>
    </fill>
    <fill>
      <patternFill patternType="gray125"/>
    </fill>
    <fill>
      <patternFill patternType="solid">
        <fgColor theme="0"/>
        <bgColor indexed="64"/>
      </patternFill>
    </fill>
    <fill>
      <patternFill patternType="solid">
        <fgColor rgb="FF1F4E5F"/>
        <bgColor rgb="FF404040"/>
      </patternFill>
    </fill>
    <fill>
      <patternFill patternType="solid">
        <fgColor theme="4" tint="0.79998168889431442"/>
        <bgColor rgb="FFFFFFFF"/>
      </patternFill>
    </fill>
    <fill>
      <patternFill patternType="solid">
        <fgColor theme="4" tint="0.79998168889431442"/>
        <bgColor indexed="64"/>
      </patternFill>
    </fill>
    <fill>
      <patternFill patternType="solid">
        <fgColor theme="3" tint="0.79998168889431442"/>
        <bgColor indexed="64"/>
      </patternFill>
    </fill>
    <fill>
      <patternFill patternType="solid">
        <fgColor theme="6"/>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8" tint="0.39997558519241921"/>
        <bgColor indexed="64"/>
      </patternFill>
    </fill>
    <fill>
      <patternFill patternType="solid">
        <fgColor theme="9" tint="-0.249977111117893"/>
        <bgColor indexed="64"/>
      </patternFill>
    </fill>
    <fill>
      <patternFill patternType="solid">
        <fgColor theme="8" tint="-0.249977111117893"/>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0000"/>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theme="0" tint="-0.499984740745262"/>
      </left>
      <right style="thin">
        <color theme="0" tint="-0.499984740745262"/>
      </right>
      <top style="thin">
        <color theme="0" tint="-0.499984740745262"/>
      </top>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theme="0" tint="-0.499984740745262"/>
      </left>
      <right/>
      <top style="thin">
        <color theme="0" tint="-0.499984740745262"/>
      </top>
      <bottom style="thin">
        <color auto="1"/>
      </bottom>
      <diagonal/>
    </border>
    <border>
      <left/>
      <right style="thin">
        <color theme="0" tint="-0.499984740745262"/>
      </right>
      <top style="thin">
        <color theme="0" tint="-0.499984740745262"/>
      </top>
      <bottom style="thin">
        <color auto="1"/>
      </bottom>
      <diagonal/>
    </border>
    <border>
      <left style="thin">
        <color auto="1"/>
      </left>
      <right/>
      <top/>
      <bottom/>
      <diagonal/>
    </border>
    <border>
      <left style="thin">
        <color theme="0" tint="-0.499984740745262"/>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thin">
        <color auto="1"/>
      </right>
      <top style="thin">
        <color auto="1"/>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theme="0" tint="-0.499984740745262"/>
      </left>
      <right style="thin">
        <color theme="0" tint="-0.499984740745262"/>
      </right>
      <top style="thin">
        <color theme="0" tint="-0.499984740745262"/>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auto="1"/>
      </right>
      <top style="medium">
        <color indexed="64"/>
      </top>
      <bottom style="medium">
        <color indexed="64"/>
      </bottom>
      <diagonal/>
    </border>
    <border>
      <left/>
      <right style="thin">
        <color auto="1"/>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0" fontId="7" fillId="0" borderId="0"/>
    <xf numFmtId="164" fontId="8" fillId="0" borderId="0" applyFont="0" applyFill="0" applyBorder="0" applyAlignment="0" applyProtection="0"/>
    <xf numFmtId="0" fontId="35" fillId="0" borderId="0" applyNumberFormat="0" applyFill="0" applyBorder="0" applyAlignment="0" applyProtection="0"/>
    <xf numFmtId="164" fontId="1" fillId="0" borderId="0"/>
  </cellStyleXfs>
  <cellXfs count="171">
    <xf numFmtId="0" fontId="0" fillId="0" borderId="0" xfId="0"/>
    <xf numFmtId="17" fontId="19" fillId="0" borderId="1" xfId="0" applyNumberFormat="1" applyFont="1" applyBorder="1" applyAlignment="1" applyProtection="1">
      <alignment horizontal="center" vertical="center"/>
      <protection locked="0"/>
    </xf>
    <xf numFmtId="165" fontId="0" fillId="0" borderId="0" xfId="1" applyNumberFormat="1" applyFont="1" applyProtection="1">
      <protection locked="0"/>
    </xf>
    <xf numFmtId="0" fontId="10" fillId="2" borderId="0" xfId="0" applyFont="1" applyFill="1" applyAlignment="1" applyProtection="1">
      <alignment vertical="center" wrapText="1"/>
      <protection locked="0"/>
    </xf>
    <xf numFmtId="165" fontId="0" fillId="0" borderId="0" xfId="1" applyNumberFormat="1" applyFont="1" applyBorder="1" applyProtection="1">
      <protection locked="0"/>
    </xf>
    <xf numFmtId="0" fontId="12" fillId="0" borderId="0" xfId="0" applyFont="1" applyAlignment="1" applyProtection="1">
      <alignment vertical="center" wrapText="1"/>
      <protection locked="0"/>
    </xf>
    <xf numFmtId="0" fontId="12" fillId="0" borderId="0" xfId="0" applyFont="1" applyAlignment="1" applyProtection="1">
      <alignment horizontal="center" vertical="center" wrapText="1"/>
      <protection locked="0"/>
    </xf>
    <xf numFmtId="165" fontId="0" fillId="0" borderId="0" xfId="1" applyNumberFormat="1" applyFont="1" applyAlignment="1" applyProtection="1">
      <alignment wrapText="1"/>
      <protection locked="0"/>
    </xf>
    <xf numFmtId="0" fontId="2" fillId="0" borderId="0" xfId="0" applyFont="1" applyAlignment="1" applyProtection="1">
      <alignment vertical="center"/>
      <protection locked="0"/>
    </xf>
    <xf numFmtId="0" fontId="13" fillId="0" borderId="0" xfId="0" applyFont="1" applyAlignment="1" applyProtection="1">
      <alignment vertical="center"/>
      <protection locked="0"/>
    </xf>
    <xf numFmtId="0" fontId="14" fillId="5" borderId="2" xfId="0" applyFont="1" applyFill="1" applyBorder="1" applyAlignment="1" applyProtection="1">
      <alignment horizontal="center" vertical="center" wrapText="1"/>
      <protection locked="0"/>
    </xf>
    <xf numFmtId="0" fontId="14" fillId="5" borderId="5" xfId="0" applyFont="1" applyFill="1" applyBorder="1" applyAlignment="1" applyProtection="1">
      <alignment horizontal="center" vertical="center" wrapText="1"/>
      <protection locked="0"/>
    </xf>
    <xf numFmtId="0" fontId="0" fillId="0" borderId="0" xfId="0" applyProtection="1">
      <protection locked="0"/>
    </xf>
    <xf numFmtId="0" fontId="3"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protection locked="0"/>
    </xf>
    <xf numFmtId="166" fontId="0" fillId="0" borderId="1" xfId="0" applyNumberFormat="1" applyBorder="1" applyAlignment="1" applyProtection="1">
      <alignment vertical="center"/>
      <protection locked="0"/>
    </xf>
    <xf numFmtId="9" fontId="0" fillId="0" borderId="1" xfId="0" applyNumberFormat="1" applyBorder="1" applyAlignment="1" applyProtection="1">
      <alignment horizontal="center" vertical="center"/>
      <protection locked="0"/>
    </xf>
    <xf numFmtId="0" fontId="16" fillId="0" borderId="0" xfId="0" applyFont="1" applyAlignment="1" applyProtection="1">
      <alignment vertical="center" wrapText="1"/>
      <protection locked="0"/>
    </xf>
    <xf numFmtId="165" fontId="22" fillId="0" borderId="0" xfId="1" applyNumberFormat="1" applyFont="1" applyProtection="1">
      <protection locked="0"/>
    </xf>
    <xf numFmtId="0" fontId="23" fillId="2" borderId="0" xfId="0" applyFont="1" applyFill="1" applyAlignment="1" applyProtection="1">
      <alignment vertical="center" wrapText="1"/>
      <protection locked="0"/>
    </xf>
    <xf numFmtId="165" fontId="22" fillId="0" borderId="0" xfId="1" applyNumberFormat="1" applyFont="1" applyBorder="1" applyProtection="1">
      <protection locked="0"/>
    </xf>
    <xf numFmtId="0" fontId="14" fillId="0" borderId="0" xfId="0" applyFont="1" applyAlignment="1" applyProtection="1">
      <alignment vertical="center" wrapText="1"/>
      <protection locked="0"/>
    </xf>
    <xf numFmtId="0" fontId="14" fillId="0" borderId="0" xfId="0" applyFont="1" applyAlignment="1" applyProtection="1">
      <alignment horizontal="center" vertical="center" wrapText="1"/>
      <protection locked="0"/>
    </xf>
    <xf numFmtId="165" fontId="22" fillId="0" borderId="0" xfId="1" applyNumberFormat="1" applyFont="1" applyAlignment="1" applyProtection="1">
      <alignment wrapText="1"/>
      <protection locked="0"/>
    </xf>
    <xf numFmtId="0" fontId="25" fillId="0" borderId="1" xfId="0" applyFont="1" applyBorder="1" applyAlignment="1" applyProtection="1">
      <alignment vertical="center"/>
      <protection locked="0"/>
    </xf>
    <xf numFmtId="0" fontId="26" fillId="4" borderId="1" xfId="0" applyFont="1" applyFill="1" applyBorder="1" applyAlignment="1" applyProtection="1">
      <alignment horizontal="left" vertical="center"/>
      <protection locked="0"/>
    </xf>
    <xf numFmtId="0" fontId="25" fillId="0" borderId="0" xfId="0" applyFont="1" applyAlignment="1" applyProtection="1">
      <alignment vertical="center"/>
      <protection locked="0"/>
    </xf>
    <xf numFmtId="0" fontId="26" fillId="0" borderId="0" xfId="0" applyFont="1" applyAlignment="1" applyProtection="1">
      <alignment vertical="center"/>
      <protection locked="0"/>
    </xf>
    <xf numFmtId="165" fontId="22" fillId="0" borderId="0" xfId="1" applyNumberFormat="1" applyFont="1" applyAlignment="1" applyProtection="1">
      <alignment vertical="center"/>
      <protection locked="0"/>
    </xf>
    <xf numFmtId="0" fontId="14" fillId="5" borderId="1" xfId="0" applyFont="1" applyFill="1" applyBorder="1" applyAlignment="1">
      <alignment horizontal="center" vertical="center" wrapText="1"/>
    </xf>
    <xf numFmtId="0" fontId="22" fillId="0" borderId="0" xfId="0" applyFont="1" applyProtection="1">
      <protection locked="0"/>
    </xf>
    <xf numFmtId="0" fontId="26" fillId="0" borderId="1" xfId="0" applyFont="1" applyBorder="1" applyAlignment="1" applyProtection="1">
      <alignment horizontal="center" vertical="center" wrapText="1"/>
      <protection locked="0"/>
    </xf>
    <xf numFmtId="165" fontId="31" fillId="0" borderId="0" xfId="1" applyNumberFormat="1" applyFont="1" applyProtection="1">
      <protection locked="0"/>
    </xf>
    <xf numFmtId="167" fontId="0" fillId="0" borderId="0" xfId="1" applyNumberFormat="1" applyFont="1" applyProtection="1">
      <protection locked="0"/>
    </xf>
    <xf numFmtId="0" fontId="11" fillId="0" borderId="0" xfId="0" applyFont="1" applyAlignment="1" applyProtection="1">
      <alignment vertical="center"/>
      <protection locked="0"/>
    </xf>
    <xf numFmtId="165" fontId="0" fillId="0" borderId="0" xfId="6" applyNumberFormat="1" applyFont="1" applyProtection="1">
      <protection locked="0"/>
    </xf>
    <xf numFmtId="165" fontId="5" fillId="0" borderId="0" xfId="6" applyNumberFormat="1" applyFont="1" applyAlignment="1" applyProtection="1">
      <alignment wrapText="1"/>
      <protection locked="0"/>
    </xf>
    <xf numFmtId="0" fontId="10" fillId="2" borderId="15" xfId="0" applyFont="1" applyFill="1" applyBorder="1" applyAlignment="1" applyProtection="1">
      <alignment vertical="center" wrapText="1"/>
      <protection locked="0"/>
    </xf>
    <xf numFmtId="0" fontId="11" fillId="0" borderId="15" xfId="0" applyFont="1" applyBorder="1" applyAlignment="1" applyProtection="1">
      <alignment vertical="center"/>
      <protection locked="0"/>
    </xf>
    <xf numFmtId="0" fontId="12" fillId="0" borderId="10" xfId="0" applyFont="1" applyBorder="1" applyAlignment="1" applyProtection="1">
      <alignment vertical="center" wrapText="1"/>
      <protection locked="0"/>
    </xf>
    <xf numFmtId="165" fontId="0" fillId="0" borderId="0" xfId="6" applyNumberFormat="1" applyFont="1" applyAlignment="1" applyProtection="1">
      <alignment wrapText="1"/>
      <protection locked="0"/>
    </xf>
    <xf numFmtId="0" fontId="26" fillId="0" borderId="7" xfId="0" applyFont="1" applyBorder="1" applyAlignment="1" applyProtection="1">
      <alignment horizontal="left" vertical="center"/>
      <protection locked="0"/>
    </xf>
    <xf numFmtId="165" fontId="22" fillId="0" borderId="0" xfId="6" applyNumberFormat="1" applyFont="1" applyProtection="1">
      <protection locked="0"/>
    </xf>
    <xf numFmtId="164" fontId="0" fillId="0" borderId="1" xfId="6" applyFont="1" applyBorder="1" applyAlignment="1" applyProtection="1">
      <alignment vertical="center"/>
      <protection locked="0"/>
    </xf>
    <xf numFmtId="165" fontId="0" fillId="0" borderId="17" xfId="6" applyNumberFormat="1" applyFont="1" applyBorder="1" applyProtection="1">
      <protection locked="0"/>
    </xf>
    <xf numFmtId="165" fontId="0" fillId="0" borderId="23" xfId="6" applyNumberFormat="1" applyFont="1" applyBorder="1" applyProtection="1">
      <protection locked="0"/>
    </xf>
    <xf numFmtId="0" fontId="16" fillId="0" borderId="25" xfId="0" applyFont="1" applyBorder="1" applyAlignment="1" applyProtection="1">
      <alignment vertical="center" wrapText="1"/>
      <protection locked="0"/>
    </xf>
    <xf numFmtId="165" fontId="0" fillId="0" borderId="0" xfId="6" applyNumberFormat="1" applyFont="1" applyAlignment="1" applyProtection="1">
      <alignment horizontal="left"/>
      <protection locked="0"/>
    </xf>
    <xf numFmtId="0" fontId="12" fillId="0" borderId="0" xfId="0" applyFont="1" applyAlignment="1" applyProtection="1">
      <alignment horizontal="left" vertical="center" wrapText="1"/>
      <protection locked="0"/>
    </xf>
    <xf numFmtId="0" fontId="26" fillId="0" borderId="0" xfId="0" applyFont="1" applyAlignment="1" applyProtection="1">
      <alignment horizontal="center" vertical="center"/>
      <protection locked="0"/>
    </xf>
    <xf numFmtId="0" fontId="13" fillId="0" borderId="0" xfId="0" applyFont="1" applyAlignment="1" applyProtection="1">
      <alignment horizontal="left" vertical="center"/>
      <protection locked="0"/>
    </xf>
    <xf numFmtId="0" fontId="36" fillId="0" borderId="1" xfId="0" applyFont="1" applyBorder="1" applyAlignment="1" applyProtection="1">
      <alignment horizontal="center" vertical="center" wrapText="1"/>
      <protection locked="0"/>
    </xf>
    <xf numFmtId="0" fontId="37" fillId="0" borderId="1" xfId="0" applyFont="1" applyBorder="1" applyAlignment="1" applyProtection="1">
      <alignment vertical="center" wrapText="1"/>
      <protection locked="0"/>
    </xf>
    <xf numFmtId="0" fontId="38" fillId="5" borderId="2" xfId="0" applyFont="1" applyFill="1" applyBorder="1" applyAlignment="1" applyProtection="1">
      <alignment horizontal="center" vertical="center" wrapText="1"/>
      <protection locked="0"/>
    </xf>
    <xf numFmtId="0" fontId="38" fillId="5" borderId="8" xfId="0" applyFont="1" applyFill="1" applyBorder="1" applyAlignment="1" applyProtection="1">
      <alignment horizontal="center" vertical="center" wrapText="1"/>
      <protection locked="0"/>
    </xf>
    <xf numFmtId="0" fontId="38" fillId="5" borderId="1" xfId="0" applyFont="1" applyFill="1" applyBorder="1" applyAlignment="1" applyProtection="1">
      <alignment horizontal="center" vertical="center" wrapText="1"/>
      <protection locked="0"/>
    </xf>
    <xf numFmtId="0" fontId="38" fillId="13" borderId="1" xfId="0" applyFont="1" applyFill="1" applyBorder="1" applyAlignment="1" applyProtection="1">
      <alignment horizontal="center" vertical="center" wrapText="1"/>
      <protection locked="0"/>
    </xf>
    <xf numFmtId="166" fontId="38" fillId="10" borderId="9" xfId="0" applyNumberFormat="1" applyFont="1" applyFill="1" applyBorder="1" applyAlignment="1">
      <alignment horizontal="center" vertical="center" wrapText="1"/>
    </xf>
    <xf numFmtId="0" fontId="39" fillId="0" borderId="1" xfId="0" applyFont="1" applyBorder="1" applyAlignment="1" applyProtection="1">
      <alignment horizontal="center" vertical="center" wrapText="1"/>
      <protection locked="0"/>
    </xf>
    <xf numFmtId="0" fontId="36" fillId="0" borderId="1" xfId="0" applyFont="1" applyBorder="1" applyAlignment="1" applyProtection="1">
      <alignment horizontal="center" vertical="center"/>
      <protection locked="0"/>
    </xf>
    <xf numFmtId="17" fontId="36" fillId="0" borderId="1" xfId="0" applyNumberFormat="1" applyFont="1" applyBorder="1" applyAlignment="1" applyProtection="1">
      <alignment horizontal="center" vertical="center"/>
      <protection locked="0"/>
    </xf>
    <xf numFmtId="166" fontId="36" fillId="0" borderId="1" xfId="0" applyNumberFormat="1" applyFont="1" applyBorder="1" applyAlignment="1" applyProtection="1">
      <alignment vertical="center"/>
      <protection locked="0"/>
    </xf>
    <xf numFmtId="9" fontId="36" fillId="0" borderId="1" xfId="0" applyNumberFormat="1" applyFont="1" applyBorder="1" applyAlignment="1" applyProtection="1">
      <alignment horizontal="center" vertical="center"/>
      <protection locked="0"/>
    </xf>
    <xf numFmtId="164" fontId="36" fillId="0" borderId="1" xfId="1" applyFont="1" applyBorder="1" applyAlignment="1" applyProtection="1">
      <alignment vertical="center"/>
      <protection locked="0"/>
    </xf>
    <xf numFmtId="164" fontId="36" fillId="0" borderId="3" xfId="1" applyFont="1" applyBorder="1" applyAlignment="1" applyProtection="1">
      <alignment vertical="center"/>
      <protection locked="0"/>
    </xf>
    <xf numFmtId="168" fontId="36" fillId="0" borderId="1" xfId="1" applyNumberFormat="1" applyFont="1" applyBorder="1" applyAlignment="1" applyProtection="1">
      <alignment vertical="center"/>
      <protection locked="0"/>
    </xf>
    <xf numFmtId="166" fontId="36" fillId="0" borderId="1" xfId="1" applyNumberFormat="1" applyFont="1" applyBorder="1" applyAlignment="1" applyProtection="1">
      <alignment vertical="center"/>
      <protection locked="0"/>
    </xf>
    <xf numFmtId="166" fontId="36" fillId="0" borderId="1" xfId="1" applyNumberFormat="1" applyFont="1" applyFill="1" applyBorder="1" applyAlignment="1" applyProtection="1">
      <alignment vertical="center"/>
      <protection locked="0"/>
    </xf>
    <xf numFmtId="168" fontId="37" fillId="14" borderId="1" xfId="1" applyNumberFormat="1" applyFont="1" applyFill="1" applyBorder="1" applyAlignment="1" applyProtection="1">
      <alignment vertical="center"/>
      <protection locked="0"/>
    </xf>
    <xf numFmtId="164" fontId="36" fillId="0" borderId="1" xfId="1" applyFont="1" applyFill="1" applyBorder="1" applyAlignment="1" applyProtection="1">
      <alignment vertical="center"/>
      <protection locked="0"/>
    </xf>
    <xf numFmtId="164" fontId="36" fillId="0" borderId="3" xfId="1" applyFont="1" applyFill="1" applyBorder="1" applyAlignment="1" applyProtection="1">
      <alignment vertical="center"/>
      <protection locked="0"/>
    </xf>
    <xf numFmtId="168" fontId="36" fillId="0" borderId="1" xfId="1" applyNumberFormat="1" applyFont="1" applyFill="1" applyBorder="1" applyAlignment="1" applyProtection="1">
      <alignment vertical="center"/>
      <protection locked="0"/>
    </xf>
    <xf numFmtId="165" fontId="36" fillId="0" borderId="0" xfId="1" applyNumberFormat="1" applyFont="1" applyProtection="1">
      <protection locked="0"/>
    </xf>
    <xf numFmtId="166" fontId="37" fillId="0" borderId="1" xfId="0" applyNumberFormat="1" applyFont="1" applyBorder="1" applyAlignment="1" applyProtection="1">
      <alignment vertical="center"/>
      <protection locked="0"/>
    </xf>
    <xf numFmtId="9" fontId="37" fillId="0" borderId="1" xfId="0" applyNumberFormat="1" applyFont="1" applyBorder="1" applyAlignment="1" applyProtection="1">
      <alignment horizontal="center" vertical="center"/>
      <protection locked="0"/>
    </xf>
    <xf numFmtId="165" fontId="36" fillId="0" borderId="1" xfId="1" applyNumberFormat="1" applyFont="1" applyBorder="1" applyProtection="1">
      <protection locked="0"/>
    </xf>
    <xf numFmtId="168" fontId="36" fillId="0" borderId="0" xfId="1" applyNumberFormat="1" applyFont="1" applyProtection="1">
      <protection locked="0"/>
    </xf>
    <xf numFmtId="168" fontId="37" fillId="0" borderId="1" xfId="1" applyNumberFormat="1" applyFont="1" applyBorder="1" applyAlignment="1" applyProtection="1">
      <alignment vertical="center"/>
      <protection locked="0"/>
    </xf>
    <xf numFmtId="0" fontId="22" fillId="15" borderId="0" xfId="0" applyFont="1" applyFill="1" applyProtection="1">
      <protection locked="0"/>
    </xf>
    <xf numFmtId="0" fontId="0" fillId="0" borderId="0" xfId="0" applyAlignment="1">
      <alignment wrapText="1"/>
    </xf>
    <xf numFmtId="164" fontId="0" fillId="0" borderId="1" xfId="1" applyFont="1" applyFill="1" applyBorder="1" applyAlignment="1" applyProtection="1">
      <alignment vertical="center"/>
      <protection locked="0"/>
    </xf>
    <xf numFmtId="0" fontId="0" fillId="0" borderId="14" xfId="0" applyBorder="1" applyProtection="1">
      <protection locked="0"/>
    </xf>
    <xf numFmtId="0" fontId="25" fillId="0" borderId="3" xfId="0" applyFont="1" applyBorder="1" applyAlignment="1" applyProtection="1">
      <alignment vertical="center"/>
      <protection locked="0"/>
    </xf>
    <xf numFmtId="0" fontId="22" fillId="0" borderId="1" xfId="0" applyFont="1" applyBorder="1" applyAlignment="1" applyProtection="1">
      <alignment horizontal="center" vertical="center"/>
      <protection locked="0"/>
    </xf>
    <xf numFmtId="0" fontId="15" fillId="0" borderId="21" xfId="0" applyFont="1" applyBorder="1" applyAlignment="1" applyProtection="1">
      <alignment vertical="center" wrapText="1"/>
      <protection locked="0"/>
    </xf>
    <xf numFmtId="166" fontId="9" fillId="0" borderId="21" xfId="0" applyNumberFormat="1" applyFont="1" applyBorder="1" applyAlignment="1" applyProtection="1">
      <alignment vertical="center"/>
      <protection locked="0"/>
    </xf>
    <xf numFmtId="9" fontId="9" fillId="0" borderId="1" xfId="0" applyNumberFormat="1" applyFont="1" applyBorder="1" applyAlignment="1" applyProtection="1">
      <alignment horizontal="center" vertical="center"/>
      <protection locked="0"/>
    </xf>
    <xf numFmtId="166" fontId="9" fillId="0" borderId="1" xfId="0" applyNumberFormat="1" applyFont="1" applyBorder="1" applyAlignment="1" applyProtection="1">
      <alignment vertical="center"/>
      <protection locked="0"/>
    </xf>
    <xf numFmtId="165" fontId="0" fillId="0" borderId="1" xfId="6" applyNumberFormat="1" applyFont="1" applyBorder="1" applyProtection="1">
      <protection locked="0"/>
    </xf>
    <xf numFmtId="0" fontId="22" fillId="0" borderId="1" xfId="0" applyFont="1" applyBorder="1" applyAlignment="1" applyProtection="1">
      <alignment horizontal="center" vertical="center" wrapText="1"/>
      <protection locked="0"/>
    </xf>
    <xf numFmtId="0" fontId="22" fillId="0" borderId="3" xfId="0" applyFont="1" applyBorder="1" applyAlignment="1" applyProtection="1">
      <alignment horizontal="center" vertical="center" wrapText="1"/>
      <protection locked="0"/>
    </xf>
    <xf numFmtId="0" fontId="0" fillId="0" borderId="1" xfId="0" applyBorder="1" applyAlignment="1">
      <alignment horizontal="center" vertical="center"/>
    </xf>
    <xf numFmtId="17" fontId="22" fillId="0" borderId="1" xfId="0" applyNumberFormat="1" applyFont="1" applyBorder="1" applyAlignment="1" applyProtection="1">
      <alignment horizontal="center" vertical="center"/>
      <protection locked="0"/>
    </xf>
    <xf numFmtId="9" fontId="22" fillId="0" borderId="1" xfId="0" applyNumberFormat="1" applyFont="1" applyBorder="1" applyAlignment="1" applyProtection="1">
      <alignment horizontal="center" vertical="center"/>
      <protection locked="0"/>
    </xf>
    <xf numFmtId="166" fontId="22" fillId="0" borderId="1" xfId="0" applyNumberFormat="1" applyFont="1" applyBorder="1" applyAlignment="1" applyProtection="1">
      <alignment vertical="center"/>
      <protection locked="0"/>
    </xf>
    <xf numFmtId="164" fontId="22" fillId="0" borderId="1" xfId="1" applyFont="1" applyFill="1" applyBorder="1" applyAlignment="1" applyProtection="1">
      <alignment vertical="center"/>
      <protection locked="0"/>
    </xf>
    <xf numFmtId="0" fontId="28" fillId="0" borderId="1" xfId="0" applyFont="1" applyBorder="1" applyAlignment="1">
      <alignment horizontal="center" vertical="center" wrapText="1"/>
    </xf>
    <xf numFmtId="165" fontId="22" fillId="0" borderId="0" xfId="1" applyNumberFormat="1" applyFont="1" applyFill="1" applyProtection="1">
      <protection locked="0"/>
    </xf>
    <xf numFmtId="0" fontId="23" fillId="0" borderId="1" xfId="0" applyFont="1" applyBorder="1" applyAlignment="1" applyProtection="1">
      <alignment vertical="center" wrapText="1"/>
      <protection locked="0"/>
    </xf>
    <xf numFmtId="9" fontId="23" fillId="0" borderId="1" xfId="0" applyNumberFormat="1" applyFont="1" applyBorder="1" applyAlignment="1" applyProtection="1">
      <alignment horizontal="center" vertical="center"/>
      <protection locked="0"/>
    </xf>
    <xf numFmtId="165" fontId="22" fillId="0" borderId="1" xfId="1" applyNumberFormat="1" applyFont="1" applyFill="1" applyBorder="1" applyProtection="1">
      <protection locked="0"/>
    </xf>
    <xf numFmtId="0" fontId="29" fillId="0" borderId="0" xfId="0" applyFont="1" applyAlignment="1" applyProtection="1">
      <alignment vertical="center" wrapText="1"/>
      <protection locked="0"/>
    </xf>
    <xf numFmtId="165" fontId="31" fillId="0" borderId="0" xfId="1" applyNumberFormat="1" applyFont="1" applyFill="1" applyProtection="1">
      <protection locked="0"/>
    </xf>
    <xf numFmtId="165" fontId="0" fillId="0" borderId="0" xfId="1" applyNumberFormat="1" applyFont="1" applyFill="1" applyProtection="1">
      <protection locked="0"/>
    </xf>
    <xf numFmtId="0" fontId="19" fillId="0" borderId="3" xfId="0" applyFont="1" applyBorder="1" applyAlignment="1" applyProtection="1">
      <alignment horizontal="center" vertical="center" wrapText="1"/>
      <protection locked="0"/>
    </xf>
    <xf numFmtId="0" fontId="38" fillId="5" borderId="5"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166" fontId="22" fillId="0" borderId="1" xfId="1" applyNumberFormat="1" applyFont="1" applyFill="1" applyBorder="1" applyAlignment="1" applyProtection="1">
      <alignment vertical="center"/>
      <protection locked="0"/>
    </xf>
    <xf numFmtId="0" fontId="26" fillId="4" borderId="3" xfId="0" applyFont="1" applyFill="1" applyBorder="1" applyAlignment="1" applyProtection="1">
      <alignment horizontal="center" vertical="center"/>
      <protection locked="0"/>
    </xf>
    <xf numFmtId="168" fontId="37" fillId="0" borderId="1" xfId="1" applyNumberFormat="1" applyFont="1" applyFill="1" applyBorder="1" applyAlignment="1" applyProtection="1">
      <alignment vertical="center"/>
      <protection locked="0"/>
    </xf>
    <xf numFmtId="0" fontId="35" fillId="4" borderId="3" xfId="5" applyFill="1" applyBorder="1" applyAlignment="1" applyProtection="1">
      <alignment horizontal="center" vertical="center"/>
      <protection locked="0"/>
    </xf>
    <xf numFmtId="0" fontId="10" fillId="2" borderId="1" xfId="0" applyFont="1" applyFill="1" applyBorder="1" applyAlignment="1" applyProtection="1">
      <alignment horizontal="center" vertical="center" wrapText="1"/>
      <protection locked="0"/>
    </xf>
    <xf numFmtId="165" fontId="21" fillId="6" borderId="1" xfId="1" applyNumberFormat="1" applyFont="1" applyFill="1" applyBorder="1" applyAlignment="1" applyProtection="1">
      <alignment horizontal="center"/>
      <protection locked="0"/>
    </xf>
    <xf numFmtId="165" fontId="21" fillId="7" borderId="1" xfId="1" applyNumberFormat="1" applyFont="1" applyFill="1" applyBorder="1" applyAlignment="1" applyProtection="1">
      <alignment horizontal="center"/>
      <protection locked="0"/>
    </xf>
    <xf numFmtId="165" fontId="21" fillId="12" borderId="3" xfId="1" applyNumberFormat="1" applyFont="1" applyFill="1" applyBorder="1" applyAlignment="1" applyProtection="1">
      <alignment horizontal="center"/>
      <protection locked="0"/>
    </xf>
    <xf numFmtId="165" fontId="21" fillId="12" borderId="4" xfId="1" applyNumberFormat="1" applyFont="1" applyFill="1" applyBorder="1" applyAlignment="1" applyProtection="1">
      <alignment horizontal="center"/>
      <protection locked="0"/>
    </xf>
    <xf numFmtId="0" fontId="12" fillId="0" borderId="10" xfId="0" applyFont="1" applyBorder="1" applyAlignment="1" applyProtection="1">
      <alignment horizontal="center" vertical="center" wrapText="1"/>
      <protection locked="0"/>
    </xf>
    <xf numFmtId="0" fontId="12" fillId="0" borderId="11" xfId="0" applyFont="1" applyBorder="1" applyAlignment="1" applyProtection="1">
      <alignment horizontal="center" vertical="center" wrapText="1"/>
      <protection locked="0"/>
    </xf>
    <xf numFmtId="0" fontId="12" fillId="0" borderId="12" xfId="0" applyFont="1" applyBorder="1" applyAlignment="1" applyProtection="1">
      <alignment horizontal="center" vertical="center" wrapText="1"/>
      <protection locked="0"/>
    </xf>
    <xf numFmtId="0" fontId="34" fillId="3" borderId="0" xfId="0" applyFont="1" applyFill="1" applyAlignment="1" applyProtection="1">
      <alignment horizontal="left" vertical="center" indent="74"/>
      <protection locked="0"/>
    </xf>
    <xf numFmtId="0" fontId="11" fillId="0" borderId="13" xfId="0" applyFont="1" applyBorder="1" applyAlignment="1" applyProtection="1">
      <alignment horizontal="left" vertical="center" indent="148"/>
      <protection locked="0"/>
    </xf>
    <xf numFmtId="165" fontId="21" fillId="11" borderId="3" xfId="1" applyNumberFormat="1" applyFont="1" applyFill="1" applyBorder="1" applyAlignment="1" applyProtection="1">
      <alignment horizontal="center"/>
      <protection locked="0"/>
    </xf>
    <xf numFmtId="165" fontId="21" fillId="11" borderId="4" xfId="1" applyNumberFormat="1" applyFont="1" applyFill="1" applyBorder="1" applyAlignment="1" applyProtection="1">
      <alignment horizontal="center"/>
      <protection locked="0"/>
    </xf>
    <xf numFmtId="0" fontId="16" fillId="0" borderId="0" xfId="0" applyFont="1" applyAlignment="1" applyProtection="1">
      <alignment vertical="center" wrapText="1"/>
      <protection locked="0"/>
    </xf>
    <xf numFmtId="0" fontId="37" fillId="0" borderId="3" xfId="0" applyFont="1" applyBorder="1" applyAlignment="1" applyProtection="1">
      <alignment vertical="center" wrapText="1"/>
      <protection locked="0"/>
    </xf>
    <xf numFmtId="0" fontId="37" fillId="0" borderId="4" xfId="0" applyFont="1" applyBorder="1" applyAlignment="1" applyProtection="1">
      <alignment vertical="center" wrapText="1"/>
      <protection locked="0"/>
    </xf>
    <xf numFmtId="0" fontId="4" fillId="0" borderId="0" xfId="0" applyFont="1" applyAlignment="1" applyProtection="1">
      <alignment vertical="center" wrapText="1"/>
      <protection locked="0"/>
    </xf>
    <xf numFmtId="0" fontId="16" fillId="0" borderId="22" xfId="0" applyFont="1" applyBorder="1" applyAlignment="1" applyProtection="1">
      <alignment vertical="center" wrapText="1"/>
      <protection locked="0"/>
    </xf>
    <xf numFmtId="0" fontId="0" fillId="0" borderId="0" xfId="0" applyProtection="1">
      <protection locked="0"/>
    </xf>
    <xf numFmtId="0" fontId="16" fillId="0" borderId="24" xfId="0" applyFont="1" applyBorder="1" applyAlignment="1" applyProtection="1">
      <alignment vertical="center" wrapText="1"/>
      <protection locked="0"/>
    </xf>
    <xf numFmtId="0" fontId="0" fillId="0" borderId="13" xfId="0" applyBorder="1" applyProtection="1">
      <protection locked="0"/>
    </xf>
    <xf numFmtId="0" fontId="16" fillId="0" borderId="15" xfId="0" applyFont="1" applyBorder="1" applyAlignment="1" applyProtection="1">
      <alignment vertical="center" wrapText="1"/>
      <protection locked="0"/>
    </xf>
    <xf numFmtId="0" fontId="0" fillId="0" borderId="16" xfId="0" applyBorder="1" applyProtection="1">
      <protection locked="0"/>
    </xf>
    <xf numFmtId="0" fontId="4" fillId="0" borderId="22" xfId="0" applyFont="1" applyBorder="1" applyAlignment="1" applyProtection="1">
      <alignment vertical="center" wrapText="1"/>
      <protection locked="0"/>
    </xf>
    <xf numFmtId="0" fontId="26" fillId="4" borderId="3" xfId="0" applyFont="1" applyFill="1" applyBorder="1" applyAlignment="1" applyProtection="1">
      <alignment horizontal="center" vertical="center"/>
      <protection locked="0"/>
    </xf>
    <xf numFmtId="0" fontId="0" fillId="0" borderId="4" xfId="0" applyBorder="1" applyProtection="1">
      <protection locked="0"/>
    </xf>
    <xf numFmtId="165" fontId="27" fillId="8" borderId="1" xfId="6" applyNumberFormat="1" applyFont="1" applyFill="1" applyBorder="1" applyAlignment="1" applyProtection="1">
      <alignment horizontal="center" vertical="center"/>
      <protection locked="0"/>
    </xf>
    <xf numFmtId="0" fontId="0" fillId="0" borderId="14" xfId="0" applyBorder="1" applyProtection="1">
      <protection locked="0"/>
    </xf>
    <xf numFmtId="165" fontId="27" fillId="9" borderId="1" xfId="6" applyNumberFormat="1" applyFont="1" applyFill="1" applyBorder="1" applyAlignment="1" applyProtection="1">
      <alignment horizontal="center" vertical="center"/>
      <protection locked="0"/>
    </xf>
    <xf numFmtId="0" fontId="15" fillId="0" borderId="19" xfId="0" applyFont="1" applyBorder="1" applyAlignment="1" applyProtection="1">
      <alignment vertical="center" wrapText="1"/>
      <protection locked="0"/>
    </xf>
    <xf numFmtId="0" fontId="0" fillId="0" borderId="20" xfId="0" applyBorder="1" applyProtection="1">
      <protection locked="0"/>
    </xf>
    <xf numFmtId="0" fontId="10" fillId="2" borderId="16" xfId="0" applyFont="1" applyFill="1" applyBorder="1" applyAlignment="1" applyProtection="1">
      <alignment horizontal="center" vertical="center" wrapText="1"/>
      <protection locked="0"/>
    </xf>
    <xf numFmtId="0" fontId="0" fillId="0" borderId="17" xfId="0" applyBorder="1" applyProtection="1">
      <protection locked="0"/>
    </xf>
    <xf numFmtId="0" fontId="11" fillId="0" borderId="17" xfId="0" applyFont="1" applyBorder="1" applyAlignment="1" applyProtection="1">
      <alignment horizontal="center" vertical="center"/>
      <protection locked="0"/>
    </xf>
    <xf numFmtId="0" fontId="0" fillId="0" borderId="11" xfId="0" applyBorder="1" applyProtection="1">
      <protection locked="0"/>
    </xf>
    <xf numFmtId="0" fontId="0" fillId="0" borderId="12" xfId="0" applyBorder="1" applyProtection="1">
      <protection locked="0"/>
    </xf>
    <xf numFmtId="0" fontId="29" fillId="0" borderId="0" xfId="0" applyFont="1" applyAlignment="1" applyProtection="1">
      <alignment vertical="center" wrapText="1"/>
      <protection locked="0"/>
    </xf>
    <xf numFmtId="0" fontId="32" fillId="0" borderId="0" xfId="0" applyFont="1" applyAlignment="1" applyProtection="1">
      <alignment vertical="center" wrapText="1"/>
      <protection locked="0"/>
    </xf>
    <xf numFmtId="0" fontId="23" fillId="2" borderId="1" xfId="0" applyFont="1" applyFill="1" applyBorder="1" applyAlignment="1" applyProtection="1">
      <alignment horizontal="center" vertical="center" wrapText="1"/>
      <protection locked="0"/>
    </xf>
    <xf numFmtId="0" fontId="24" fillId="3" borderId="0" xfId="0" applyFont="1" applyFill="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26" fillId="4" borderId="1" xfId="0" applyFont="1" applyFill="1" applyBorder="1" applyAlignment="1" applyProtection="1">
      <alignment horizontal="left" vertical="center"/>
      <protection locked="0"/>
    </xf>
    <xf numFmtId="165" fontId="27" fillId="8" borderId="1" xfId="1" applyNumberFormat="1" applyFont="1" applyFill="1" applyBorder="1" applyAlignment="1" applyProtection="1">
      <alignment horizontal="center" vertical="center"/>
      <protection locked="0"/>
    </xf>
    <xf numFmtId="165" fontId="27" fillId="9" borderId="1" xfId="1" applyNumberFormat="1" applyFont="1" applyFill="1" applyBorder="1" applyAlignment="1" applyProtection="1">
      <alignment horizontal="center" vertical="center"/>
      <protection locked="0"/>
    </xf>
    <xf numFmtId="0" fontId="23" fillId="0" borderId="3" xfId="0" applyFont="1" applyBorder="1" applyAlignment="1" applyProtection="1">
      <alignment vertical="center" wrapText="1"/>
      <protection locked="0"/>
    </xf>
    <xf numFmtId="0" fontId="23" fillId="0" borderId="4" xfId="0" applyFont="1" applyBorder="1" applyAlignment="1" applyProtection="1">
      <alignment vertical="center" wrapText="1"/>
      <protection locked="0"/>
    </xf>
    <xf numFmtId="0" fontId="19" fillId="0" borderId="3" xfId="0" applyFont="1" applyBorder="1" applyAlignment="1" applyProtection="1">
      <alignment horizontal="center" vertical="center" wrapText="1"/>
      <protection locked="0"/>
    </xf>
    <xf numFmtId="0" fontId="19" fillId="0" borderId="14" xfId="0" applyFont="1" applyBorder="1" applyAlignment="1" applyProtection="1">
      <alignment horizontal="center" vertical="center" wrapText="1"/>
      <protection locked="0"/>
    </xf>
    <xf numFmtId="0" fontId="19" fillId="0" borderId="4"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35" fillId="4" borderId="1" xfId="5" applyFill="1" applyBorder="1" applyAlignment="1" applyProtection="1">
      <alignment horizontal="center" vertical="center"/>
      <protection locked="0"/>
    </xf>
    <xf numFmtId="0" fontId="26" fillId="4" borderId="1" xfId="0" applyFont="1" applyFill="1" applyBorder="1" applyAlignment="1" applyProtection="1">
      <alignment horizontal="center" vertical="center"/>
      <protection locked="0"/>
    </xf>
    <xf numFmtId="0" fontId="10" fillId="2" borderId="26" xfId="0" applyFont="1" applyFill="1" applyBorder="1" applyAlignment="1" applyProtection="1">
      <alignment horizontal="center" vertical="center" wrapText="1"/>
      <protection locked="0"/>
    </xf>
    <xf numFmtId="0" fontId="0" fillId="0" borderId="27" xfId="0" applyBorder="1" applyProtection="1">
      <protection locked="0"/>
    </xf>
    <xf numFmtId="0" fontId="34" fillId="3" borderId="28" xfId="0" applyFont="1" applyFill="1" applyBorder="1" applyAlignment="1" applyProtection="1">
      <alignment horizontal="left" vertical="center" indent="74"/>
      <protection locked="0"/>
    </xf>
    <xf numFmtId="0" fontId="11" fillId="0" borderId="29" xfId="0" applyFont="1" applyBorder="1" applyAlignment="1" applyProtection="1">
      <alignment horizontal="left" vertical="center" indent="148"/>
      <protection locked="0"/>
    </xf>
    <xf numFmtId="0" fontId="12" fillId="0" borderId="29" xfId="0" applyFont="1" applyBorder="1" applyAlignment="1" applyProtection="1">
      <alignment horizontal="center" vertical="center" wrapText="1"/>
      <protection locked="0"/>
    </xf>
    <xf numFmtId="0" fontId="14" fillId="5" borderId="18" xfId="0" applyFont="1" applyFill="1" applyBorder="1" applyAlignment="1" applyProtection="1">
      <alignment horizontal="center" vertical="center" wrapText="1"/>
      <protection locked="0"/>
    </xf>
    <xf numFmtId="0" fontId="0" fillId="0" borderId="6" xfId="0" applyBorder="1" applyProtection="1">
      <protection locked="0"/>
    </xf>
  </cellXfs>
  <cellStyles count="7">
    <cellStyle name="Hipervínculo" xfId="5" builtinId="8"/>
    <cellStyle name="Moneda" xfId="1" builtinId="4"/>
    <cellStyle name="Moneda 2" xfId="4" xr:uid="{3168AF43-72E2-43EA-9630-1F397073A082}"/>
    <cellStyle name="Moneda 3" xfId="6" xr:uid="{0705D34E-2653-4222-9B84-D34099FA9536}"/>
    <cellStyle name="Normal" xfId="0" builtinId="0"/>
    <cellStyle name="Normal 2" xfId="2" xr:uid="{6B171569-E460-43E1-A167-651EE9C123BC}"/>
    <cellStyle name="Normal 3" xfId="3" xr:uid="{60ED98D8-E6B6-4C72-AE6D-F77F275F00DD}"/>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684442</xdr:colOff>
      <xdr:row>1</xdr:row>
      <xdr:rowOff>797324</xdr:rowOff>
    </xdr:to>
    <xdr:pic>
      <xdr:nvPicPr>
        <xdr:cNvPr id="3" name="Imagen 2">
          <a:extLst>
            <a:ext uri="{FF2B5EF4-FFF2-40B4-BE49-F238E27FC236}">
              <a16:creationId xmlns:a16="http://schemas.microsoft.com/office/drawing/2014/main" id="{2C58CD21-4E60-4F5D-B8A1-037E31D21EE2}"/>
            </a:ext>
          </a:extLst>
        </xdr:cNvPr>
        <xdr:cNvPicPr/>
      </xdr:nvPicPr>
      <xdr:blipFill>
        <a:blip xmlns:r="http://schemas.openxmlformats.org/officeDocument/2006/relationships" r:embed="rId1"/>
        <a:stretch/>
      </xdr:blipFill>
      <xdr:spPr>
        <a:xfrm>
          <a:off x="1595666" y="345863"/>
          <a:ext cx="2208107" cy="779544"/>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684442</xdr:colOff>
      <xdr:row>1</xdr:row>
      <xdr:rowOff>797324</xdr:rowOff>
    </xdr:to>
    <xdr:pic>
      <xdr:nvPicPr>
        <xdr:cNvPr id="2" name="Imagen 1">
          <a:extLst>
            <a:ext uri="{FF2B5EF4-FFF2-40B4-BE49-F238E27FC236}">
              <a16:creationId xmlns:a16="http://schemas.microsoft.com/office/drawing/2014/main" id="{C8FBF60C-E405-4C61-BD77-83D690BB1756}"/>
            </a:ext>
          </a:extLst>
        </xdr:cNvPr>
        <xdr:cNvPicPr/>
      </xdr:nvPicPr>
      <xdr:blipFill>
        <a:blip xmlns:r="http://schemas.openxmlformats.org/officeDocument/2006/relationships" r:embed="rId1"/>
        <a:stretch>
          <a:fillRect/>
        </a:stretch>
      </xdr:blipFill>
      <xdr:spPr>
        <a:xfrm>
          <a:off x="1094016" y="141605"/>
          <a:ext cx="2181226" cy="779544"/>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874942</xdr:colOff>
      <xdr:row>1</xdr:row>
      <xdr:rowOff>797324</xdr:rowOff>
    </xdr:to>
    <xdr:pic>
      <xdr:nvPicPr>
        <xdr:cNvPr id="2" name="Imagen 1">
          <a:extLst>
            <a:ext uri="{FF2B5EF4-FFF2-40B4-BE49-F238E27FC236}">
              <a16:creationId xmlns:a16="http://schemas.microsoft.com/office/drawing/2014/main" id="{3BA5C7AD-C738-43E2-8390-311F1BB784BB}"/>
            </a:ext>
          </a:extLst>
        </xdr:cNvPr>
        <xdr:cNvPicPr/>
      </xdr:nvPicPr>
      <xdr:blipFill>
        <a:blip xmlns:r="http://schemas.openxmlformats.org/officeDocument/2006/relationships" r:embed="rId1"/>
        <a:stretch/>
      </xdr:blipFill>
      <xdr:spPr>
        <a:xfrm>
          <a:off x="1094016" y="141605"/>
          <a:ext cx="2181226" cy="779544"/>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579666</xdr:colOff>
      <xdr:row>1</xdr:row>
      <xdr:rowOff>17780</xdr:rowOff>
    </xdr:from>
    <xdr:to>
      <xdr:col>3</xdr:col>
      <xdr:colOff>684442</xdr:colOff>
      <xdr:row>1</xdr:row>
      <xdr:rowOff>797324</xdr:rowOff>
    </xdr:to>
    <xdr:pic>
      <xdr:nvPicPr>
        <xdr:cNvPr id="2" name="Imagen 1">
          <a:extLst>
            <a:ext uri="{FF2B5EF4-FFF2-40B4-BE49-F238E27FC236}">
              <a16:creationId xmlns:a16="http://schemas.microsoft.com/office/drawing/2014/main" id="{8C175D35-C441-4178-AADD-FD5869CC311B}"/>
            </a:ext>
          </a:extLst>
        </xdr:cNvPr>
        <xdr:cNvPicPr/>
      </xdr:nvPicPr>
      <xdr:blipFill>
        <a:blip xmlns:r="http://schemas.openxmlformats.org/officeDocument/2006/relationships" r:embed="rId1"/>
        <a:stretch>
          <a:fillRect/>
        </a:stretch>
      </xdr:blipFill>
      <xdr:spPr>
        <a:xfrm>
          <a:off x="1094016" y="141605"/>
          <a:ext cx="2181226" cy="779544"/>
        </a:xfrm>
        <a:prstGeom prst="rect">
          <a:avLst/>
        </a:prstGeom>
        <a:ln w="0">
          <a:noFill/>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EMPRESARIAL.PRESTIGIO@GMAIL.COM"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mailto:EMPRESARIAL.PRESTIGIO@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A931D-6D78-41B5-9CEF-19FF0DAB57D8}">
  <dimension ref="A1:AK209"/>
  <sheetViews>
    <sheetView showGridLines="0" tabSelected="1" zoomScale="80" zoomScaleNormal="80" workbookViewId="0">
      <selection activeCell="J6" sqref="J6"/>
    </sheetView>
  </sheetViews>
  <sheetFormatPr baseColWidth="10" defaultColWidth="8" defaultRowHeight="100.5" customHeight="1" x14ac:dyDescent="0.2"/>
  <cols>
    <col min="1" max="1" width="2.5" style="2" customWidth="1"/>
    <col min="2" max="2" width="5.33203125" style="2" customWidth="1"/>
    <col min="3" max="3" width="31.1640625" style="2" customWidth="1"/>
    <col min="4" max="4" width="84.1640625" style="2" customWidth="1"/>
    <col min="5" max="5" width="14.1640625" style="2" customWidth="1"/>
    <col min="6" max="6" width="12.1640625" style="2" customWidth="1"/>
    <col min="7" max="7" width="16" style="2" customWidth="1"/>
    <col min="8" max="8" width="13" style="2" customWidth="1"/>
    <col min="9" max="9" width="15.5" style="2" customWidth="1"/>
    <col min="10" max="10" width="13.6640625" style="2" customWidth="1"/>
    <col min="11" max="11" width="15.5" style="2" customWidth="1"/>
    <col min="12" max="12" width="12.1640625" style="2" customWidth="1"/>
    <col min="13" max="13" width="17.83203125" style="2" customWidth="1"/>
    <col min="14" max="14" width="12.1640625" style="2" customWidth="1"/>
    <col min="15" max="15" width="16" style="2" customWidth="1"/>
    <col min="16" max="16" width="13" style="2" customWidth="1"/>
    <col min="17" max="17" width="15.5" style="2" customWidth="1"/>
    <col min="18" max="18" width="13.6640625" style="2" customWidth="1"/>
    <col min="19" max="19" width="15.5" style="2" customWidth="1"/>
    <col min="20" max="20" width="12.1640625" style="2" customWidth="1"/>
    <col min="21" max="21" width="16.5" style="2" customWidth="1"/>
    <col min="22" max="22" width="12.1640625" style="2" customWidth="1"/>
    <col min="23" max="23" width="16" style="2" customWidth="1"/>
    <col min="24" max="24" width="13" style="2" customWidth="1"/>
    <col min="25" max="25" width="16.33203125" style="2" bestFit="1" customWidth="1"/>
    <col min="26" max="26" width="13.6640625" style="2" customWidth="1"/>
    <col min="27" max="27" width="15.5" style="2" bestFit="1" customWidth="1"/>
    <col min="28" max="28" width="12.1640625" style="2" customWidth="1"/>
    <col min="29" max="29" width="16.5" style="2" customWidth="1"/>
    <col min="30" max="30" width="19.6640625" style="2" customWidth="1"/>
    <col min="31" max="31" width="19.5" style="2" bestFit="1" customWidth="1"/>
    <col min="32" max="32" width="19" style="2" bestFit="1" customWidth="1"/>
    <col min="33" max="33" width="19.6640625" style="2" customWidth="1"/>
    <col min="34" max="34" width="16.1640625" style="2" customWidth="1"/>
    <col min="35" max="35" width="22.33203125" style="2" customWidth="1"/>
    <col min="36" max="37" width="19" style="2" bestFit="1" customWidth="1"/>
    <col min="38" max="16384" width="8" style="2"/>
  </cols>
  <sheetData>
    <row r="1" spans="1:37" ht="10.25" customHeight="1" x14ac:dyDescent="0.2"/>
    <row r="2" spans="1:37" ht="68" customHeight="1" x14ac:dyDescent="0.2">
      <c r="B2" s="3"/>
      <c r="C2" s="112"/>
      <c r="D2" s="112"/>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0"/>
      <c r="AJ2" s="120"/>
      <c r="AK2" s="120"/>
    </row>
    <row r="3" spans="1:37" ht="48" customHeight="1" thickBot="1" x14ac:dyDescent="0.25">
      <c r="A3" s="4"/>
      <c r="B3" s="35"/>
      <c r="C3" s="121" t="s">
        <v>447</v>
      </c>
      <c r="D3" s="121"/>
      <c r="E3" s="121"/>
      <c r="F3" s="121"/>
      <c r="G3" s="121"/>
      <c r="H3" s="121"/>
      <c r="I3" s="121"/>
      <c r="J3" s="121"/>
      <c r="K3" s="121"/>
      <c r="L3" s="121"/>
      <c r="M3" s="121"/>
      <c r="N3" s="121"/>
      <c r="O3" s="121"/>
      <c r="P3" s="121"/>
      <c r="Q3" s="121"/>
      <c r="R3" s="121"/>
      <c r="S3" s="121"/>
      <c r="T3" s="121"/>
      <c r="U3" s="121"/>
      <c r="V3" s="121"/>
      <c r="W3" s="121"/>
      <c r="X3" s="121"/>
      <c r="Y3" s="121"/>
      <c r="Z3" s="121"/>
      <c r="AA3" s="121"/>
      <c r="AB3" s="121"/>
      <c r="AC3" s="121"/>
      <c r="AD3" s="121"/>
      <c r="AE3" s="121"/>
      <c r="AF3" s="121"/>
      <c r="AG3" s="121"/>
      <c r="AH3" s="121"/>
      <c r="AI3" s="121"/>
      <c r="AJ3" s="121"/>
      <c r="AK3" s="121"/>
    </row>
    <row r="4" spans="1:37" ht="114" customHeight="1" thickBot="1" x14ac:dyDescent="0.25">
      <c r="A4" s="4"/>
      <c r="B4" s="5"/>
      <c r="C4" s="117" t="s">
        <v>1</v>
      </c>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c r="AI4" s="118"/>
      <c r="AJ4" s="118"/>
      <c r="AK4" s="119"/>
    </row>
    <row r="5" spans="1:37" ht="11.5" customHeight="1" x14ac:dyDescent="0.2">
      <c r="B5" s="6"/>
      <c r="C5" s="6"/>
      <c r="D5" s="6"/>
      <c r="E5" s="6"/>
      <c r="F5" s="6"/>
      <c r="G5" s="6"/>
      <c r="H5" s="6"/>
      <c r="I5" s="6"/>
      <c r="J5" s="7"/>
      <c r="N5" s="6"/>
      <c r="O5" s="6"/>
      <c r="P5" s="6"/>
      <c r="Q5" s="6"/>
      <c r="R5" s="7"/>
      <c r="V5" s="6"/>
      <c r="W5" s="6"/>
      <c r="X5" s="6"/>
      <c r="Y5" s="6"/>
      <c r="Z5" s="7"/>
    </row>
    <row r="6" spans="1:37" ht="14.25" customHeight="1" x14ac:dyDescent="0.2">
      <c r="B6" s="8"/>
      <c r="C6" s="8"/>
      <c r="D6" s="9"/>
      <c r="E6" s="8"/>
      <c r="F6" s="9"/>
      <c r="G6" s="9"/>
      <c r="H6" s="9"/>
      <c r="I6" s="9"/>
      <c r="J6" s="7"/>
      <c r="N6" s="9"/>
      <c r="O6" s="9"/>
      <c r="P6" s="9"/>
      <c r="Q6" s="9"/>
      <c r="R6" s="7"/>
      <c r="V6" s="9"/>
      <c r="W6" s="9"/>
      <c r="X6" s="9"/>
      <c r="Y6" s="9"/>
      <c r="Z6" s="7"/>
    </row>
    <row r="7" spans="1:37" ht="24" customHeight="1" x14ac:dyDescent="0.2">
      <c r="F7" s="113" t="s">
        <v>2</v>
      </c>
      <c r="G7" s="113"/>
      <c r="H7" s="113"/>
      <c r="I7" s="113"/>
      <c r="J7" s="114" t="s">
        <v>3</v>
      </c>
      <c r="K7" s="114"/>
      <c r="L7" s="114"/>
      <c r="M7" s="114"/>
      <c r="N7" s="113" t="s">
        <v>4</v>
      </c>
      <c r="O7" s="113"/>
      <c r="P7" s="113"/>
      <c r="Q7" s="113"/>
      <c r="R7" s="114" t="s">
        <v>5</v>
      </c>
      <c r="S7" s="114"/>
      <c r="T7" s="114"/>
      <c r="U7" s="114"/>
      <c r="V7" s="113" t="s">
        <v>6</v>
      </c>
      <c r="W7" s="113"/>
      <c r="X7" s="113"/>
      <c r="Y7" s="113"/>
      <c r="Z7" s="114" t="s">
        <v>7</v>
      </c>
      <c r="AA7" s="114"/>
      <c r="AB7" s="114"/>
      <c r="AC7" s="114"/>
      <c r="AD7" s="122" t="s">
        <v>8</v>
      </c>
      <c r="AE7" s="123"/>
      <c r="AF7" s="115" t="s">
        <v>9</v>
      </c>
      <c r="AG7" s="116"/>
      <c r="AH7" s="122" t="s">
        <v>10</v>
      </c>
      <c r="AI7" s="123"/>
      <c r="AJ7" s="115" t="s">
        <v>11</v>
      </c>
      <c r="AK7" s="116"/>
    </row>
    <row r="8" spans="1:37" ht="35.5" customHeight="1" x14ac:dyDescent="0.2">
      <c r="B8" s="54" t="s">
        <v>12</v>
      </c>
      <c r="C8" s="54" t="s">
        <v>13</v>
      </c>
      <c r="D8" s="106" t="s">
        <v>14</v>
      </c>
      <c r="E8" s="54" t="s">
        <v>15</v>
      </c>
      <c r="F8" s="54" t="s">
        <v>16</v>
      </c>
      <c r="G8" s="54" t="s">
        <v>17</v>
      </c>
      <c r="H8" s="54" t="s">
        <v>18</v>
      </c>
      <c r="I8" s="54" t="s">
        <v>19</v>
      </c>
      <c r="J8" s="54" t="s">
        <v>16</v>
      </c>
      <c r="K8" s="54" t="s">
        <v>17</v>
      </c>
      <c r="L8" s="54" t="s">
        <v>18</v>
      </c>
      <c r="M8" s="54" t="s">
        <v>19</v>
      </c>
      <c r="N8" s="54" t="s">
        <v>16</v>
      </c>
      <c r="O8" s="54" t="s">
        <v>17</v>
      </c>
      <c r="P8" s="54" t="s">
        <v>18</v>
      </c>
      <c r="Q8" s="54" t="s">
        <v>19</v>
      </c>
      <c r="R8" s="54" t="s">
        <v>16</v>
      </c>
      <c r="S8" s="54" t="s">
        <v>17</v>
      </c>
      <c r="T8" s="54" t="s">
        <v>18</v>
      </c>
      <c r="U8" s="54" t="s">
        <v>19</v>
      </c>
      <c r="V8" s="54" t="s">
        <v>16</v>
      </c>
      <c r="W8" s="54" t="s">
        <v>17</v>
      </c>
      <c r="X8" s="54" t="s">
        <v>18</v>
      </c>
      <c r="Y8" s="55" t="s">
        <v>19</v>
      </c>
      <c r="Z8" s="56" t="s">
        <v>16</v>
      </c>
      <c r="AA8" s="56" t="s">
        <v>17</v>
      </c>
      <c r="AB8" s="56" t="s">
        <v>18</v>
      </c>
      <c r="AC8" s="56" t="s">
        <v>19</v>
      </c>
      <c r="AD8" s="56" t="s">
        <v>20</v>
      </c>
      <c r="AE8" s="56" t="s">
        <v>21</v>
      </c>
      <c r="AF8" s="57" t="s">
        <v>20</v>
      </c>
      <c r="AG8" s="57" t="s">
        <v>21</v>
      </c>
      <c r="AH8" s="58" t="s">
        <v>22</v>
      </c>
      <c r="AI8" s="58" t="s">
        <v>23</v>
      </c>
      <c r="AJ8" s="57" t="s">
        <v>20</v>
      </c>
      <c r="AK8" s="57" t="s">
        <v>21</v>
      </c>
    </row>
    <row r="9" spans="1:37" s="12" customFormat="1" ht="110.25" customHeight="1" x14ac:dyDescent="0.2">
      <c r="B9" s="52">
        <v>1</v>
      </c>
      <c r="C9" s="59" t="s">
        <v>24</v>
      </c>
      <c r="D9" s="105" t="s">
        <v>25</v>
      </c>
      <c r="E9" s="60" t="s">
        <v>26</v>
      </c>
      <c r="F9" s="61" t="s">
        <v>27</v>
      </c>
      <c r="G9" s="62">
        <f>+'PRESTIGIO '!H12</f>
        <v>196366</v>
      </c>
      <c r="H9" s="63">
        <v>0.19</v>
      </c>
      <c r="I9" s="64">
        <f t="shared" ref="I9:I70" si="0">ROUND(G9*(1+H9),0)</f>
        <v>233676</v>
      </c>
      <c r="J9" s="61" t="s">
        <v>28</v>
      </c>
      <c r="K9" s="62">
        <f>+'PRESTIGIO '!L12</f>
        <v>183808</v>
      </c>
      <c r="L9" s="63">
        <v>0.19</v>
      </c>
      <c r="M9" s="65">
        <f>ROUND(K9*(1+L9),0)</f>
        <v>218732</v>
      </c>
      <c r="N9" s="61" t="s">
        <v>27</v>
      </c>
      <c r="O9" s="62">
        <f>+CORSERVICS!I12</f>
        <v>163361.34453781514</v>
      </c>
      <c r="P9" s="63">
        <f>+CORSERVICS!H12</f>
        <v>0.19</v>
      </c>
      <c r="Q9" s="64">
        <f t="shared" ref="Q9:Q70" si="1">ROUND(O9*(1+P9),0)</f>
        <v>194400</v>
      </c>
      <c r="R9" s="61" t="s">
        <v>28</v>
      </c>
      <c r="S9" s="62">
        <f>+CORSERVICS!M12</f>
        <v>162975.63025210085</v>
      </c>
      <c r="T9" s="63">
        <f>+CORSERVICS!L12</f>
        <v>0.19</v>
      </c>
      <c r="U9" s="65">
        <f>ROUND(S9*(1+T9),0)</f>
        <v>193941</v>
      </c>
      <c r="V9" s="61" t="s">
        <v>27</v>
      </c>
      <c r="W9" s="62">
        <f>+'PUBLICIDAD MOVIL'!I15</f>
        <v>203597</v>
      </c>
      <c r="X9" s="63">
        <v>0.19</v>
      </c>
      <c r="Y9" s="65">
        <f t="shared" ref="Y9:Y70" si="2">ROUND(W9*(1+X9),0)</f>
        <v>242280</v>
      </c>
      <c r="Z9" s="61" t="s">
        <v>28</v>
      </c>
      <c r="AA9" s="62">
        <f>+'PUBLICIDAD MOVIL'!M15</f>
        <v>187420</v>
      </c>
      <c r="AB9" s="63">
        <v>0.19</v>
      </c>
      <c r="AC9" s="64">
        <f>ROUND(AA9*(1+AB9),0)</f>
        <v>223030</v>
      </c>
      <c r="AD9" s="64">
        <f>ROUND(AVERAGE(G9,O9,W9),0)</f>
        <v>187775</v>
      </c>
      <c r="AE9" s="66">
        <f>ROUND(+AD9*(1+$H$9),0)</f>
        <v>223452</v>
      </c>
      <c r="AF9" s="67">
        <f>ROUND(AVERAGE(K9,S9,AA9),0)</f>
        <v>178068</v>
      </c>
      <c r="AG9" s="66">
        <f>ROUND(+AF9*(1+$H$9),0)</f>
        <v>211901</v>
      </c>
      <c r="AH9" s="68">
        <f>ROUND(GEOMEAN(G9,O9,W9),0)</f>
        <v>186923</v>
      </c>
      <c r="AI9" s="69">
        <f>ROUND(AH9*(1+$H$9),0)</f>
        <v>222438</v>
      </c>
      <c r="AJ9" s="68">
        <f>ROUND(GEOMEAN(K9,S9,AA9),0)</f>
        <v>177733</v>
      </c>
      <c r="AK9" s="69">
        <f>ROUND(AJ9*(1+$H$9),0)</f>
        <v>211502</v>
      </c>
    </row>
    <row r="10" spans="1:37" s="12" customFormat="1" ht="110.25" customHeight="1" x14ac:dyDescent="0.2">
      <c r="B10" s="52">
        <v>2</v>
      </c>
      <c r="C10" s="59" t="s">
        <v>29</v>
      </c>
      <c r="D10" s="105" t="s">
        <v>30</v>
      </c>
      <c r="E10" s="60" t="s">
        <v>26</v>
      </c>
      <c r="F10" s="61" t="s">
        <v>27</v>
      </c>
      <c r="G10" s="62">
        <f>+'PRESTIGIO '!H13</f>
        <v>183275</v>
      </c>
      <c r="H10" s="63">
        <v>0.19</v>
      </c>
      <c r="I10" s="64">
        <f t="shared" si="0"/>
        <v>218097</v>
      </c>
      <c r="J10" s="61" t="s">
        <v>28</v>
      </c>
      <c r="K10" s="62">
        <f>+'PRESTIGIO '!L13</f>
        <v>182130</v>
      </c>
      <c r="L10" s="63">
        <v>0.19</v>
      </c>
      <c r="M10" s="65">
        <f t="shared" ref="M10:M71" si="3">ROUND(K10*(1+L10),0)</f>
        <v>216735</v>
      </c>
      <c r="N10" s="61" t="s">
        <v>27</v>
      </c>
      <c r="O10" s="62">
        <f>+CORSERVICS!I13</f>
        <v>154285.71428571429</v>
      </c>
      <c r="P10" s="63">
        <f>+CORSERVICS!H13</f>
        <v>0.19</v>
      </c>
      <c r="Q10" s="64">
        <f t="shared" si="1"/>
        <v>183600</v>
      </c>
      <c r="R10" s="61" t="s">
        <v>28</v>
      </c>
      <c r="S10" s="62">
        <f>+CORSERVICS!M13</f>
        <v>153900</v>
      </c>
      <c r="T10" s="63">
        <f>+CORSERVICS!L13</f>
        <v>0.19</v>
      </c>
      <c r="U10" s="65">
        <f t="shared" ref="U10:U71" si="4">ROUND(S10*(1+T10),0)</f>
        <v>183141</v>
      </c>
      <c r="V10" s="61" t="s">
        <v>27</v>
      </c>
      <c r="W10" s="62">
        <f>+'PUBLICIDAD MOVIL'!I16</f>
        <v>191602</v>
      </c>
      <c r="X10" s="63">
        <v>0.19</v>
      </c>
      <c r="Y10" s="65">
        <f t="shared" si="2"/>
        <v>228006</v>
      </c>
      <c r="Z10" s="61" t="s">
        <v>28</v>
      </c>
      <c r="AA10" s="62">
        <f>+'PUBLICIDAD MOVIL'!M16</f>
        <v>178858</v>
      </c>
      <c r="AB10" s="63">
        <v>0.19</v>
      </c>
      <c r="AC10" s="64">
        <f t="shared" ref="AC10:AC71" si="5">ROUND(AA10*(1+AB10),0)</f>
        <v>212841</v>
      </c>
      <c r="AD10" s="64">
        <f t="shared" ref="AD10:AD71" si="6">ROUND(AVERAGE(G10,O10,W10),0)</f>
        <v>176388</v>
      </c>
      <c r="AE10" s="66">
        <f t="shared" ref="AE10:AE71" si="7">ROUND(+AD10*(1+$H$9),0)</f>
        <v>209902</v>
      </c>
      <c r="AF10" s="67">
        <f t="shared" ref="AF10:AF71" si="8">ROUND(AVERAGE(K10,S10,AA10),0)</f>
        <v>171629</v>
      </c>
      <c r="AG10" s="66">
        <f t="shared" ref="AG10:AG71" si="9">ROUND(+AF10*(1+$H$9),0)</f>
        <v>204239</v>
      </c>
      <c r="AH10" s="68">
        <f t="shared" ref="AH10:AH71" si="10">ROUND(GEOMEAN(G10,O10,W10),0)</f>
        <v>175634</v>
      </c>
      <c r="AI10" s="69">
        <f t="shared" ref="AI10:AI71" si="11">ROUND(AH10*(1+$H$9),0)</f>
        <v>209004</v>
      </c>
      <c r="AJ10" s="68">
        <f t="shared" ref="AJ10:AJ71" si="12">ROUND(GEOMEAN(K10,S10,AA10),0)</f>
        <v>171150</v>
      </c>
      <c r="AK10" s="69">
        <f t="shared" ref="AK10:AK71" si="13">ROUND(AJ10*(1+$H$9),0)</f>
        <v>203669</v>
      </c>
    </row>
    <row r="11" spans="1:37" s="12" customFormat="1" ht="110.25" customHeight="1" x14ac:dyDescent="0.2">
      <c r="B11" s="52">
        <v>3</v>
      </c>
      <c r="C11" s="59" t="s">
        <v>31</v>
      </c>
      <c r="D11" s="105" t="s">
        <v>32</v>
      </c>
      <c r="E11" s="60" t="s">
        <v>26</v>
      </c>
      <c r="F11" s="61" t="s">
        <v>27</v>
      </c>
      <c r="G11" s="62">
        <f>+'PRESTIGIO '!H14</f>
        <v>175709</v>
      </c>
      <c r="H11" s="63">
        <v>0.19</v>
      </c>
      <c r="I11" s="64">
        <f t="shared" si="0"/>
        <v>209094</v>
      </c>
      <c r="J11" s="61" t="s">
        <v>28</v>
      </c>
      <c r="K11" s="62">
        <f>+'PRESTIGIO '!L14</f>
        <v>172070</v>
      </c>
      <c r="L11" s="63">
        <v>0.19</v>
      </c>
      <c r="M11" s="65">
        <f t="shared" si="3"/>
        <v>204763</v>
      </c>
      <c r="N11" s="61" t="s">
        <v>27</v>
      </c>
      <c r="O11" s="62">
        <f>+CORSERVICS!I14</f>
        <v>145210.08403361344</v>
      </c>
      <c r="P11" s="63">
        <f>+CORSERVICS!H14</f>
        <v>0.19</v>
      </c>
      <c r="Q11" s="64">
        <f t="shared" si="1"/>
        <v>172800</v>
      </c>
      <c r="R11" s="61" t="s">
        <v>28</v>
      </c>
      <c r="S11" s="62">
        <f>+CORSERVICS!M14</f>
        <v>144824.36974789915</v>
      </c>
      <c r="T11" s="63">
        <f>+CORSERVICS!L14</f>
        <v>0.19</v>
      </c>
      <c r="U11" s="65">
        <f t="shared" si="4"/>
        <v>172341</v>
      </c>
      <c r="V11" s="61" t="s">
        <v>27</v>
      </c>
      <c r="W11" s="62">
        <f>+'PUBLICIDAD MOVIL'!I17</f>
        <v>181770</v>
      </c>
      <c r="X11" s="63">
        <v>0.19</v>
      </c>
      <c r="Y11" s="65">
        <f t="shared" si="2"/>
        <v>216306</v>
      </c>
      <c r="Z11" s="61" t="s">
        <v>28</v>
      </c>
      <c r="AA11" s="62">
        <f>+'PUBLICIDAD MOVIL'!M17</f>
        <v>166452</v>
      </c>
      <c r="AB11" s="63">
        <v>0.19</v>
      </c>
      <c r="AC11" s="64">
        <f t="shared" si="5"/>
        <v>198078</v>
      </c>
      <c r="AD11" s="64">
        <f t="shared" si="6"/>
        <v>167563</v>
      </c>
      <c r="AE11" s="66">
        <f t="shared" si="7"/>
        <v>199400</v>
      </c>
      <c r="AF11" s="67">
        <f t="shared" si="8"/>
        <v>161115</v>
      </c>
      <c r="AG11" s="66">
        <f t="shared" si="9"/>
        <v>191727</v>
      </c>
      <c r="AH11" s="68">
        <f t="shared" si="10"/>
        <v>166765</v>
      </c>
      <c r="AI11" s="69">
        <f t="shared" si="11"/>
        <v>198450</v>
      </c>
      <c r="AJ11" s="68">
        <f t="shared" si="12"/>
        <v>160674</v>
      </c>
      <c r="AK11" s="69">
        <f t="shared" si="13"/>
        <v>191202</v>
      </c>
    </row>
    <row r="12" spans="1:37" s="12" customFormat="1" ht="110.25" customHeight="1" x14ac:dyDescent="0.2">
      <c r="B12" s="52">
        <v>4</v>
      </c>
      <c r="C12" s="59" t="s">
        <v>33</v>
      </c>
      <c r="D12" s="105" t="s">
        <v>34</v>
      </c>
      <c r="E12" s="60" t="s">
        <v>26</v>
      </c>
      <c r="F12" s="61" t="s">
        <v>27</v>
      </c>
      <c r="G12" s="62">
        <f>+'PRESTIGIO '!H15</f>
        <v>52527</v>
      </c>
      <c r="H12" s="63">
        <v>0.19</v>
      </c>
      <c r="I12" s="64">
        <f t="shared" si="0"/>
        <v>62507</v>
      </c>
      <c r="J12" s="61" t="s">
        <v>28</v>
      </c>
      <c r="K12" s="62">
        <f>+'PRESTIGIO '!L15</f>
        <v>50899</v>
      </c>
      <c r="L12" s="63">
        <v>0.19</v>
      </c>
      <c r="M12" s="65">
        <f t="shared" si="3"/>
        <v>60570</v>
      </c>
      <c r="N12" s="61" t="s">
        <v>27</v>
      </c>
      <c r="O12" s="62">
        <f>+CORSERVICS!I15</f>
        <v>40840.336134453784</v>
      </c>
      <c r="P12" s="63">
        <f>+CORSERVICS!H15</f>
        <v>0.19</v>
      </c>
      <c r="Q12" s="64">
        <f t="shared" si="1"/>
        <v>48600</v>
      </c>
      <c r="R12" s="61" t="s">
        <v>28</v>
      </c>
      <c r="S12" s="62">
        <f>+CORSERVICS!M15</f>
        <v>40454.621848739494</v>
      </c>
      <c r="T12" s="63">
        <f>+CORSERVICS!L15</f>
        <v>0.19</v>
      </c>
      <c r="U12" s="65">
        <f t="shared" si="4"/>
        <v>48141</v>
      </c>
      <c r="V12" s="61" t="s">
        <v>27</v>
      </c>
      <c r="W12" s="62">
        <f>+'PUBLICIDAD MOVIL'!I18</f>
        <v>51878</v>
      </c>
      <c r="X12" s="63">
        <v>0.19</v>
      </c>
      <c r="Y12" s="65">
        <f t="shared" si="2"/>
        <v>61735</v>
      </c>
      <c r="Z12" s="61" t="s">
        <v>28</v>
      </c>
      <c r="AA12" s="62">
        <f>+'PUBLICIDAD MOVIL'!M18</f>
        <v>48717</v>
      </c>
      <c r="AB12" s="63">
        <v>0.19</v>
      </c>
      <c r="AC12" s="64">
        <f t="shared" si="5"/>
        <v>57973</v>
      </c>
      <c r="AD12" s="64">
        <f t="shared" si="6"/>
        <v>48415</v>
      </c>
      <c r="AE12" s="66">
        <f t="shared" si="7"/>
        <v>57614</v>
      </c>
      <c r="AF12" s="67">
        <f t="shared" si="8"/>
        <v>46690</v>
      </c>
      <c r="AG12" s="66">
        <f t="shared" si="9"/>
        <v>55561</v>
      </c>
      <c r="AH12" s="68">
        <f t="shared" si="10"/>
        <v>48101</v>
      </c>
      <c r="AI12" s="69">
        <f t="shared" si="11"/>
        <v>57240</v>
      </c>
      <c r="AJ12" s="68">
        <f t="shared" si="12"/>
        <v>46464</v>
      </c>
      <c r="AK12" s="69">
        <f t="shared" si="13"/>
        <v>55292</v>
      </c>
    </row>
    <row r="13" spans="1:37" s="12" customFormat="1" ht="110.25" customHeight="1" x14ac:dyDescent="0.2">
      <c r="B13" s="52">
        <v>5</v>
      </c>
      <c r="C13" s="59" t="s">
        <v>35</v>
      </c>
      <c r="D13" s="105" t="s">
        <v>36</v>
      </c>
      <c r="E13" s="60" t="s">
        <v>26</v>
      </c>
      <c r="F13" s="61" t="s">
        <v>27</v>
      </c>
      <c r="G13" s="62">
        <f>+'PRESTIGIO '!H16</f>
        <v>128358</v>
      </c>
      <c r="H13" s="63">
        <v>0.19</v>
      </c>
      <c r="I13" s="64">
        <f t="shared" si="0"/>
        <v>152746</v>
      </c>
      <c r="J13" s="61" t="s">
        <v>28</v>
      </c>
      <c r="K13" s="62">
        <f>+'PRESTIGIO '!L16</f>
        <v>125149</v>
      </c>
      <c r="L13" s="63">
        <v>0.19</v>
      </c>
      <c r="M13" s="65">
        <f t="shared" si="3"/>
        <v>148927</v>
      </c>
      <c r="N13" s="61" t="s">
        <v>27</v>
      </c>
      <c r="O13" s="62">
        <f>+CORSERVICS!I16</f>
        <v>99831.932773109264</v>
      </c>
      <c r="P13" s="63">
        <f>+CORSERVICS!H16</f>
        <v>0.19</v>
      </c>
      <c r="Q13" s="64">
        <f t="shared" si="1"/>
        <v>118800</v>
      </c>
      <c r="R13" s="61" t="s">
        <v>28</v>
      </c>
      <c r="S13" s="62">
        <f>+CORSERVICS!M16</f>
        <v>99446.218487394974</v>
      </c>
      <c r="T13" s="63">
        <f>+CORSERVICS!L16</f>
        <v>0.19</v>
      </c>
      <c r="U13" s="65">
        <f t="shared" si="4"/>
        <v>118341</v>
      </c>
      <c r="V13" s="61" t="s">
        <v>27</v>
      </c>
      <c r="W13" s="62">
        <f>+'PUBLICIDAD MOVIL'!I19</f>
        <v>122402</v>
      </c>
      <c r="X13" s="63">
        <v>0.19</v>
      </c>
      <c r="Y13" s="65">
        <f t="shared" si="2"/>
        <v>145658</v>
      </c>
      <c r="Z13" s="61" t="s">
        <v>28</v>
      </c>
      <c r="AA13" s="62">
        <f>+'PUBLICIDAD MOVIL'!M19</f>
        <v>113355</v>
      </c>
      <c r="AB13" s="63">
        <v>0.19</v>
      </c>
      <c r="AC13" s="64">
        <f t="shared" si="5"/>
        <v>134892</v>
      </c>
      <c r="AD13" s="64">
        <f t="shared" si="6"/>
        <v>116864</v>
      </c>
      <c r="AE13" s="66">
        <f t="shared" si="7"/>
        <v>139068</v>
      </c>
      <c r="AF13" s="67">
        <f t="shared" si="8"/>
        <v>112650</v>
      </c>
      <c r="AG13" s="66">
        <f t="shared" si="9"/>
        <v>134054</v>
      </c>
      <c r="AH13" s="68">
        <f t="shared" si="10"/>
        <v>116188</v>
      </c>
      <c r="AI13" s="69">
        <f t="shared" si="11"/>
        <v>138264</v>
      </c>
      <c r="AJ13" s="68">
        <f t="shared" si="12"/>
        <v>112155</v>
      </c>
      <c r="AK13" s="69">
        <f t="shared" si="13"/>
        <v>133464</v>
      </c>
    </row>
    <row r="14" spans="1:37" s="12" customFormat="1" ht="110.25" customHeight="1" x14ac:dyDescent="0.2">
      <c r="B14" s="52">
        <v>6</v>
      </c>
      <c r="C14" s="59" t="s">
        <v>37</v>
      </c>
      <c r="D14" s="105" t="s">
        <v>38</v>
      </c>
      <c r="E14" s="60" t="s">
        <v>26</v>
      </c>
      <c r="F14" s="61" t="s">
        <v>27</v>
      </c>
      <c r="G14" s="62">
        <f>+'PRESTIGIO '!H17</f>
        <v>16192</v>
      </c>
      <c r="H14" s="63">
        <v>0.19</v>
      </c>
      <c r="I14" s="64">
        <f t="shared" si="0"/>
        <v>19268</v>
      </c>
      <c r="J14" s="61" t="s">
        <v>28</v>
      </c>
      <c r="K14" s="62">
        <f>+'PRESTIGIO '!L17</f>
        <v>15578</v>
      </c>
      <c r="L14" s="63">
        <v>0.19</v>
      </c>
      <c r="M14" s="65">
        <f t="shared" si="3"/>
        <v>18538</v>
      </c>
      <c r="N14" s="61" t="s">
        <v>27</v>
      </c>
      <c r="O14" s="62">
        <f>+CORSERVICS!I17</f>
        <v>13613.445378151262</v>
      </c>
      <c r="P14" s="63">
        <f>+CORSERVICS!H17</f>
        <v>0.19</v>
      </c>
      <c r="Q14" s="64">
        <f t="shared" si="1"/>
        <v>16200</v>
      </c>
      <c r="R14" s="61" t="s">
        <v>28</v>
      </c>
      <c r="S14" s="62">
        <f>+CORSERVICS!M17</f>
        <v>13227.731092436978</v>
      </c>
      <c r="T14" s="63">
        <f>+CORSERVICS!L17</f>
        <v>0.19</v>
      </c>
      <c r="U14" s="65">
        <f t="shared" si="4"/>
        <v>15741</v>
      </c>
      <c r="V14" s="61" t="s">
        <v>27</v>
      </c>
      <c r="W14" s="62">
        <f>+'PUBLICIDAD MOVIL'!I20</f>
        <v>16817</v>
      </c>
      <c r="X14" s="63">
        <v>0.19</v>
      </c>
      <c r="Y14" s="65">
        <f t="shared" si="2"/>
        <v>20012</v>
      </c>
      <c r="Z14" s="61" t="s">
        <v>28</v>
      </c>
      <c r="AA14" s="62">
        <f>+'PUBLICIDAD MOVIL'!M20</f>
        <v>15901</v>
      </c>
      <c r="AB14" s="63">
        <v>0.19</v>
      </c>
      <c r="AC14" s="64">
        <f t="shared" si="5"/>
        <v>18922</v>
      </c>
      <c r="AD14" s="64">
        <f t="shared" si="6"/>
        <v>15541</v>
      </c>
      <c r="AE14" s="66">
        <f t="shared" si="7"/>
        <v>18494</v>
      </c>
      <c r="AF14" s="67">
        <f t="shared" si="8"/>
        <v>14902</v>
      </c>
      <c r="AG14" s="66">
        <f t="shared" si="9"/>
        <v>17733</v>
      </c>
      <c r="AH14" s="68">
        <f t="shared" si="10"/>
        <v>15476</v>
      </c>
      <c r="AI14" s="69">
        <f t="shared" si="11"/>
        <v>18416</v>
      </c>
      <c r="AJ14" s="68">
        <f t="shared" si="12"/>
        <v>14853</v>
      </c>
      <c r="AK14" s="69">
        <f t="shared" si="13"/>
        <v>17675</v>
      </c>
    </row>
    <row r="15" spans="1:37" s="12" customFormat="1" ht="110.25" customHeight="1" x14ac:dyDescent="0.2">
      <c r="B15" s="52">
        <v>7</v>
      </c>
      <c r="C15" s="59" t="s">
        <v>39</v>
      </c>
      <c r="D15" s="105" t="s">
        <v>40</v>
      </c>
      <c r="E15" s="60" t="s">
        <v>26</v>
      </c>
      <c r="F15" s="61" t="s">
        <v>27</v>
      </c>
      <c r="G15" s="62">
        <f>+'PRESTIGIO '!H18</f>
        <v>19841</v>
      </c>
      <c r="H15" s="63">
        <v>0.19</v>
      </c>
      <c r="I15" s="64">
        <f t="shared" si="0"/>
        <v>23611</v>
      </c>
      <c r="J15" s="61" t="s">
        <v>28</v>
      </c>
      <c r="K15" s="62">
        <f>+'PRESTIGIO '!L18</f>
        <v>19525</v>
      </c>
      <c r="L15" s="63">
        <v>0.19</v>
      </c>
      <c r="M15" s="65">
        <f t="shared" si="3"/>
        <v>23235</v>
      </c>
      <c r="N15" s="61" t="s">
        <v>27</v>
      </c>
      <c r="O15" s="62">
        <f>+CORSERVICS!I18</f>
        <v>16336.134453781513</v>
      </c>
      <c r="P15" s="63">
        <f>+CORSERVICS!H18</f>
        <v>0.19</v>
      </c>
      <c r="Q15" s="64">
        <f t="shared" si="1"/>
        <v>19440</v>
      </c>
      <c r="R15" s="61" t="s">
        <v>28</v>
      </c>
      <c r="S15" s="62">
        <f>+CORSERVICS!M18</f>
        <v>15950.420168067227</v>
      </c>
      <c r="T15" s="63">
        <f>+CORSERVICS!L18</f>
        <v>0.19</v>
      </c>
      <c r="U15" s="65">
        <f t="shared" si="4"/>
        <v>18981</v>
      </c>
      <c r="V15" s="61" t="s">
        <v>27</v>
      </c>
      <c r="W15" s="62">
        <f>+'PUBLICIDAD MOVIL'!I21</f>
        <v>21261</v>
      </c>
      <c r="X15" s="63">
        <v>0.19</v>
      </c>
      <c r="Y15" s="65">
        <f t="shared" si="2"/>
        <v>25301</v>
      </c>
      <c r="Z15" s="61" t="s">
        <v>28</v>
      </c>
      <c r="AA15" s="62">
        <f>+'PUBLICIDAD MOVIL'!M21</f>
        <v>18894</v>
      </c>
      <c r="AB15" s="63">
        <v>0.19</v>
      </c>
      <c r="AC15" s="64">
        <f t="shared" si="5"/>
        <v>22484</v>
      </c>
      <c r="AD15" s="64">
        <f t="shared" si="6"/>
        <v>19146</v>
      </c>
      <c r="AE15" s="66">
        <f t="shared" si="7"/>
        <v>22784</v>
      </c>
      <c r="AF15" s="67">
        <f t="shared" si="8"/>
        <v>18123</v>
      </c>
      <c r="AG15" s="66">
        <f t="shared" si="9"/>
        <v>21566</v>
      </c>
      <c r="AH15" s="68">
        <f t="shared" si="10"/>
        <v>19030</v>
      </c>
      <c r="AI15" s="69">
        <f t="shared" si="11"/>
        <v>22646</v>
      </c>
      <c r="AJ15" s="68">
        <f t="shared" si="12"/>
        <v>18054</v>
      </c>
      <c r="AK15" s="69">
        <f t="shared" si="13"/>
        <v>21484</v>
      </c>
    </row>
    <row r="16" spans="1:37" s="12" customFormat="1" ht="110.25" customHeight="1" x14ac:dyDescent="0.2">
      <c r="B16" s="52">
        <v>8</v>
      </c>
      <c r="C16" s="59" t="s">
        <v>41</v>
      </c>
      <c r="D16" s="105" t="s">
        <v>42</v>
      </c>
      <c r="E16" s="60" t="s">
        <v>26</v>
      </c>
      <c r="F16" s="61" t="s">
        <v>27</v>
      </c>
      <c r="G16" s="62">
        <f>+'PRESTIGIO '!H19</f>
        <v>90655</v>
      </c>
      <c r="H16" s="63">
        <v>0.19</v>
      </c>
      <c r="I16" s="64">
        <f t="shared" si="0"/>
        <v>107879</v>
      </c>
      <c r="J16" s="61" t="s">
        <v>28</v>
      </c>
      <c r="K16" s="62">
        <f>+'PRESTIGIO '!L19</f>
        <v>89748</v>
      </c>
      <c r="L16" s="63">
        <v>0.19</v>
      </c>
      <c r="M16" s="65">
        <f t="shared" si="3"/>
        <v>106800</v>
      </c>
      <c r="N16" s="61" t="s">
        <v>27</v>
      </c>
      <c r="O16" s="62">
        <f>+CORSERVICS!I19</f>
        <v>75327.731092436981</v>
      </c>
      <c r="P16" s="63">
        <f>+CORSERVICS!H19</f>
        <v>0.19</v>
      </c>
      <c r="Q16" s="64">
        <f t="shared" si="1"/>
        <v>89640</v>
      </c>
      <c r="R16" s="61" t="s">
        <v>28</v>
      </c>
      <c r="S16" s="62">
        <f>+CORSERVICS!M19</f>
        <v>74942.016806722691</v>
      </c>
      <c r="T16" s="63">
        <f>+CORSERVICS!L19</f>
        <v>0.19</v>
      </c>
      <c r="U16" s="65">
        <f t="shared" si="4"/>
        <v>89181</v>
      </c>
      <c r="V16" s="61" t="s">
        <v>27</v>
      </c>
      <c r="W16" s="62">
        <f>+'PUBLICIDAD MOVIL'!I22</f>
        <v>95175</v>
      </c>
      <c r="X16" s="63">
        <v>0.19</v>
      </c>
      <c r="Y16" s="65">
        <f t="shared" si="2"/>
        <v>113258</v>
      </c>
      <c r="Z16" s="61" t="s">
        <v>28</v>
      </c>
      <c r="AA16" s="62">
        <f>+'PUBLICIDAD MOVIL'!M22</f>
        <v>85702</v>
      </c>
      <c r="AB16" s="63">
        <v>0.19</v>
      </c>
      <c r="AC16" s="64">
        <f t="shared" si="5"/>
        <v>101985</v>
      </c>
      <c r="AD16" s="64">
        <f t="shared" si="6"/>
        <v>87053</v>
      </c>
      <c r="AE16" s="66">
        <f t="shared" si="7"/>
        <v>103593</v>
      </c>
      <c r="AF16" s="67">
        <f t="shared" si="8"/>
        <v>83464</v>
      </c>
      <c r="AG16" s="66">
        <f t="shared" si="9"/>
        <v>99322</v>
      </c>
      <c r="AH16" s="68">
        <f t="shared" si="10"/>
        <v>86621</v>
      </c>
      <c r="AI16" s="69">
        <f t="shared" si="11"/>
        <v>103079</v>
      </c>
      <c r="AJ16" s="68">
        <f t="shared" si="12"/>
        <v>83224</v>
      </c>
      <c r="AK16" s="69">
        <f t="shared" si="13"/>
        <v>99037</v>
      </c>
    </row>
    <row r="17" spans="2:37" s="12" customFormat="1" ht="110.25" customHeight="1" x14ac:dyDescent="0.2">
      <c r="B17" s="52">
        <v>9</v>
      </c>
      <c r="C17" s="59" t="s">
        <v>41</v>
      </c>
      <c r="D17" s="105" t="s">
        <v>43</v>
      </c>
      <c r="E17" s="60" t="s">
        <v>26</v>
      </c>
      <c r="F17" s="61" t="s">
        <v>27</v>
      </c>
      <c r="G17" s="62">
        <f>+'PRESTIGIO '!H20</f>
        <v>92967</v>
      </c>
      <c r="H17" s="63">
        <v>0.19</v>
      </c>
      <c r="I17" s="64">
        <f t="shared" si="0"/>
        <v>110631</v>
      </c>
      <c r="J17" s="61" t="s">
        <v>28</v>
      </c>
      <c r="K17" s="62">
        <f>+'PRESTIGIO '!L20</f>
        <v>89528</v>
      </c>
      <c r="L17" s="63">
        <v>0.19</v>
      </c>
      <c r="M17" s="65">
        <f t="shared" si="3"/>
        <v>106538</v>
      </c>
      <c r="N17" s="61" t="s">
        <v>27</v>
      </c>
      <c r="O17" s="62">
        <f>+CORSERVICS!I20</f>
        <v>77142.857142857145</v>
      </c>
      <c r="P17" s="63">
        <f>+CORSERVICS!H20</f>
        <v>0.19</v>
      </c>
      <c r="Q17" s="64">
        <f t="shared" si="1"/>
        <v>91800</v>
      </c>
      <c r="R17" s="61" t="s">
        <v>28</v>
      </c>
      <c r="S17" s="62">
        <f>+CORSERVICS!M20</f>
        <v>76757.142857142855</v>
      </c>
      <c r="T17" s="63">
        <f>+CORSERVICS!L20</f>
        <v>0.19</v>
      </c>
      <c r="U17" s="65">
        <f t="shared" si="4"/>
        <v>91341</v>
      </c>
      <c r="V17" s="61" t="s">
        <v>27</v>
      </c>
      <c r="W17" s="62">
        <f>+'PUBLICIDAD MOVIL'!I23</f>
        <v>94648</v>
      </c>
      <c r="X17" s="63">
        <v>0.19</v>
      </c>
      <c r="Y17" s="65">
        <f t="shared" si="2"/>
        <v>112631</v>
      </c>
      <c r="Z17" s="61" t="s">
        <v>28</v>
      </c>
      <c r="AA17" s="62">
        <f>+'PUBLICIDAD MOVIL'!M23</f>
        <v>88005</v>
      </c>
      <c r="AB17" s="63">
        <v>0.19</v>
      </c>
      <c r="AC17" s="64">
        <f t="shared" si="5"/>
        <v>104726</v>
      </c>
      <c r="AD17" s="64">
        <f t="shared" si="6"/>
        <v>88253</v>
      </c>
      <c r="AE17" s="66">
        <f t="shared" si="7"/>
        <v>105021</v>
      </c>
      <c r="AF17" s="67">
        <f t="shared" si="8"/>
        <v>84763</v>
      </c>
      <c r="AG17" s="66">
        <f t="shared" si="9"/>
        <v>100868</v>
      </c>
      <c r="AH17" s="68">
        <f t="shared" si="10"/>
        <v>87884</v>
      </c>
      <c r="AI17" s="69">
        <f t="shared" si="11"/>
        <v>104582</v>
      </c>
      <c r="AJ17" s="68">
        <f t="shared" si="12"/>
        <v>84566</v>
      </c>
      <c r="AK17" s="69">
        <f t="shared" si="13"/>
        <v>100634</v>
      </c>
    </row>
    <row r="18" spans="2:37" s="12" customFormat="1" ht="110.25" customHeight="1" x14ac:dyDescent="0.2">
      <c r="B18" s="52">
        <v>10</v>
      </c>
      <c r="C18" s="59" t="s">
        <v>41</v>
      </c>
      <c r="D18" s="105" t="s">
        <v>44</v>
      </c>
      <c r="E18" s="60" t="s">
        <v>26</v>
      </c>
      <c r="F18" s="61" t="s">
        <v>27</v>
      </c>
      <c r="G18" s="62">
        <f>+'PRESTIGIO '!H21</f>
        <v>92567</v>
      </c>
      <c r="H18" s="63">
        <v>0.19</v>
      </c>
      <c r="I18" s="64">
        <f t="shared" si="0"/>
        <v>110155</v>
      </c>
      <c r="J18" s="61" t="s">
        <v>28</v>
      </c>
      <c r="K18" s="62">
        <f>+'PRESTIGIO '!L21</f>
        <v>89327</v>
      </c>
      <c r="L18" s="63">
        <v>0.19</v>
      </c>
      <c r="M18" s="65">
        <f t="shared" si="3"/>
        <v>106299</v>
      </c>
      <c r="N18" s="61" t="s">
        <v>27</v>
      </c>
      <c r="O18" s="62">
        <f>+CORSERVICS!I21</f>
        <v>78957.983193277309</v>
      </c>
      <c r="P18" s="63">
        <f>+CORSERVICS!H21</f>
        <v>0.19</v>
      </c>
      <c r="Q18" s="64">
        <f t="shared" si="1"/>
        <v>93960</v>
      </c>
      <c r="R18" s="61" t="s">
        <v>28</v>
      </c>
      <c r="S18" s="62">
        <f>+CORSERVICS!M21</f>
        <v>78572.268907563033</v>
      </c>
      <c r="T18" s="63">
        <f>+CORSERVICS!L21</f>
        <v>0.19</v>
      </c>
      <c r="U18" s="65">
        <f t="shared" si="4"/>
        <v>93501</v>
      </c>
      <c r="V18" s="61" t="s">
        <v>27</v>
      </c>
      <c r="W18" s="62">
        <f>+'PUBLICIDAD MOVIL'!I24</f>
        <v>99210</v>
      </c>
      <c r="X18" s="63">
        <v>0.19</v>
      </c>
      <c r="Y18" s="65">
        <f t="shared" si="2"/>
        <v>118060</v>
      </c>
      <c r="Z18" s="61" t="s">
        <v>28</v>
      </c>
      <c r="AA18" s="62">
        <f>+'PUBLICIDAD MOVIL'!M24</f>
        <v>90624</v>
      </c>
      <c r="AB18" s="63">
        <v>0.19</v>
      </c>
      <c r="AC18" s="64">
        <f t="shared" si="5"/>
        <v>107843</v>
      </c>
      <c r="AD18" s="64">
        <f t="shared" si="6"/>
        <v>90245</v>
      </c>
      <c r="AE18" s="66">
        <f t="shared" si="7"/>
        <v>107392</v>
      </c>
      <c r="AF18" s="67">
        <f t="shared" si="8"/>
        <v>86174</v>
      </c>
      <c r="AG18" s="66">
        <f t="shared" si="9"/>
        <v>102547</v>
      </c>
      <c r="AH18" s="68">
        <f t="shared" si="10"/>
        <v>89840</v>
      </c>
      <c r="AI18" s="69">
        <f t="shared" si="11"/>
        <v>106910</v>
      </c>
      <c r="AJ18" s="68">
        <f t="shared" si="12"/>
        <v>86000</v>
      </c>
      <c r="AK18" s="69">
        <f t="shared" si="13"/>
        <v>102340</v>
      </c>
    </row>
    <row r="19" spans="2:37" s="12" customFormat="1" ht="110.25" customHeight="1" x14ac:dyDescent="0.2">
      <c r="B19" s="52">
        <v>11</v>
      </c>
      <c r="C19" s="59" t="s">
        <v>45</v>
      </c>
      <c r="D19" s="105" t="s">
        <v>46</v>
      </c>
      <c r="E19" s="60" t="s">
        <v>26</v>
      </c>
      <c r="F19" s="61" t="s">
        <v>27</v>
      </c>
      <c r="G19" s="62">
        <f>+'PRESTIGIO '!H22</f>
        <v>117900</v>
      </c>
      <c r="H19" s="63">
        <v>0.19</v>
      </c>
      <c r="I19" s="64">
        <f t="shared" si="0"/>
        <v>140301</v>
      </c>
      <c r="J19" s="61" t="s">
        <v>28</v>
      </c>
      <c r="K19" s="62">
        <f>+'PRESTIGIO '!L22</f>
        <v>115306</v>
      </c>
      <c r="L19" s="63">
        <v>0.19</v>
      </c>
      <c r="M19" s="65">
        <f t="shared" si="3"/>
        <v>137214</v>
      </c>
      <c r="N19" s="61" t="s">
        <v>27</v>
      </c>
      <c r="O19" s="62">
        <f>+CORSERVICS!I22</f>
        <v>100739.49579831935</v>
      </c>
      <c r="P19" s="63">
        <f>+CORSERVICS!H22</f>
        <v>0.19</v>
      </c>
      <c r="Q19" s="64">
        <f t="shared" si="1"/>
        <v>119880</v>
      </c>
      <c r="R19" s="61" t="s">
        <v>28</v>
      </c>
      <c r="S19" s="62">
        <f>+CORSERVICS!M22</f>
        <v>100353.78151260506</v>
      </c>
      <c r="T19" s="63">
        <f>+CORSERVICS!L22</f>
        <v>0.19</v>
      </c>
      <c r="U19" s="65">
        <f t="shared" si="4"/>
        <v>119421</v>
      </c>
      <c r="V19" s="61" t="s">
        <v>27</v>
      </c>
      <c r="W19" s="62">
        <f>+'PUBLICIDAD MOVIL'!I25</f>
        <v>125332</v>
      </c>
      <c r="X19" s="63">
        <v>0.19</v>
      </c>
      <c r="Y19" s="65">
        <f t="shared" si="2"/>
        <v>149145</v>
      </c>
      <c r="Z19" s="61" t="s">
        <v>28</v>
      </c>
      <c r="AA19" s="62">
        <f>+'PUBLICIDAD MOVIL'!M25</f>
        <v>117388</v>
      </c>
      <c r="AB19" s="63">
        <v>0.19</v>
      </c>
      <c r="AC19" s="64">
        <f t="shared" si="5"/>
        <v>139692</v>
      </c>
      <c r="AD19" s="64">
        <f t="shared" si="6"/>
        <v>114657</v>
      </c>
      <c r="AE19" s="66">
        <f t="shared" si="7"/>
        <v>136442</v>
      </c>
      <c r="AF19" s="67">
        <f t="shared" si="8"/>
        <v>111016</v>
      </c>
      <c r="AG19" s="66">
        <f t="shared" si="9"/>
        <v>132109</v>
      </c>
      <c r="AH19" s="68">
        <f t="shared" si="10"/>
        <v>114180</v>
      </c>
      <c r="AI19" s="69">
        <f t="shared" si="11"/>
        <v>135874</v>
      </c>
      <c r="AJ19" s="68">
        <f t="shared" si="12"/>
        <v>110748</v>
      </c>
      <c r="AK19" s="69">
        <f t="shared" si="13"/>
        <v>131790</v>
      </c>
    </row>
    <row r="20" spans="2:37" s="12" customFormat="1" ht="110.25" customHeight="1" x14ac:dyDescent="0.2">
      <c r="B20" s="52">
        <v>12</v>
      </c>
      <c r="C20" s="59" t="s">
        <v>45</v>
      </c>
      <c r="D20" s="105" t="s">
        <v>47</v>
      </c>
      <c r="E20" s="60" t="s">
        <v>26</v>
      </c>
      <c r="F20" s="61" t="s">
        <v>27</v>
      </c>
      <c r="G20" s="62">
        <f>+'PRESTIGIO '!H23</f>
        <v>118137</v>
      </c>
      <c r="H20" s="63">
        <v>0.19</v>
      </c>
      <c r="I20" s="64">
        <f t="shared" si="0"/>
        <v>140583</v>
      </c>
      <c r="J20" s="61" t="s">
        <v>28</v>
      </c>
      <c r="K20" s="62">
        <f>+'PRESTIGIO '!L23</f>
        <v>116956</v>
      </c>
      <c r="L20" s="63">
        <v>0.19</v>
      </c>
      <c r="M20" s="65">
        <f t="shared" si="3"/>
        <v>139178</v>
      </c>
      <c r="N20" s="61" t="s">
        <v>27</v>
      </c>
      <c r="O20" s="62">
        <f>+CORSERVICS!I23</f>
        <v>102554.62184873951</v>
      </c>
      <c r="P20" s="63">
        <f>+CORSERVICS!H23</f>
        <v>0.19</v>
      </c>
      <c r="Q20" s="64">
        <f t="shared" si="1"/>
        <v>122040</v>
      </c>
      <c r="R20" s="61" t="s">
        <v>28</v>
      </c>
      <c r="S20" s="62">
        <f>+CORSERVICS!M23</f>
        <v>102168.90756302523</v>
      </c>
      <c r="T20" s="63">
        <f>+CORSERVICS!L23</f>
        <v>0.19</v>
      </c>
      <c r="U20" s="65">
        <f t="shared" si="4"/>
        <v>121581</v>
      </c>
      <c r="V20" s="61" t="s">
        <v>27</v>
      </c>
      <c r="W20" s="62">
        <f>+'PUBLICIDAD MOVIL'!I26</f>
        <v>128824</v>
      </c>
      <c r="X20" s="63">
        <v>0.19</v>
      </c>
      <c r="Y20" s="65">
        <f t="shared" si="2"/>
        <v>153301</v>
      </c>
      <c r="Z20" s="61" t="s">
        <v>28</v>
      </c>
      <c r="AA20" s="62">
        <f>+'PUBLICIDAD MOVIL'!M26</f>
        <v>116826</v>
      </c>
      <c r="AB20" s="63">
        <v>0.19</v>
      </c>
      <c r="AC20" s="64">
        <f t="shared" si="5"/>
        <v>139023</v>
      </c>
      <c r="AD20" s="64">
        <f t="shared" si="6"/>
        <v>116505</v>
      </c>
      <c r="AE20" s="66">
        <f t="shared" si="7"/>
        <v>138641</v>
      </c>
      <c r="AF20" s="67">
        <f t="shared" si="8"/>
        <v>111984</v>
      </c>
      <c r="AG20" s="66">
        <f t="shared" si="9"/>
        <v>133261</v>
      </c>
      <c r="AH20" s="68">
        <f t="shared" si="10"/>
        <v>115997</v>
      </c>
      <c r="AI20" s="69">
        <f t="shared" si="11"/>
        <v>138036</v>
      </c>
      <c r="AJ20" s="68">
        <f t="shared" si="12"/>
        <v>111762</v>
      </c>
      <c r="AK20" s="69">
        <f t="shared" si="13"/>
        <v>132997</v>
      </c>
    </row>
    <row r="21" spans="2:37" s="12" customFormat="1" ht="110.25" customHeight="1" x14ac:dyDescent="0.2">
      <c r="B21" s="52">
        <v>13</v>
      </c>
      <c r="C21" s="59" t="s">
        <v>45</v>
      </c>
      <c r="D21" s="105" t="s">
        <v>48</v>
      </c>
      <c r="E21" s="60" t="s">
        <v>26</v>
      </c>
      <c r="F21" s="61" t="s">
        <v>27</v>
      </c>
      <c r="G21" s="62">
        <f>+'PRESTIGIO '!H24</f>
        <v>119624</v>
      </c>
      <c r="H21" s="63">
        <v>0.19</v>
      </c>
      <c r="I21" s="64">
        <f t="shared" si="0"/>
        <v>142353</v>
      </c>
      <c r="J21" s="61" t="s">
        <v>28</v>
      </c>
      <c r="K21" s="62">
        <f>+'PRESTIGIO '!L24</f>
        <v>116514</v>
      </c>
      <c r="L21" s="63">
        <v>0.19</v>
      </c>
      <c r="M21" s="65">
        <f t="shared" si="3"/>
        <v>138652</v>
      </c>
      <c r="N21" s="61" t="s">
        <v>27</v>
      </c>
      <c r="O21" s="62">
        <f>+CORSERVICS!I24</f>
        <v>104369.74789915969</v>
      </c>
      <c r="P21" s="63">
        <f>+CORSERVICS!H24</f>
        <v>0.19</v>
      </c>
      <c r="Q21" s="64">
        <f t="shared" si="1"/>
        <v>124200</v>
      </c>
      <c r="R21" s="61" t="s">
        <v>28</v>
      </c>
      <c r="S21" s="62">
        <f>+CORSERVICS!M24</f>
        <v>103984.0336134454</v>
      </c>
      <c r="T21" s="63">
        <f>+CORSERVICS!L24</f>
        <v>0.19</v>
      </c>
      <c r="U21" s="65">
        <f t="shared" si="4"/>
        <v>123741</v>
      </c>
      <c r="V21" s="61" t="s">
        <v>27</v>
      </c>
      <c r="W21" s="62">
        <f>+'PUBLICIDAD MOVIL'!I27</f>
        <v>131523</v>
      </c>
      <c r="X21" s="63">
        <v>0.19</v>
      </c>
      <c r="Y21" s="65">
        <f t="shared" si="2"/>
        <v>156512</v>
      </c>
      <c r="Z21" s="61" t="s">
        <v>28</v>
      </c>
      <c r="AA21" s="62">
        <f>+'PUBLICIDAD MOVIL'!M27</f>
        <v>122015</v>
      </c>
      <c r="AB21" s="63">
        <v>0.19</v>
      </c>
      <c r="AC21" s="64">
        <f t="shared" si="5"/>
        <v>145198</v>
      </c>
      <c r="AD21" s="64">
        <f t="shared" si="6"/>
        <v>118506</v>
      </c>
      <c r="AE21" s="66">
        <f t="shared" si="7"/>
        <v>141022</v>
      </c>
      <c r="AF21" s="67">
        <f t="shared" si="8"/>
        <v>114171</v>
      </c>
      <c r="AG21" s="66">
        <f t="shared" si="9"/>
        <v>135863</v>
      </c>
      <c r="AH21" s="68">
        <f t="shared" si="10"/>
        <v>117977</v>
      </c>
      <c r="AI21" s="69">
        <f t="shared" si="11"/>
        <v>140393</v>
      </c>
      <c r="AJ21" s="68">
        <f t="shared" si="12"/>
        <v>113916</v>
      </c>
      <c r="AK21" s="69">
        <f t="shared" si="13"/>
        <v>135560</v>
      </c>
    </row>
    <row r="22" spans="2:37" s="12" customFormat="1" ht="110.25" customHeight="1" x14ac:dyDescent="0.2">
      <c r="B22" s="52">
        <v>14</v>
      </c>
      <c r="C22" s="59" t="s">
        <v>49</v>
      </c>
      <c r="D22" s="105" t="s">
        <v>50</v>
      </c>
      <c r="E22" s="60" t="s">
        <v>51</v>
      </c>
      <c r="F22" s="61" t="s">
        <v>27</v>
      </c>
      <c r="G22" s="62">
        <f>+'PRESTIGIO '!H25</f>
        <v>131257</v>
      </c>
      <c r="H22" s="63">
        <v>0.19</v>
      </c>
      <c r="I22" s="64">
        <f t="shared" si="0"/>
        <v>156196</v>
      </c>
      <c r="J22" s="61" t="s">
        <v>28</v>
      </c>
      <c r="K22" s="62">
        <f>+'PRESTIGIO '!L25</f>
        <v>128632</v>
      </c>
      <c r="L22" s="63">
        <v>0.19</v>
      </c>
      <c r="M22" s="65">
        <f t="shared" si="3"/>
        <v>153072</v>
      </c>
      <c r="N22" s="61" t="s">
        <v>27</v>
      </c>
      <c r="O22" s="62">
        <f>+CORSERVICS!I25</f>
        <v>109815.12605042018</v>
      </c>
      <c r="P22" s="63">
        <f>+CORSERVICS!H25</f>
        <v>0.19</v>
      </c>
      <c r="Q22" s="64">
        <f t="shared" si="1"/>
        <v>130680</v>
      </c>
      <c r="R22" s="61" t="s">
        <v>28</v>
      </c>
      <c r="S22" s="62">
        <f>+CORSERVICS!M25</f>
        <v>109429.4117647059</v>
      </c>
      <c r="T22" s="63">
        <f>+CORSERVICS!L25</f>
        <v>0.19</v>
      </c>
      <c r="U22" s="65">
        <f t="shared" si="4"/>
        <v>130221</v>
      </c>
      <c r="V22" s="61" t="s">
        <v>27</v>
      </c>
      <c r="W22" s="62">
        <f>+'PUBLICIDAD MOVIL'!I28</f>
        <v>135374</v>
      </c>
      <c r="X22" s="63">
        <v>0.19</v>
      </c>
      <c r="Y22" s="65">
        <f t="shared" si="2"/>
        <v>161095</v>
      </c>
      <c r="Z22" s="61" t="s">
        <v>28</v>
      </c>
      <c r="AA22" s="62">
        <f>+'PUBLICIDAD MOVIL'!M28</f>
        <v>125911</v>
      </c>
      <c r="AB22" s="63">
        <v>0.19</v>
      </c>
      <c r="AC22" s="64">
        <f t="shared" si="5"/>
        <v>149834</v>
      </c>
      <c r="AD22" s="64">
        <f t="shared" si="6"/>
        <v>125482</v>
      </c>
      <c r="AE22" s="66">
        <f t="shared" si="7"/>
        <v>149324</v>
      </c>
      <c r="AF22" s="67">
        <f t="shared" si="8"/>
        <v>121324</v>
      </c>
      <c r="AG22" s="66">
        <f t="shared" si="9"/>
        <v>144376</v>
      </c>
      <c r="AH22" s="68">
        <f t="shared" si="10"/>
        <v>124961</v>
      </c>
      <c r="AI22" s="69">
        <f t="shared" si="11"/>
        <v>148704</v>
      </c>
      <c r="AJ22" s="68">
        <f t="shared" si="12"/>
        <v>121018</v>
      </c>
      <c r="AK22" s="69">
        <f t="shared" si="13"/>
        <v>144011</v>
      </c>
    </row>
    <row r="23" spans="2:37" s="12" customFormat="1" ht="110.25" customHeight="1" x14ac:dyDescent="0.2">
      <c r="B23" s="52">
        <v>15</v>
      </c>
      <c r="C23" s="59" t="s">
        <v>49</v>
      </c>
      <c r="D23" s="105" t="s">
        <v>52</v>
      </c>
      <c r="E23" s="60" t="s">
        <v>51</v>
      </c>
      <c r="F23" s="61" t="s">
        <v>27</v>
      </c>
      <c r="G23" s="62">
        <f>+'PRESTIGIO '!H26</f>
        <v>136118</v>
      </c>
      <c r="H23" s="63">
        <v>0.19</v>
      </c>
      <c r="I23" s="64">
        <f t="shared" si="0"/>
        <v>161980</v>
      </c>
      <c r="J23" s="61" t="s">
        <v>28</v>
      </c>
      <c r="K23" s="62">
        <f>+'PRESTIGIO '!L26</f>
        <v>134621</v>
      </c>
      <c r="L23" s="63">
        <v>0.19</v>
      </c>
      <c r="M23" s="65">
        <f t="shared" si="3"/>
        <v>160199</v>
      </c>
      <c r="N23" s="61" t="s">
        <v>27</v>
      </c>
      <c r="O23" s="62">
        <f>+CORSERVICS!I26</f>
        <v>111630.25210084034</v>
      </c>
      <c r="P23" s="63">
        <f>+CORSERVICS!H26</f>
        <v>0.19</v>
      </c>
      <c r="Q23" s="64">
        <f t="shared" si="1"/>
        <v>132840</v>
      </c>
      <c r="R23" s="61" t="s">
        <v>28</v>
      </c>
      <c r="S23" s="62">
        <f>+CORSERVICS!M26</f>
        <v>111244.53781512605</v>
      </c>
      <c r="T23" s="63">
        <f>+CORSERVICS!L26</f>
        <v>0.19</v>
      </c>
      <c r="U23" s="65">
        <f t="shared" si="4"/>
        <v>132381</v>
      </c>
      <c r="V23" s="61" t="s">
        <v>27</v>
      </c>
      <c r="W23" s="62">
        <f>+'PUBLICIDAD MOVIL'!I29</f>
        <v>135949</v>
      </c>
      <c r="X23" s="63">
        <v>0.19</v>
      </c>
      <c r="Y23" s="65">
        <f t="shared" si="2"/>
        <v>161779</v>
      </c>
      <c r="Z23" s="61" t="s">
        <v>28</v>
      </c>
      <c r="AA23" s="62">
        <f>+'PUBLICIDAD MOVIL'!M29</f>
        <v>128811</v>
      </c>
      <c r="AB23" s="63">
        <v>0.19</v>
      </c>
      <c r="AC23" s="64">
        <f t="shared" si="5"/>
        <v>153285</v>
      </c>
      <c r="AD23" s="64">
        <f t="shared" si="6"/>
        <v>127899</v>
      </c>
      <c r="AE23" s="66">
        <f t="shared" si="7"/>
        <v>152200</v>
      </c>
      <c r="AF23" s="67">
        <f t="shared" si="8"/>
        <v>124892</v>
      </c>
      <c r="AG23" s="66">
        <f t="shared" si="9"/>
        <v>148621</v>
      </c>
      <c r="AH23" s="68">
        <f t="shared" si="10"/>
        <v>127357</v>
      </c>
      <c r="AI23" s="69">
        <f t="shared" si="11"/>
        <v>151555</v>
      </c>
      <c r="AJ23" s="68">
        <f t="shared" si="12"/>
        <v>124484</v>
      </c>
      <c r="AK23" s="69">
        <f t="shared" si="13"/>
        <v>148136</v>
      </c>
    </row>
    <row r="24" spans="2:37" s="12" customFormat="1" ht="110.25" customHeight="1" x14ac:dyDescent="0.2">
      <c r="B24" s="52">
        <v>16</v>
      </c>
      <c r="C24" s="59" t="s">
        <v>49</v>
      </c>
      <c r="D24" s="105" t="s">
        <v>53</v>
      </c>
      <c r="E24" s="60" t="s">
        <v>51</v>
      </c>
      <c r="F24" s="61" t="s">
        <v>27</v>
      </c>
      <c r="G24" s="62">
        <f>+'PRESTIGIO '!H27</f>
        <v>139281</v>
      </c>
      <c r="H24" s="63">
        <v>0.19</v>
      </c>
      <c r="I24" s="64">
        <f t="shared" si="0"/>
        <v>165744</v>
      </c>
      <c r="J24" s="61" t="s">
        <v>28</v>
      </c>
      <c r="K24" s="62">
        <f>+'PRESTIGIO '!L27</f>
        <v>137052</v>
      </c>
      <c r="L24" s="63">
        <v>0.19</v>
      </c>
      <c r="M24" s="65">
        <f t="shared" si="3"/>
        <v>163092</v>
      </c>
      <c r="N24" s="61" t="s">
        <v>27</v>
      </c>
      <c r="O24" s="62">
        <f>+CORSERVICS!I27</f>
        <v>113445.37815126051</v>
      </c>
      <c r="P24" s="63">
        <f>+CORSERVICS!H27</f>
        <v>0.19</v>
      </c>
      <c r="Q24" s="64">
        <f t="shared" si="1"/>
        <v>135000</v>
      </c>
      <c r="R24" s="61" t="s">
        <v>28</v>
      </c>
      <c r="S24" s="62">
        <f>+CORSERVICS!M27</f>
        <v>113059.66386554623</v>
      </c>
      <c r="T24" s="63">
        <f>+CORSERVICS!L27</f>
        <v>0.19</v>
      </c>
      <c r="U24" s="65">
        <f t="shared" si="4"/>
        <v>134541</v>
      </c>
      <c r="V24" s="61" t="s">
        <v>27</v>
      </c>
      <c r="W24" s="62">
        <f>+'PUBLICIDAD MOVIL'!I30</f>
        <v>134247</v>
      </c>
      <c r="X24" s="63">
        <v>0.19</v>
      </c>
      <c r="Y24" s="65">
        <f t="shared" si="2"/>
        <v>159754</v>
      </c>
      <c r="Z24" s="61" t="s">
        <v>28</v>
      </c>
      <c r="AA24" s="62">
        <f>+'PUBLICIDAD MOVIL'!M30</f>
        <v>129618</v>
      </c>
      <c r="AB24" s="63">
        <v>0.19</v>
      </c>
      <c r="AC24" s="64">
        <f t="shared" si="5"/>
        <v>154245</v>
      </c>
      <c r="AD24" s="64">
        <f t="shared" si="6"/>
        <v>128991</v>
      </c>
      <c r="AE24" s="66">
        <f t="shared" si="7"/>
        <v>153499</v>
      </c>
      <c r="AF24" s="67">
        <f t="shared" si="8"/>
        <v>126577</v>
      </c>
      <c r="AG24" s="66">
        <f t="shared" si="9"/>
        <v>150627</v>
      </c>
      <c r="AH24" s="68">
        <f t="shared" si="10"/>
        <v>128488</v>
      </c>
      <c r="AI24" s="69">
        <f t="shared" si="11"/>
        <v>152901</v>
      </c>
      <c r="AJ24" s="68">
        <f t="shared" si="12"/>
        <v>126169</v>
      </c>
      <c r="AK24" s="69">
        <f t="shared" si="13"/>
        <v>150141</v>
      </c>
    </row>
    <row r="25" spans="2:37" s="12" customFormat="1" ht="110.25" customHeight="1" x14ac:dyDescent="0.2">
      <c r="B25" s="52">
        <v>17</v>
      </c>
      <c r="C25" s="59" t="s">
        <v>54</v>
      </c>
      <c r="D25" s="105" t="s">
        <v>55</v>
      </c>
      <c r="E25" s="60" t="s">
        <v>26</v>
      </c>
      <c r="F25" s="61" t="s">
        <v>27</v>
      </c>
      <c r="G25" s="62">
        <f>+'PRESTIGIO '!H28</f>
        <v>24781</v>
      </c>
      <c r="H25" s="63">
        <v>0.19</v>
      </c>
      <c r="I25" s="64">
        <f t="shared" si="0"/>
        <v>29489</v>
      </c>
      <c r="J25" s="61" t="s">
        <v>28</v>
      </c>
      <c r="K25" s="62">
        <f>+'PRESTIGIO '!L28</f>
        <v>24236</v>
      </c>
      <c r="L25" s="63">
        <v>0.19</v>
      </c>
      <c r="M25" s="65">
        <f t="shared" si="3"/>
        <v>28841</v>
      </c>
      <c r="N25" s="61" t="s">
        <v>27</v>
      </c>
      <c r="O25" s="62">
        <f>+CORSERVICS!I28</f>
        <v>19966.386554621851</v>
      </c>
      <c r="P25" s="63">
        <f>+CORSERVICS!H28</f>
        <v>0.19</v>
      </c>
      <c r="Q25" s="64">
        <f t="shared" si="1"/>
        <v>23760</v>
      </c>
      <c r="R25" s="61" t="s">
        <v>28</v>
      </c>
      <c r="S25" s="62">
        <f>+CORSERVICS!M28</f>
        <v>19580.672268907565</v>
      </c>
      <c r="T25" s="63">
        <f>+CORSERVICS!L28</f>
        <v>0.19</v>
      </c>
      <c r="U25" s="65">
        <f t="shared" si="4"/>
        <v>23301</v>
      </c>
      <c r="V25" s="61" t="s">
        <v>27</v>
      </c>
      <c r="W25" s="62">
        <f>+'PUBLICIDAD MOVIL'!I31</f>
        <v>25305</v>
      </c>
      <c r="X25" s="63">
        <v>0.19</v>
      </c>
      <c r="Y25" s="65">
        <f t="shared" si="2"/>
        <v>30113</v>
      </c>
      <c r="Z25" s="61" t="s">
        <v>28</v>
      </c>
      <c r="AA25" s="62">
        <f>+'PUBLICIDAD MOVIL'!M31</f>
        <v>23904</v>
      </c>
      <c r="AB25" s="63">
        <v>0.19</v>
      </c>
      <c r="AC25" s="64">
        <f t="shared" si="5"/>
        <v>28446</v>
      </c>
      <c r="AD25" s="64">
        <f t="shared" si="6"/>
        <v>23351</v>
      </c>
      <c r="AE25" s="66">
        <f t="shared" si="7"/>
        <v>27788</v>
      </c>
      <c r="AF25" s="67">
        <f t="shared" si="8"/>
        <v>22574</v>
      </c>
      <c r="AG25" s="66">
        <f t="shared" si="9"/>
        <v>26863</v>
      </c>
      <c r="AH25" s="68">
        <f t="shared" si="10"/>
        <v>23221</v>
      </c>
      <c r="AI25" s="69">
        <f t="shared" si="11"/>
        <v>27633</v>
      </c>
      <c r="AJ25" s="68">
        <f t="shared" si="12"/>
        <v>22469</v>
      </c>
      <c r="AK25" s="69">
        <f t="shared" si="13"/>
        <v>26738</v>
      </c>
    </row>
    <row r="26" spans="2:37" s="12" customFormat="1" ht="110.25" customHeight="1" x14ac:dyDescent="0.2">
      <c r="B26" s="52">
        <v>18</v>
      </c>
      <c r="C26" s="59" t="s">
        <v>56</v>
      </c>
      <c r="D26" s="105" t="s">
        <v>57</v>
      </c>
      <c r="E26" s="60" t="s">
        <v>26</v>
      </c>
      <c r="F26" s="61" t="s">
        <v>27</v>
      </c>
      <c r="G26" s="62">
        <f>+'PRESTIGIO '!H29</f>
        <v>2667</v>
      </c>
      <c r="H26" s="63">
        <v>0.19</v>
      </c>
      <c r="I26" s="64">
        <f t="shared" si="0"/>
        <v>3174</v>
      </c>
      <c r="J26" s="61" t="s">
        <v>28</v>
      </c>
      <c r="K26" s="62">
        <f>+'PRESTIGIO '!L29</f>
        <v>2616</v>
      </c>
      <c r="L26" s="63">
        <v>0.19</v>
      </c>
      <c r="M26" s="65">
        <f t="shared" si="3"/>
        <v>3113</v>
      </c>
      <c r="N26" s="61" t="s">
        <v>27</v>
      </c>
      <c r="O26" s="62">
        <f>+CORSERVICS!I29</f>
        <v>2904.201680672269</v>
      </c>
      <c r="P26" s="63">
        <f>+CORSERVICS!H29</f>
        <v>0.19</v>
      </c>
      <c r="Q26" s="64">
        <f t="shared" si="1"/>
        <v>3456</v>
      </c>
      <c r="R26" s="61" t="s">
        <v>28</v>
      </c>
      <c r="S26" s="62">
        <f>+CORSERVICS!M29</f>
        <v>2518.4873949579833</v>
      </c>
      <c r="T26" s="63">
        <f>+CORSERVICS!L29</f>
        <v>0.19</v>
      </c>
      <c r="U26" s="65">
        <f t="shared" si="4"/>
        <v>2997</v>
      </c>
      <c r="V26" s="61" t="s">
        <v>27</v>
      </c>
      <c r="W26" s="62">
        <f>+'PUBLICIDAD MOVIL'!I32</f>
        <v>2833</v>
      </c>
      <c r="X26" s="63">
        <v>0.19</v>
      </c>
      <c r="Y26" s="65">
        <f t="shared" si="2"/>
        <v>3371</v>
      </c>
      <c r="Z26" s="61" t="s">
        <v>28</v>
      </c>
      <c r="AA26" s="62">
        <f>+'PUBLICIDAD MOVIL'!M32</f>
        <v>2708</v>
      </c>
      <c r="AB26" s="63">
        <v>0.19</v>
      </c>
      <c r="AC26" s="64">
        <f t="shared" si="5"/>
        <v>3223</v>
      </c>
      <c r="AD26" s="64">
        <f t="shared" si="6"/>
        <v>2801</v>
      </c>
      <c r="AE26" s="66">
        <f t="shared" si="7"/>
        <v>3333</v>
      </c>
      <c r="AF26" s="67">
        <f t="shared" si="8"/>
        <v>2614</v>
      </c>
      <c r="AG26" s="66">
        <f t="shared" si="9"/>
        <v>3111</v>
      </c>
      <c r="AH26" s="68">
        <f t="shared" si="10"/>
        <v>2800</v>
      </c>
      <c r="AI26" s="69">
        <f t="shared" si="11"/>
        <v>3332</v>
      </c>
      <c r="AJ26" s="68">
        <f t="shared" si="12"/>
        <v>2613</v>
      </c>
      <c r="AK26" s="69">
        <f t="shared" si="13"/>
        <v>3109</v>
      </c>
    </row>
    <row r="27" spans="2:37" s="12" customFormat="1" ht="110.25" customHeight="1" x14ac:dyDescent="0.2">
      <c r="B27" s="52">
        <v>19</v>
      </c>
      <c r="C27" s="59" t="s">
        <v>58</v>
      </c>
      <c r="D27" s="105" t="s">
        <v>59</v>
      </c>
      <c r="E27" s="60" t="s">
        <v>26</v>
      </c>
      <c r="F27" s="61" t="s">
        <v>27</v>
      </c>
      <c r="G27" s="62">
        <f>+'PRESTIGIO '!H30</f>
        <v>18278</v>
      </c>
      <c r="H27" s="63">
        <v>0.19</v>
      </c>
      <c r="I27" s="64">
        <f t="shared" si="0"/>
        <v>21751</v>
      </c>
      <c r="J27" s="61" t="s">
        <v>28</v>
      </c>
      <c r="K27" s="62">
        <f>+'PRESTIGIO '!L30</f>
        <v>17876</v>
      </c>
      <c r="L27" s="63">
        <v>0.19</v>
      </c>
      <c r="M27" s="65">
        <f t="shared" si="3"/>
        <v>21272</v>
      </c>
      <c r="N27" s="61" t="s">
        <v>27</v>
      </c>
      <c r="O27" s="62">
        <f>+CORSERVICS!I30</f>
        <v>14521.008403361346</v>
      </c>
      <c r="P27" s="63">
        <f>+CORSERVICS!H30</f>
        <v>0.19</v>
      </c>
      <c r="Q27" s="64">
        <f t="shared" si="1"/>
        <v>17280</v>
      </c>
      <c r="R27" s="61" t="s">
        <v>28</v>
      </c>
      <c r="S27" s="62">
        <f>+CORSERVICS!M30</f>
        <v>14135.294117647059</v>
      </c>
      <c r="T27" s="63">
        <f>+CORSERVICS!L30</f>
        <v>0.19</v>
      </c>
      <c r="U27" s="65">
        <f t="shared" si="4"/>
        <v>16821</v>
      </c>
      <c r="V27" s="61" t="s">
        <v>27</v>
      </c>
      <c r="W27" s="62">
        <f>+'PUBLICIDAD MOVIL'!I33</f>
        <v>18229</v>
      </c>
      <c r="X27" s="63">
        <v>0.19</v>
      </c>
      <c r="Y27" s="65">
        <f t="shared" si="2"/>
        <v>21693</v>
      </c>
      <c r="Z27" s="61" t="s">
        <v>28</v>
      </c>
      <c r="AA27" s="62">
        <f>+'PUBLICIDAD MOVIL'!M33</f>
        <v>16563</v>
      </c>
      <c r="AB27" s="63">
        <v>0.19</v>
      </c>
      <c r="AC27" s="64">
        <f t="shared" si="5"/>
        <v>19710</v>
      </c>
      <c r="AD27" s="64">
        <f t="shared" si="6"/>
        <v>17009</v>
      </c>
      <c r="AE27" s="66">
        <f t="shared" si="7"/>
        <v>20241</v>
      </c>
      <c r="AF27" s="67">
        <f t="shared" si="8"/>
        <v>16191</v>
      </c>
      <c r="AG27" s="66">
        <f t="shared" si="9"/>
        <v>19267</v>
      </c>
      <c r="AH27" s="68">
        <f t="shared" si="10"/>
        <v>16913</v>
      </c>
      <c r="AI27" s="69">
        <f t="shared" si="11"/>
        <v>20126</v>
      </c>
      <c r="AJ27" s="68">
        <f t="shared" si="12"/>
        <v>16115</v>
      </c>
      <c r="AK27" s="69">
        <f t="shared" si="13"/>
        <v>19177</v>
      </c>
    </row>
    <row r="28" spans="2:37" s="12" customFormat="1" ht="110.25" customHeight="1" x14ac:dyDescent="0.2">
      <c r="B28" s="52">
        <v>20</v>
      </c>
      <c r="C28" s="59" t="s">
        <v>60</v>
      </c>
      <c r="D28" s="105" t="s">
        <v>61</v>
      </c>
      <c r="E28" s="60" t="s">
        <v>26</v>
      </c>
      <c r="F28" s="61" t="s">
        <v>27</v>
      </c>
      <c r="G28" s="62">
        <f>+'PRESTIGIO '!H31</f>
        <v>21000</v>
      </c>
      <c r="H28" s="63">
        <v>0.19</v>
      </c>
      <c r="I28" s="64">
        <f t="shared" si="0"/>
        <v>24990</v>
      </c>
      <c r="J28" s="61" t="s">
        <v>28</v>
      </c>
      <c r="K28" s="62">
        <f>+'PRESTIGIO '!L31</f>
        <v>20180</v>
      </c>
      <c r="L28" s="63">
        <v>0.19</v>
      </c>
      <c r="M28" s="65">
        <f t="shared" si="3"/>
        <v>24014</v>
      </c>
      <c r="N28" s="61" t="s">
        <v>27</v>
      </c>
      <c r="O28" s="62">
        <f>+CORSERVICS!I31</f>
        <v>16336.134453781513</v>
      </c>
      <c r="P28" s="63">
        <f>+CORSERVICS!H31</f>
        <v>0.19</v>
      </c>
      <c r="Q28" s="64">
        <f t="shared" si="1"/>
        <v>19440</v>
      </c>
      <c r="R28" s="61" t="s">
        <v>28</v>
      </c>
      <c r="S28" s="62">
        <f>+CORSERVICS!M31</f>
        <v>15950.420168067227</v>
      </c>
      <c r="T28" s="63">
        <f>+CORSERVICS!L31</f>
        <v>0.19</v>
      </c>
      <c r="U28" s="65">
        <f t="shared" si="4"/>
        <v>18981</v>
      </c>
      <c r="V28" s="61" t="s">
        <v>27</v>
      </c>
      <c r="W28" s="62">
        <f>+'PUBLICIDAD MOVIL'!I34</f>
        <v>20023</v>
      </c>
      <c r="X28" s="63">
        <v>0.19</v>
      </c>
      <c r="Y28" s="65">
        <f t="shared" si="2"/>
        <v>23827</v>
      </c>
      <c r="Z28" s="61" t="s">
        <v>28</v>
      </c>
      <c r="AA28" s="62">
        <f>+'PUBLICIDAD MOVIL'!M34</f>
        <v>18315</v>
      </c>
      <c r="AB28" s="63">
        <v>0.19</v>
      </c>
      <c r="AC28" s="64">
        <f t="shared" si="5"/>
        <v>21795</v>
      </c>
      <c r="AD28" s="64">
        <f t="shared" si="6"/>
        <v>19120</v>
      </c>
      <c r="AE28" s="66">
        <f t="shared" si="7"/>
        <v>22753</v>
      </c>
      <c r="AF28" s="67">
        <f t="shared" si="8"/>
        <v>18148</v>
      </c>
      <c r="AG28" s="66">
        <f t="shared" si="9"/>
        <v>21596</v>
      </c>
      <c r="AH28" s="68">
        <f t="shared" si="10"/>
        <v>19009</v>
      </c>
      <c r="AI28" s="69">
        <f t="shared" si="11"/>
        <v>22621</v>
      </c>
      <c r="AJ28" s="68">
        <f t="shared" si="12"/>
        <v>18065</v>
      </c>
      <c r="AK28" s="69">
        <f t="shared" si="13"/>
        <v>21497</v>
      </c>
    </row>
    <row r="29" spans="2:37" s="12" customFormat="1" ht="110.25" customHeight="1" x14ac:dyDescent="0.2">
      <c r="B29" s="52">
        <v>21</v>
      </c>
      <c r="C29" s="59" t="s">
        <v>62</v>
      </c>
      <c r="D29" s="105" t="s">
        <v>63</v>
      </c>
      <c r="E29" s="60" t="s">
        <v>26</v>
      </c>
      <c r="F29" s="61" t="s">
        <v>27</v>
      </c>
      <c r="G29" s="62">
        <f>+'PRESTIGIO '!H32</f>
        <v>21650</v>
      </c>
      <c r="H29" s="63">
        <v>0.19</v>
      </c>
      <c r="I29" s="64">
        <f t="shared" si="0"/>
        <v>25764</v>
      </c>
      <c r="J29" s="61" t="s">
        <v>28</v>
      </c>
      <c r="K29" s="62">
        <f>+'PRESTIGIO '!L32</f>
        <v>20892</v>
      </c>
      <c r="L29" s="63">
        <v>0.19</v>
      </c>
      <c r="M29" s="65">
        <f t="shared" si="3"/>
        <v>24861</v>
      </c>
      <c r="N29" s="61" t="s">
        <v>27</v>
      </c>
      <c r="O29" s="62">
        <f>+CORSERVICS!I32</f>
        <v>18151.26050420168</v>
      </c>
      <c r="P29" s="63">
        <f>+CORSERVICS!H32</f>
        <v>0.19</v>
      </c>
      <c r="Q29" s="64">
        <f t="shared" si="1"/>
        <v>21600</v>
      </c>
      <c r="R29" s="61" t="s">
        <v>28</v>
      </c>
      <c r="S29" s="62">
        <f>+CORSERVICS!M32</f>
        <v>17765.546218487394</v>
      </c>
      <c r="T29" s="63">
        <f>+CORSERVICS!L32</f>
        <v>0.19</v>
      </c>
      <c r="U29" s="65">
        <f t="shared" si="4"/>
        <v>21141</v>
      </c>
      <c r="V29" s="61" t="s">
        <v>27</v>
      </c>
      <c r="W29" s="62">
        <f>+'PUBLICIDAD MOVIL'!I35</f>
        <v>23147</v>
      </c>
      <c r="X29" s="63">
        <v>0.19</v>
      </c>
      <c r="Y29" s="65">
        <f t="shared" si="2"/>
        <v>27545</v>
      </c>
      <c r="Z29" s="61" t="s">
        <v>28</v>
      </c>
      <c r="AA29" s="62">
        <f>+'PUBLICIDAD MOVIL'!M35</f>
        <v>20987</v>
      </c>
      <c r="AB29" s="63">
        <v>0.19</v>
      </c>
      <c r="AC29" s="64">
        <f t="shared" si="5"/>
        <v>24975</v>
      </c>
      <c r="AD29" s="64">
        <f t="shared" si="6"/>
        <v>20983</v>
      </c>
      <c r="AE29" s="66">
        <f t="shared" si="7"/>
        <v>24970</v>
      </c>
      <c r="AF29" s="67">
        <f t="shared" si="8"/>
        <v>19882</v>
      </c>
      <c r="AG29" s="66">
        <f t="shared" si="9"/>
        <v>23660</v>
      </c>
      <c r="AH29" s="68">
        <f t="shared" si="10"/>
        <v>20875</v>
      </c>
      <c r="AI29" s="69">
        <f t="shared" si="11"/>
        <v>24841</v>
      </c>
      <c r="AJ29" s="68">
        <f t="shared" si="12"/>
        <v>19823</v>
      </c>
      <c r="AK29" s="69">
        <f t="shared" si="13"/>
        <v>23589</v>
      </c>
    </row>
    <row r="30" spans="2:37" s="12" customFormat="1" ht="110.25" customHeight="1" x14ac:dyDescent="0.2">
      <c r="B30" s="52">
        <v>22</v>
      </c>
      <c r="C30" s="59" t="s">
        <v>64</v>
      </c>
      <c r="D30" s="105" t="s">
        <v>65</v>
      </c>
      <c r="E30" s="60" t="s">
        <v>26</v>
      </c>
      <c r="F30" s="61" t="s">
        <v>27</v>
      </c>
      <c r="G30" s="62">
        <f>+'PRESTIGIO '!H33</f>
        <v>23501</v>
      </c>
      <c r="H30" s="63">
        <v>0.19</v>
      </c>
      <c r="I30" s="64">
        <f t="shared" si="0"/>
        <v>27966</v>
      </c>
      <c r="J30" s="61" t="s">
        <v>28</v>
      </c>
      <c r="K30" s="62">
        <f>+'PRESTIGIO '!L33</f>
        <v>22843</v>
      </c>
      <c r="L30" s="63">
        <v>0.19</v>
      </c>
      <c r="M30" s="65">
        <f t="shared" si="3"/>
        <v>27183</v>
      </c>
      <c r="N30" s="61" t="s">
        <v>27</v>
      </c>
      <c r="O30" s="62">
        <f>+CORSERVICS!I33</f>
        <v>19966.386554621851</v>
      </c>
      <c r="P30" s="63">
        <f>+CORSERVICS!H33</f>
        <v>0.19</v>
      </c>
      <c r="Q30" s="64">
        <f t="shared" si="1"/>
        <v>23760</v>
      </c>
      <c r="R30" s="61" t="s">
        <v>28</v>
      </c>
      <c r="S30" s="62">
        <f>+CORSERVICS!M33</f>
        <v>19580.672268907565</v>
      </c>
      <c r="T30" s="63">
        <f>+CORSERVICS!L33</f>
        <v>0.19</v>
      </c>
      <c r="U30" s="65">
        <f t="shared" si="4"/>
        <v>23301</v>
      </c>
      <c r="V30" s="61" t="s">
        <v>27</v>
      </c>
      <c r="W30" s="62">
        <f>+'PUBLICIDAD MOVIL'!I36</f>
        <v>24408</v>
      </c>
      <c r="X30" s="63">
        <v>0.19</v>
      </c>
      <c r="Y30" s="65">
        <f t="shared" si="2"/>
        <v>29046</v>
      </c>
      <c r="Z30" s="61" t="s">
        <v>28</v>
      </c>
      <c r="AA30" s="62">
        <f>+'PUBLICIDAD MOVIL'!M36</f>
        <v>23996</v>
      </c>
      <c r="AB30" s="63">
        <v>0.19</v>
      </c>
      <c r="AC30" s="64">
        <f t="shared" si="5"/>
        <v>28555</v>
      </c>
      <c r="AD30" s="64">
        <f t="shared" si="6"/>
        <v>22625</v>
      </c>
      <c r="AE30" s="66">
        <f t="shared" si="7"/>
        <v>26924</v>
      </c>
      <c r="AF30" s="67">
        <f t="shared" si="8"/>
        <v>22140</v>
      </c>
      <c r="AG30" s="66">
        <f t="shared" si="9"/>
        <v>26347</v>
      </c>
      <c r="AH30" s="68">
        <f t="shared" si="10"/>
        <v>22541</v>
      </c>
      <c r="AI30" s="69">
        <f t="shared" si="11"/>
        <v>26824</v>
      </c>
      <c r="AJ30" s="68">
        <f t="shared" si="12"/>
        <v>22058</v>
      </c>
      <c r="AK30" s="69">
        <f t="shared" si="13"/>
        <v>26249</v>
      </c>
    </row>
    <row r="31" spans="2:37" s="12" customFormat="1" ht="110.25" customHeight="1" x14ac:dyDescent="0.2">
      <c r="B31" s="52">
        <v>23</v>
      </c>
      <c r="C31" s="59" t="s">
        <v>66</v>
      </c>
      <c r="D31" s="105" t="s">
        <v>67</v>
      </c>
      <c r="E31" s="60" t="s">
        <v>26</v>
      </c>
      <c r="F31" s="61" t="s">
        <v>27</v>
      </c>
      <c r="G31" s="62">
        <f>+'PRESTIGIO '!H34</f>
        <v>27294</v>
      </c>
      <c r="H31" s="63">
        <v>0.19</v>
      </c>
      <c r="I31" s="64">
        <f t="shared" si="0"/>
        <v>32480</v>
      </c>
      <c r="J31" s="61" t="s">
        <v>28</v>
      </c>
      <c r="K31" s="62">
        <f>+'PRESTIGIO '!L34</f>
        <v>26285</v>
      </c>
      <c r="L31" s="63">
        <v>0.19</v>
      </c>
      <c r="M31" s="65">
        <f t="shared" si="3"/>
        <v>31279</v>
      </c>
      <c r="N31" s="61" t="s">
        <v>27</v>
      </c>
      <c r="O31" s="62">
        <f>+CORSERVICS!I34</f>
        <v>22689.0756302521</v>
      </c>
      <c r="P31" s="63">
        <f>+CORSERVICS!H34</f>
        <v>0.19</v>
      </c>
      <c r="Q31" s="64">
        <f t="shared" si="1"/>
        <v>27000</v>
      </c>
      <c r="R31" s="61" t="s">
        <v>28</v>
      </c>
      <c r="S31" s="62">
        <f>+CORSERVICS!M34</f>
        <v>22303.361344537818</v>
      </c>
      <c r="T31" s="63">
        <f>+CORSERVICS!L34</f>
        <v>0.19</v>
      </c>
      <c r="U31" s="65">
        <f t="shared" si="4"/>
        <v>26541</v>
      </c>
      <c r="V31" s="61" t="s">
        <v>27</v>
      </c>
      <c r="W31" s="62">
        <f>+'PUBLICIDAD MOVIL'!I37</f>
        <v>29567</v>
      </c>
      <c r="X31" s="63">
        <v>0.19</v>
      </c>
      <c r="Y31" s="65">
        <f t="shared" si="2"/>
        <v>35185</v>
      </c>
      <c r="Z31" s="61" t="s">
        <v>28</v>
      </c>
      <c r="AA31" s="62">
        <f>+'PUBLICIDAD MOVIL'!M37</f>
        <v>27141</v>
      </c>
      <c r="AB31" s="63">
        <v>0.19</v>
      </c>
      <c r="AC31" s="64">
        <f t="shared" si="5"/>
        <v>32298</v>
      </c>
      <c r="AD31" s="64">
        <f t="shared" si="6"/>
        <v>26517</v>
      </c>
      <c r="AE31" s="66">
        <f t="shared" si="7"/>
        <v>31555</v>
      </c>
      <c r="AF31" s="67">
        <f t="shared" si="8"/>
        <v>25243</v>
      </c>
      <c r="AG31" s="66">
        <f t="shared" si="9"/>
        <v>30039</v>
      </c>
      <c r="AH31" s="68">
        <f t="shared" si="10"/>
        <v>26357</v>
      </c>
      <c r="AI31" s="69">
        <f t="shared" si="11"/>
        <v>31365</v>
      </c>
      <c r="AJ31" s="68">
        <f t="shared" si="12"/>
        <v>25152</v>
      </c>
      <c r="AK31" s="69">
        <f t="shared" si="13"/>
        <v>29931</v>
      </c>
    </row>
    <row r="32" spans="2:37" s="12" customFormat="1" ht="110.25" customHeight="1" x14ac:dyDescent="0.2">
      <c r="B32" s="52">
        <v>24</v>
      </c>
      <c r="C32" s="59" t="s">
        <v>68</v>
      </c>
      <c r="D32" s="105" t="s">
        <v>69</v>
      </c>
      <c r="E32" s="60" t="s">
        <v>26</v>
      </c>
      <c r="F32" s="61" t="s">
        <v>27</v>
      </c>
      <c r="G32" s="62">
        <f>+'PRESTIGIO '!H35</f>
        <v>115072</v>
      </c>
      <c r="H32" s="63">
        <v>0.19</v>
      </c>
      <c r="I32" s="64">
        <f t="shared" si="0"/>
        <v>136936</v>
      </c>
      <c r="J32" s="61" t="s">
        <v>28</v>
      </c>
      <c r="K32" s="62">
        <f>+'PRESTIGIO '!L35</f>
        <v>111276</v>
      </c>
      <c r="L32" s="63">
        <v>0.19</v>
      </c>
      <c r="M32" s="65">
        <f t="shared" si="3"/>
        <v>132418</v>
      </c>
      <c r="N32" s="61" t="s">
        <v>27</v>
      </c>
      <c r="O32" s="62">
        <f>+CORSERVICS!I35</f>
        <v>95294.11764705884</v>
      </c>
      <c r="P32" s="63">
        <f>+CORSERVICS!H35</f>
        <v>0.19</v>
      </c>
      <c r="Q32" s="64">
        <f t="shared" si="1"/>
        <v>113400</v>
      </c>
      <c r="R32" s="61" t="s">
        <v>28</v>
      </c>
      <c r="S32" s="62">
        <f>+CORSERVICS!M35</f>
        <v>94908.40336134455</v>
      </c>
      <c r="T32" s="63">
        <f>+CORSERVICS!L35</f>
        <v>0.19</v>
      </c>
      <c r="U32" s="65">
        <f t="shared" si="4"/>
        <v>112941</v>
      </c>
      <c r="V32" s="61" t="s">
        <v>27</v>
      </c>
      <c r="W32" s="62">
        <f>+'PUBLICIDAD MOVIL'!I38</f>
        <v>119024</v>
      </c>
      <c r="X32" s="63">
        <v>0.19</v>
      </c>
      <c r="Y32" s="65">
        <f t="shared" si="2"/>
        <v>141639</v>
      </c>
      <c r="Z32" s="61" t="s">
        <v>28</v>
      </c>
      <c r="AA32" s="62">
        <f>+'PUBLICIDAD MOVIL'!M38</f>
        <v>108636</v>
      </c>
      <c r="AB32" s="63">
        <v>0.19</v>
      </c>
      <c r="AC32" s="64">
        <f t="shared" si="5"/>
        <v>129277</v>
      </c>
      <c r="AD32" s="64">
        <f t="shared" si="6"/>
        <v>109797</v>
      </c>
      <c r="AE32" s="66">
        <f t="shared" si="7"/>
        <v>130658</v>
      </c>
      <c r="AF32" s="67">
        <f t="shared" si="8"/>
        <v>104940</v>
      </c>
      <c r="AG32" s="66">
        <f t="shared" si="9"/>
        <v>124879</v>
      </c>
      <c r="AH32" s="68">
        <f t="shared" si="10"/>
        <v>109284</v>
      </c>
      <c r="AI32" s="69">
        <f t="shared" si="11"/>
        <v>130048</v>
      </c>
      <c r="AJ32" s="68">
        <f t="shared" si="12"/>
        <v>104687</v>
      </c>
      <c r="AK32" s="69">
        <f t="shared" si="13"/>
        <v>124578</v>
      </c>
    </row>
    <row r="33" spans="2:37" s="12" customFormat="1" ht="110.25" customHeight="1" x14ac:dyDescent="0.2">
      <c r="B33" s="52">
        <v>25</v>
      </c>
      <c r="C33" s="59" t="s">
        <v>70</v>
      </c>
      <c r="D33" s="105" t="s">
        <v>71</v>
      </c>
      <c r="E33" s="60" t="s">
        <v>72</v>
      </c>
      <c r="F33" s="61" t="s">
        <v>27</v>
      </c>
      <c r="G33" s="62">
        <f>+'PRESTIGIO '!H36</f>
        <v>520228</v>
      </c>
      <c r="H33" s="63">
        <v>0.19</v>
      </c>
      <c r="I33" s="64">
        <f t="shared" si="0"/>
        <v>619071</v>
      </c>
      <c r="J33" s="61" t="s">
        <v>28</v>
      </c>
      <c r="K33" s="62">
        <f>+'PRESTIGIO '!L36</f>
        <v>512424</v>
      </c>
      <c r="L33" s="63">
        <v>0.19</v>
      </c>
      <c r="M33" s="65">
        <f t="shared" si="3"/>
        <v>609785</v>
      </c>
      <c r="N33" s="61" t="s">
        <v>27</v>
      </c>
      <c r="O33" s="62">
        <f>+CORSERVICS!I36</f>
        <v>408403.36134453787</v>
      </c>
      <c r="P33" s="63">
        <f>+CORSERVICS!H36</f>
        <v>0.19</v>
      </c>
      <c r="Q33" s="64">
        <f t="shared" si="1"/>
        <v>486000</v>
      </c>
      <c r="R33" s="61" t="s">
        <v>28</v>
      </c>
      <c r="S33" s="62">
        <f>+CORSERVICS!M36</f>
        <v>408017.64705882361</v>
      </c>
      <c r="T33" s="63">
        <f>+CORSERVICS!L36</f>
        <v>0.19</v>
      </c>
      <c r="U33" s="65">
        <f t="shared" si="4"/>
        <v>485541</v>
      </c>
      <c r="V33" s="61" t="s">
        <v>27</v>
      </c>
      <c r="W33" s="62">
        <f>+'PUBLICIDAD MOVIL'!I39</f>
        <v>508072</v>
      </c>
      <c r="X33" s="63">
        <v>0.19</v>
      </c>
      <c r="Y33" s="65">
        <f t="shared" si="2"/>
        <v>604606</v>
      </c>
      <c r="Z33" s="61" t="s">
        <v>28</v>
      </c>
      <c r="AA33" s="62">
        <f>+'PUBLICIDAD MOVIL'!M39</f>
        <v>465807</v>
      </c>
      <c r="AB33" s="63">
        <v>0.19</v>
      </c>
      <c r="AC33" s="64">
        <f t="shared" si="5"/>
        <v>554310</v>
      </c>
      <c r="AD33" s="64">
        <f t="shared" si="6"/>
        <v>478901</v>
      </c>
      <c r="AE33" s="66">
        <f t="shared" si="7"/>
        <v>569892</v>
      </c>
      <c r="AF33" s="67">
        <f t="shared" si="8"/>
        <v>462083</v>
      </c>
      <c r="AG33" s="66">
        <f t="shared" si="9"/>
        <v>549879</v>
      </c>
      <c r="AH33" s="68">
        <f t="shared" si="10"/>
        <v>476142</v>
      </c>
      <c r="AI33" s="69">
        <f t="shared" si="11"/>
        <v>566609</v>
      </c>
      <c r="AJ33" s="68">
        <f t="shared" si="12"/>
        <v>460085</v>
      </c>
      <c r="AK33" s="69">
        <f t="shared" si="13"/>
        <v>547501</v>
      </c>
    </row>
    <row r="34" spans="2:37" s="12" customFormat="1" ht="110.25" customHeight="1" x14ac:dyDescent="0.2">
      <c r="B34" s="52">
        <v>26</v>
      </c>
      <c r="C34" s="59" t="s">
        <v>73</v>
      </c>
      <c r="D34" s="105" t="s">
        <v>74</v>
      </c>
      <c r="E34" s="60" t="s">
        <v>26</v>
      </c>
      <c r="F34" s="61" t="s">
        <v>27</v>
      </c>
      <c r="G34" s="62">
        <f>+'PRESTIGIO '!H37</f>
        <v>110036</v>
      </c>
      <c r="H34" s="63">
        <v>0.19</v>
      </c>
      <c r="I34" s="64">
        <f t="shared" si="0"/>
        <v>130943</v>
      </c>
      <c r="J34" s="61" t="s">
        <v>28</v>
      </c>
      <c r="K34" s="62">
        <f>+'PRESTIGIO '!L37</f>
        <v>106845</v>
      </c>
      <c r="L34" s="63">
        <v>0.19</v>
      </c>
      <c r="M34" s="65">
        <f t="shared" si="3"/>
        <v>127146</v>
      </c>
      <c r="N34" s="61" t="s">
        <v>27</v>
      </c>
      <c r="O34" s="62">
        <f>+CORSERVICS!I37</f>
        <v>88033.613445378156</v>
      </c>
      <c r="P34" s="63">
        <f>+CORSERVICS!H37</f>
        <v>0.19</v>
      </c>
      <c r="Q34" s="64">
        <f t="shared" si="1"/>
        <v>104760</v>
      </c>
      <c r="R34" s="61" t="s">
        <v>28</v>
      </c>
      <c r="S34" s="62">
        <f>+CORSERVICS!M37</f>
        <v>87647.899159663866</v>
      </c>
      <c r="T34" s="63">
        <f>+CORSERVICS!L37</f>
        <v>0.19</v>
      </c>
      <c r="U34" s="65">
        <f t="shared" si="4"/>
        <v>104301</v>
      </c>
      <c r="V34" s="61" t="s">
        <v>27</v>
      </c>
      <c r="W34" s="62">
        <f>+'PUBLICIDAD MOVIL'!I40</f>
        <v>105412</v>
      </c>
      <c r="X34" s="63">
        <v>0.19</v>
      </c>
      <c r="Y34" s="65">
        <f t="shared" si="2"/>
        <v>125440</v>
      </c>
      <c r="Z34" s="61" t="s">
        <v>28</v>
      </c>
      <c r="AA34" s="62">
        <f>+'PUBLICIDAD MOVIL'!M40</f>
        <v>101463</v>
      </c>
      <c r="AB34" s="63">
        <v>0.19</v>
      </c>
      <c r="AC34" s="64">
        <f t="shared" si="5"/>
        <v>120741</v>
      </c>
      <c r="AD34" s="64">
        <f t="shared" si="6"/>
        <v>101161</v>
      </c>
      <c r="AE34" s="66">
        <f t="shared" si="7"/>
        <v>120382</v>
      </c>
      <c r="AF34" s="67">
        <f t="shared" si="8"/>
        <v>98652</v>
      </c>
      <c r="AG34" s="66">
        <f t="shared" si="9"/>
        <v>117396</v>
      </c>
      <c r="AH34" s="68">
        <f t="shared" si="10"/>
        <v>100699</v>
      </c>
      <c r="AI34" s="69">
        <f t="shared" si="11"/>
        <v>119832</v>
      </c>
      <c r="AJ34" s="68">
        <f t="shared" si="12"/>
        <v>98311</v>
      </c>
      <c r="AK34" s="69">
        <f t="shared" si="13"/>
        <v>116990</v>
      </c>
    </row>
    <row r="35" spans="2:37" s="12" customFormat="1" ht="110.25" customHeight="1" x14ac:dyDescent="0.2">
      <c r="B35" s="52">
        <v>27</v>
      </c>
      <c r="C35" s="59" t="s">
        <v>75</v>
      </c>
      <c r="D35" s="105" t="s">
        <v>76</v>
      </c>
      <c r="E35" s="60" t="s">
        <v>26</v>
      </c>
      <c r="F35" s="61" t="s">
        <v>27</v>
      </c>
      <c r="G35" s="62">
        <f>+'PRESTIGIO '!H38</f>
        <v>30772</v>
      </c>
      <c r="H35" s="63">
        <v>0.19</v>
      </c>
      <c r="I35" s="64">
        <f t="shared" si="0"/>
        <v>36619</v>
      </c>
      <c r="J35" s="61" t="s">
        <v>28</v>
      </c>
      <c r="K35" s="62">
        <f>+'PRESTIGIO '!L38</f>
        <v>29541</v>
      </c>
      <c r="L35" s="63">
        <v>0.19</v>
      </c>
      <c r="M35" s="65">
        <f t="shared" si="3"/>
        <v>35154</v>
      </c>
      <c r="N35" s="61" t="s">
        <v>27</v>
      </c>
      <c r="O35" s="62">
        <f>+CORSERVICS!I38</f>
        <v>25411.764705882357</v>
      </c>
      <c r="P35" s="63">
        <f>+CORSERVICS!H38</f>
        <v>0.19</v>
      </c>
      <c r="Q35" s="64">
        <f t="shared" si="1"/>
        <v>30240</v>
      </c>
      <c r="R35" s="61" t="s">
        <v>28</v>
      </c>
      <c r="S35" s="62">
        <f>+CORSERVICS!M38</f>
        <v>25026.050420168071</v>
      </c>
      <c r="T35" s="63">
        <f>+CORSERVICS!L38</f>
        <v>0.19</v>
      </c>
      <c r="U35" s="65">
        <f t="shared" si="4"/>
        <v>29781</v>
      </c>
      <c r="V35" s="61" t="s">
        <v>27</v>
      </c>
      <c r="W35" s="62">
        <f>+'PUBLICIDAD MOVIL'!I41</f>
        <v>31282</v>
      </c>
      <c r="X35" s="63">
        <v>0.19</v>
      </c>
      <c r="Y35" s="65">
        <f t="shared" si="2"/>
        <v>37226</v>
      </c>
      <c r="Z35" s="61" t="s">
        <v>28</v>
      </c>
      <c r="AA35" s="62">
        <f>+'PUBLICIDAD MOVIL'!M41</f>
        <v>30348</v>
      </c>
      <c r="AB35" s="63">
        <v>0.19</v>
      </c>
      <c r="AC35" s="64">
        <f t="shared" si="5"/>
        <v>36114</v>
      </c>
      <c r="AD35" s="64">
        <f t="shared" si="6"/>
        <v>29155</v>
      </c>
      <c r="AE35" s="66">
        <f t="shared" si="7"/>
        <v>34694</v>
      </c>
      <c r="AF35" s="67">
        <f t="shared" si="8"/>
        <v>28305</v>
      </c>
      <c r="AG35" s="66">
        <f t="shared" si="9"/>
        <v>33683</v>
      </c>
      <c r="AH35" s="68">
        <f t="shared" si="10"/>
        <v>29029</v>
      </c>
      <c r="AI35" s="69">
        <f t="shared" si="11"/>
        <v>34545</v>
      </c>
      <c r="AJ35" s="68">
        <f t="shared" si="12"/>
        <v>28204</v>
      </c>
      <c r="AK35" s="69">
        <f t="shared" si="13"/>
        <v>33563</v>
      </c>
    </row>
    <row r="36" spans="2:37" s="12" customFormat="1" ht="110.25" customHeight="1" x14ac:dyDescent="0.2">
      <c r="B36" s="52">
        <v>28</v>
      </c>
      <c r="C36" s="59" t="s">
        <v>77</v>
      </c>
      <c r="D36" s="105" t="s">
        <v>78</v>
      </c>
      <c r="E36" s="60" t="s">
        <v>72</v>
      </c>
      <c r="F36" s="61" t="s">
        <v>27</v>
      </c>
      <c r="G36" s="62">
        <f>+'PRESTIGIO '!H39</f>
        <v>197233</v>
      </c>
      <c r="H36" s="63">
        <v>0.19</v>
      </c>
      <c r="I36" s="64">
        <f t="shared" si="0"/>
        <v>234707</v>
      </c>
      <c r="J36" s="61" t="s">
        <v>28</v>
      </c>
      <c r="K36" s="62">
        <f>+'PRESTIGIO '!L39</f>
        <v>190921</v>
      </c>
      <c r="L36" s="63">
        <v>0.19</v>
      </c>
      <c r="M36" s="65">
        <f t="shared" si="3"/>
        <v>227196</v>
      </c>
      <c r="N36" s="61" t="s">
        <v>27</v>
      </c>
      <c r="O36" s="62">
        <f>+CORSERVICS!I39</f>
        <v>163361.34453781514</v>
      </c>
      <c r="P36" s="63">
        <f>+CORSERVICS!H39</f>
        <v>0.19</v>
      </c>
      <c r="Q36" s="64">
        <f t="shared" si="1"/>
        <v>194400</v>
      </c>
      <c r="R36" s="61" t="s">
        <v>28</v>
      </c>
      <c r="S36" s="62">
        <f>+CORSERVICS!M39</f>
        <v>162975.63025210085</v>
      </c>
      <c r="T36" s="63">
        <f>+CORSERVICS!L39</f>
        <v>0.19</v>
      </c>
      <c r="U36" s="65">
        <f t="shared" si="4"/>
        <v>193941</v>
      </c>
      <c r="V36" s="61" t="s">
        <v>27</v>
      </c>
      <c r="W36" s="62">
        <f>+'PUBLICIDAD MOVIL'!I42</f>
        <v>209576</v>
      </c>
      <c r="X36" s="63">
        <v>0.19</v>
      </c>
      <c r="Y36" s="65">
        <f t="shared" si="2"/>
        <v>249395</v>
      </c>
      <c r="Z36" s="61" t="s">
        <v>28</v>
      </c>
      <c r="AA36" s="62">
        <f>+'PUBLICIDAD MOVIL'!M42</f>
        <v>187117</v>
      </c>
      <c r="AB36" s="63">
        <v>0.19</v>
      </c>
      <c r="AC36" s="64">
        <f t="shared" si="5"/>
        <v>222669</v>
      </c>
      <c r="AD36" s="64">
        <f t="shared" si="6"/>
        <v>190057</v>
      </c>
      <c r="AE36" s="66">
        <f t="shared" si="7"/>
        <v>226168</v>
      </c>
      <c r="AF36" s="67">
        <f t="shared" si="8"/>
        <v>180338</v>
      </c>
      <c r="AG36" s="66">
        <f t="shared" si="9"/>
        <v>214602</v>
      </c>
      <c r="AH36" s="68">
        <f t="shared" si="10"/>
        <v>189012</v>
      </c>
      <c r="AI36" s="69">
        <f t="shared" si="11"/>
        <v>224924</v>
      </c>
      <c r="AJ36" s="68">
        <f t="shared" si="12"/>
        <v>179899</v>
      </c>
      <c r="AK36" s="69">
        <f t="shared" si="13"/>
        <v>214080</v>
      </c>
    </row>
    <row r="37" spans="2:37" s="12" customFormat="1" ht="110.25" customHeight="1" x14ac:dyDescent="0.2">
      <c r="B37" s="52">
        <v>29</v>
      </c>
      <c r="C37" s="59" t="s">
        <v>79</v>
      </c>
      <c r="D37" s="105" t="s">
        <v>80</v>
      </c>
      <c r="E37" s="60" t="s">
        <v>26</v>
      </c>
      <c r="F37" s="61" t="s">
        <v>27</v>
      </c>
      <c r="G37" s="62">
        <f>+'PRESTIGIO '!H40</f>
        <v>53263</v>
      </c>
      <c r="H37" s="63">
        <v>0.19</v>
      </c>
      <c r="I37" s="64">
        <f t="shared" si="0"/>
        <v>63383</v>
      </c>
      <c r="J37" s="61" t="s">
        <v>28</v>
      </c>
      <c r="K37" s="62">
        <f>+'PRESTIGIO '!L40</f>
        <v>51931</v>
      </c>
      <c r="L37" s="63">
        <v>0.19</v>
      </c>
      <c r="M37" s="65">
        <f t="shared" si="3"/>
        <v>61798</v>
      </c>
      <c r="N37" s="61" t="s">
        <v>27</v>
      </c>
      <c r="O37" s="62">
        <f>+CORSERVICS!I40</f>
        <v>41747.899159663866</v>
      </c>
      <c r="P37" s="63">
        <f>+CORSERVICS!H40</f>
        <v>0.19</v>
      </c>
      <c r="Q37" s="64">
        <f t="shared" si="1"/>
        <v>49680</v>
      </c>
      <c r="R37" s="61" t="s">
        <v>28</v>
      </c>
      <c r="S37" s="62">
        <f>+CORSERVICS!M40</f>
        <v>41362.184873949584</v>
      </c>
      <c r="T37" s="63">
        <f>+CORSERVICS!L40</f>
        <v>0.19</v>
      </c>
      <c r="U37" s="65">
        <f t="shared" si="4"/>
        <v>49221</v>
      </c>
      <c r="V37" s="61" t="s">
        <v>27</v>
      </c>
      <c r="W37" s="62">
        <f>+'PUBLICIDAD MOVIL'!I43</f>
        <v>52668</v>
      </c>
      <c r="X37" s="63">
        <v>0.19</v>
      </c>
      <c r="Y37" s="65">
        <f t="shared" si="2"/>
        <v>62675</v>
      </c>
      <c r="Z37" s="61" t="s">
        <v>28</v>
      </c>
      <c r="AA37" s="62">
        <f>+'PUBLICIDAD MOVIL'!M43</f>
        <v>50218</v>
      </c>
      <c r="AB37" s="63">
        <v>0.19</v>
      </c>
      <c r="AC37" s="64">
        <f t="shared" si="5"/>
        <v>59759</v>
      </c>
      <c r="AD37" s="64">
        <f t="shared" si="6"/>
        <v>49226</v>
      </c>
      <c r="AE37" s="66">
        <f t="shared" si="7"/>
        <v>58579</v>
      </c>
      <c r="AF37" s="67">
        <f t="shared" si="8"/>
        <v>47837</v>
      </c>
      <c r="AG37" s="66">
        <f t="shared" si="9"/>
        <v>56926</v>
      </c>
      <c r="AH37" s="68">
        <f t="shared" si="10"/>
        <v>48926</v>
      </c>
      <c r="AI37" s="69">
        <f t="shared" si="11"/>
        <v>58222</v>
      </c>
      <c r="AJ37" s="68">
        <f t="shared" si="12"/>
        <v>47603</v>
      </c>
      <c r="AK37" s="69">
        <f t="shared" si="13"/>
        <v>56648</v>
      </c>
    </row>
    <row r="38" spans="2:37" s="12" customFormat="1" ht="110.25" customHeight="1" x14ac:dyDescent="0.2">
      <c r="B38" s="52">
        <v>30</v>
      </c>
      <c r="C38" s="59" t="s">
        <v>81</v>
      </c>
      <c r="D38" s="105" t="s">
        <v>82</v>
      </c>
      <c r="E38" s="60" t="s">
        <v>26</v>
      </c>
      <c r="F38" s="61" t="s">
        <v>27</v>
      </c>
      <c r="G38" s="62">
        <f>+'PRESTIGIO '!H41</f>
        <v>32508</v>
      </c>
      <c r="H38" s="63">
        <v>0.19</v>
      </c>
      <c r="I38" s="64">
        <f t="shared" si="0"/>
        <v>38685</v>
      </c>
      <c r="J38" s="61" t="s">
        <v>28</v>
      </c>
      <c r="K38" s="62">
        <f>+'PRESTIGIO '!L41</f>
        <v>32086</v>
      </c>
      <c r="L38" s="63">
        <v>0.19</v>
      </c>
      <c r="M38" s="65">
        <f t="shared" si="3"/>
        <v>38182</v>
      </c>
      <c r="N38" s="61" t="s">
        <v>27</v>
      </c>
      <c r="O38" s="62">
        <f>+CORSERVICS!I41</f>
        <v>25411.764705882357</v>
      </c>
      <c r="P38" s="63">
        <f>+CORSERVICS!H41</f>
        <v>0.19</v>
      </c>
      <c r="Q38" s="64">
        <f t="shared" si="1"/>
        <v>30240</v>
      </c>
      <c r="R38" s="61" t="s">
        <v>28</v>
      </c>
      <c r="S38" s="62">
        <f>+CORSERVICS!M41</f>
        <v>25026.050420168071</v>
      </c>
      <c r="T38" s="63">
        <f>+CORSERVICS!L41</f>
        <v>0.19</v>
      </c>
      <c r="U38" s="65">
        <f t="shared" si="4"/>
        <v>29781</v>
      </c>
      <c r="V38" s="61" t="s">
        <v>27</v>
      </c>
      <c r="W38" s="62">
        <f>+'PUBLICIDAD MOVIL'!I44</f>
        <v>32927</v>
      </c>
      <c r="X38" s="63">
        <v>0.19</v>
      </c>
      <c r="Y38" s="65">
        <f t="shared" si="2"/>
        <v>39183</v>
      </c>
      <c r="Z38" s="61" t="s">
        <v>28</v>
      </c>
      <c r="AA38" s="62">
        <f>+'PUBLICIDAD MOVIL'!M44</f>
        <v>29428</v>
      </c>
      <c r="AB38" s="63">
        <v>0.19</v>
      </c>
      <c r="AC38" s="64">
        <f t="shared" si="5"/>
        <v>35019</v>
      </c>
      <c r="AD38" s="64">
        <f t="shared" si="6"/>
        <v>30282</v>
      </c>
      <c r="AE38" s="66">
        <f t="shared" si="7"/>
        <v>36036</v>
      </c>
      <c r="AF38" s="67">
        <f t="shared" si="8"/>
        <v>28847</v>
      </c>
      <c r="AG38" s="66">
        <f t="shared" si="9"/>
        <v>34328</v>
      </c>
      <c r="AH38" s="68">
        <f t="shared" si="10"/>
        <v>30074</v>
      </c>
      <c r="AI38" s="69">
        <f t="shared" si="11"/>
        <v>35788</v>
      </c>
      <c r="AJ38" s="68">
        <f t="shared" si="12"/>
        <v>28696</v>
      </c>
      <c r="AK38" s="69">
        <f t="shared" si="13"/>
        <v>34148</v>
      </c>
    </row>
    <row r="39" spans="2:37" s="12" customFormat="1" ht="110.25" customHeight="1" x14ac:dyDescent="0.2">
      <c r="B39" s="52">
        <v>31</v>
      </c>
      <c r="C39" s="59" t="s">
        <v>83</v>
      </c>
      <c r="D39" s="105" t="s">
        <v>84</v>
      </c>
      <c r="E39" s="60" t="s">
        <v>26</v>
      </c>
      <c r="F39" s="61" t="s">
        <v>27</v>
      </c>
      <c r="G39" s="62">
        <f>+'PRESTIGIO '!H42</f>
        <v>53293</v>
      </c>
      <c r="H39" s="63">
        <v>0.19</v>
      </c>
      <c r="I39" s="64">
        <f t="shared" si="0"/>
        <v>63419</v>
      </c>
      <c r="J39" s="61" t="s">
        <v>28</v>
      </c>
      <c r="K39" s="62">
        <f>+'PRESTIGIO '!L42</f>
        <v>52760</v>
      </c>
      <c r="L39" s="63">
        <v>0.19</v>
      </c>
      <c r="M39" s="65">
        <f t="shared" si="3"/>
        <v>62784</v>
      </c>
      <c r="N39" s="61" t="s">
        <v>27</v>
      </c>
      <c r="O39" s="62">
        <f>+CORSERVICS!I42</f>
        <v>40840.336134453784</v>
      </c>
      <c r="P39" s="63">
        <f>+CORSERVICS!H42</f>
        <v>0.19</v>
      </c>
      <c r="Q39" s="64">
        <f t="shared" si="1"/>
        <v>48600</v>
      </c>
      <c r="R39" s="61" t="s">
        <v>28</v>
      </c>
      <c r="S39" s="62">
        <f>+CORSERVICS!M42</f>
        <v>40454.621848739494</v>
      </c>
      <c r="T39" s="63">
        <f>+CORSERVICS!L42</f>
        <v>0.19</v>
      </c>
      <c r="U39" s="65">
        <f t="shared" si="4"/>
        <v>48141</v>
      </c>
      <c r="V39" s="61" t="s">
        <v>27</v>
      </c>
      <c r="W39" s="62">
        <f>+'PUBLICIDAD MOVIL'!I45</f>
        <v>52672</v>
      </c>
      <c r="X39" s="63">
        <v>0.19</v>
      </c>
      <c r="Y39" s="65">
        <f t="shared" si="2"/>
        <v>62680</v>
      </c>
      <c r="Z39" s="61" t="s">
        <v>28</v>
      </c>
      <c r="AA39" s="62">
        <f>+'PUBLICIDAD MOVIL'!M45</f>
        <v>49518</v>
      </c>
      <c r="AB39" s="63">
        <v>0.19</v>
      </c>
      <c r="AC39" s="64">
        <f t="shared" si="5"/>
        <v>58926</v>
      </c>
      <c r="AD39" s="64">
        <f t="shared" si="6"/>
        <v>48935</v>
      </c>
      <c r="AE39" s="66">
        <f t="shared" si="7"/>
        <v>58233</v>
      </c>
      <c r="AF39" s="67">
        <f t="shared" si="8"/>
        <v>47578</v>
      </c>
      <c r="AG39" s="66">
        <f t="shared" si="9"/>
        <v>56618</v>
      </c>
      <c r="AH39" s="68">
        <f t="shared" si="10"/>
        <v>48579</v>
      </c>
      <c r="AI39" s="69">
        <f t="shared" si="11"/>
        <v>57809</v>
      </c>
      <c r="AJ39" s="68">
        <f t="shared" si="12"/>
        <v>47280</v>
      </c>
      <c r="AK39" s="69">
        <f t="shared" si="13"/>
        <v>56263</v>
      </c>
    </row>
    <row r="40" spans="2:37" s="12" customFormat="1" ht="110.25" customHeight="1" x14ac:dyDescent="0.2">
      <c r="B40" s="52">
        <v>32</v>
      </c>
      <c r="C40" s="59" t="s">
        <v>85</v>
      </c>
      <c r="D40" s="105" t="s">
        <v>86</v>
      </c>
      <c r="E40" s="60" t="s">
        <v>72</v>
      </c>
      <c r="F40" s="61" t="s">
        <v>27</v>
      </c>
      <c r="G40" s="62">
        <f>+'PRESTIGIO '!H43</f>
        <v>35822</v>
      </c>
      <c r="H40" s="63">
        <v>0.19</v>
      </c>
      <c r="I40" s="64">
        <f t="shared" si="0"/>
        <v>42628</v>
      </c>
      <c r="J40" s="61" t="s">
        <v>28</v>
      </c>
      <c r="K40" s="62">
        <f>+'PRESTIGIO '!L43</f>
        <v>35464</v>
      </c>
      <c r="L40" s="63">
        <v>0.19</v>
      </c>
      <c r="M40" s="65">
        <f t="shared" si="3"/>
        <v>42202</v>
      </c>
      <c r="N40" s="61" t="s">
        <v>27</v>
      </c>
      <c r="O40" s="62">
        <f>+CORSERVICS!I43</f>
        <v>27226.890756302524</v>
      </c>
      <c r="P40" s="63">
        <f>+CORSERVICS!H43</f>
        <v>0.19</v>
      </c>
      <c r="Q40" s="64">
        <f t="shared" si="1"/>
        <v>32400</v>
      </c>
      <c r="R40" s="61" t="s">
        <v>28</v>
      </c>
      <c r="S40" s="62">
        <f>+CORSERVICS!M43</f>
        <v>26841.176470588238</v>
      </c>
      <c r="T40" s="63">
        <f>+CORSERVICS!L43</f>
        <v>0.19</v>
      </c>
      <c r="U40" s="65">
        <f t="shared" si="4"/>
        <v>31941</v>
      </c>
      <c r="V40" s="61" t="s">
        <v>27</v>
      </c>
      <c r="W40" s="62">
        <f>+'PUBLICIDAD MOVIL'!I46</f>
        <v>34191</v>
      </c>
      <c r="X40" s="63">
        <v>0.19</v>
      </c>
      <c r="Y40" s="65">
        <f t="shared" si="2"/>
        <v>40687</v>
      </c>
      <c r="Z40" s="61" t="s">
        <v>28</v>
      </c>
      <c r="AA40" s="62">
        <f>+'PUBLICIDAD MOVIL'!M46</f>
        <v>31718</v>
      </c>
      <c r="AB40" s="63">
        <v>0.19</v>
      </c>
      <c r="AC40" s="64">
        <f t="shared" si="5"/>
        <v>37744</v>
      </c>
      <c r="AD40" s="64">
        <f t="shared" si="6"/>
        <v>32413</v>
      </c>
      <c r="AE40" s="66">
        <f t="shared" si="7"/>
        <v>38571</v>
      </c>
      <c r="AF40" s="67">
        <f t="shared" si="8"/>
        <v>31341</v>
      </c>
      <c r="AG40" s="66">
        <f t="shared" si="9"/>
        <v>37296</v>
      </c>
      <c r="AH40" s="68">
        <f t="shared" si="10"/>
        <v>32187</v>
      </c>
      <c r="AI40" s="69">
        <f t="shared" si="11"/>
        <v>38303</v>
      </c>
      <c r="AJ40" s="68">
        <f t="shared" si="12"/>
        <v>31139</v>
      </c>
      <c r="AK40" s="69">
        <f t="shared" si="13"/>
        <v>37055</v>
      </c>
    </row>
    <row r="41" spans="2:37" s="12" customFormat="1" ht="110.25" customHeight="1" x14ac:dyDescent="0.2">
      <c r="B41" s="52">
        <v>33</v>
      </c>
      <c r="C41" s="59" t="s">
        <v>87</v>
      </c>
      <c r="D41" s="105" t="s">
        <v>88</v>
      </c>
      <c r="E41" s="60" t="s">
        <v>72</v>
      </c>
      <c r="F41" s="61" t="s">
        <v>27</v>
      </c>
      <c r="G41" s="62">
        <f>+'PRESTIGIO '!H44</f>
        <v>211352</v>
      </c>
      <c r="H41" s="63">
        <v>0.19</v>
      </c>
      <c r="I41" s="64">
        <f t="shared" si="0"/>
        <v>251509</v>
      </c>
      <c r="J41" s="61" t="s">
        <v>28</v>
      </c>
      <c r="K41" s="62">
        <f>+'PRESTIGIO '!L44</f>
        <v>207760</v>
      </c>
      <c r="L41" s="63">
        <v>0.19</v>
      </c>
      <c r="M41" s="65">
        <f t="shared" si="3"/>
        <v>247234</v>
      </c>
      <c r="N41" s="61" t="s">
        <v>27</v>
      </c>
      <c r="O41" s="62">
        <f>+CORSERVICS!I44</f>
        <v>180605.04201680672</v>
      </c>
      <c r="P41" s="63">
        <f>+CORSERVICS!H44</f>
        <v>0.19</v>
      </c>
      <c r="Q41" s="64">
        <f t="shared" si="1"/>
        <v>214920</v>
      </c>
      <c r="R41" s="61" t="s">
        <v>28</v>
      </c>
      <c r="S41" s="62">
        <f>+CORSERVICS!M44</f>
        <v>180219.32773109243</v>
      </c>
      <c r="T41" s="63">
        <f>+CORSERVICS!L44</f>
        <v>0.19</v>
      </c>
      <c r="U41" s="65">
        <f t="shared" si="4"/>
        <v>214461</v>
      </c>
      <c r="V41" s="61" t="s">
        <v>27</v>
      </c>
      <c r="W41" s="62">
        <f>+'PUBLICIDAD MOVIL'!I47</f>
        <v>221269</v>
      </c>
      <c r="X41" s="63">
        <v>0.19</v>
      </c>
      <c r="Y41" s="65">
        <f t="shared" si="2"/>
        <v>263310</v>
      </c>
      <c r="Z41" s="61" t="s">
        <v>28</v>
      </c>
      <c r="AA41" s="62">
        <f>+'PUBLICIDAD MOVIL'!M47</f>
        <v>211477</v>
      </c>
      <c r="AB41" s="63">
        <v>0.19</v>
      </c>
      <c r="AC41" s="64">
        <f t="shared" si="5"/>
        <v>251658</v>
      </c>
      <c r="AD41" s="64">
        <f t="shared" si="6"/>
        <v>204409</v>
      </c>
      <c r="AE41" s="66">
        <f t="shared" si="7"/>
        <v>243247</v>
      </c>
      <c r="AF41" s="67">
        <f t="shared" si="8"/>
        <v>199819</v>
      </c>
      <c r="AG41" s="66">
        <f t="shared" si="9"/>
        <v>237785</v>
      </c>
      <c r="AH41" s="68">
        <f t="shared" si="10"/>
        <v>203651</v>
      </c>
      <c r="AI41" s="69">
        <f t="shared" si="11"/>
        <v>242345</v>
      </c>
      <c r="AJ41" s="68">
        <f t="shared" si="12"/>
        <v>199316</v>
      </c>
      <c r="AK41" s="69">
        <f t="shared" si="13"/>
        <v>237186</v>
      </c>
    </row>
    <row r="42" spans="2:37" s="12" customFormat="1" ht="110.25" customHeight="1" x14ac:dyDescent="0.2">
      <c r="B42" s="52">
        <v>34</v>
      </c>
      <c r="C42" s="59" t="s">
        <v>89</v>
      </c>
      <c r="D42" s="105" t="s">
        <v>90</v>
      </c>
      <c r="E42" s="60" t="s">
        <v>72</v>
      </c>
      <c r="F42" s="61" t="s">
        <v>27</v>
      </c>
      <c r="G42" s="62">
        <f>+'PRESTIGIO '!H45</f>
        <v>213489</v>
      </c>
      <c r="H42" s="63">
        <v>0.19</v>
      </c>
      <c r="I42" s="64">
        <f t="shared" si="0"/>
        <v>254052</v>
      </c>
      <c r="J42" s="61" t="s">
        <v>28</v>
      </c>
      <c r="K42" s="62">
        <f>+'PRESTIGIO '!L45</f>
        <v>208365</v>
      </c>
      <c r="L42" s="63">
        <v>0.19</v>
      </c>
      <c r="M42" s="65">
        <f t="shared" si="3"/>
        <v>247954</v>
      </c>
      <c r="N42" s="61" t="s">
        <v>27</v>
      </c>
      <c r="O42" s="62">
        <f>+CORSERVICS!I45</f>
        <v>171529.4117647059</v>
      </c>
      <c r="P42" s="63">
        <f>+CORSERVICS!H45</f>
        <v>0.19</v>
      </c>
      <c r="Q42" s="64">
        <f t="shared" si="1"/>
        <v>204120</v>
      </c>
      <c r="R42" s="61" t="s">
        <v>28</v>
      </c>
      <c r="S42" s="62">
        <f>+CORSERVICS!M45</f>
        <v>171143.69747899161</v>
      </c>
      <c r="T42" s="63">
        <f>+CORSERVICS!L45</f>
        <v>0.19</v>
      </c>
      <c r="U42" s="65">
        <f t="shared" si="4"/>
        <v>203661</v>
      </c>
      <c r="V42" s="61" t="s">
        <v>27</v>
      </c>
      <c r="W42" s="62">
        <f>+'PUBLICIDAD MOVIL'!I48</f>
        <v>217783</v>
      </c>
      <c r="X42" s="63">
        <v>0.19</v>
      </c>
      <c r="Y42" s="65">
        <f t="shared" si="2"/>
        <v>259162</v>
      </c>
      <c r="Z42" s="61" t="s">
        <v>28</v>
      </c>
      <c r="AA42" s="62">
        <f>+'PUBLICIDAD MOVIL'!M48</f>
        <v>197980</v>
      </c>
      <c r="AB42" s="63">
        <v>0.19</v>
      </c>
      <c r="AC42" s="64">
        <f t="shared" si="5"/>
        <v>235596</v>
      </c>
      <c r="AD42" s="64">
        <f t="shared" si="6"/>
        <v>200934</v>
      </c>
      <c r="AE42" s="66">
        <f t="shared" si="7"/>
        <v>239111</v>
      </c>
      <c r="AF42" s="67">
        <f t="shared" si="8"/>
        <v>192496</v>
      </c>
      <c r="AG42" s="66">
        <f t="shared" si="9"/>
        <v>229070</v>
      </c>
      <c r="AH42" s="68">
        <f t="shared" si="10"/>
        <v>199793</v>
      </c>
      <c r="AI42" s="69">
        <f t="shared" si="11"/>
        <v>237754</v>
      </c>
      <c r="AJ42" s="68">
        <f t="shared" si="12"/>
        <v>191838</v>
      </c>
      <c r="AK42" s="69">
        <f t="shared" si="13"/>
        <v>228287</v>
      </c>
    </row>
    <row r="43" spans="2:37" s="12" customFormat="1" ht="110.25" customHeight="1" x14ac:dyDescent="0.2">
      <c r="B43" s="52">
        <v>35</v>
      </c>
      <c r="C43" s="59" t="s">
        <v>91</v>
      </c>
      <c r="D43" s="105" t="s">
        <v>92</v>
      </c>
      <c r="E43" s="60" t="s">
        <v>26</v>
      </c>
      <c r="F43" s="61" t="s">
        <v>27</v>
      </c>
      <c r="G43" s="62">
        <f>+'PRESTIGIO '!H46</f>
        <v>198348</v>
      </c>
      <c r="H43" s="63">
        <v>0.19</v>
      </c>
      <c r="I43" s="64">
        <f t="shared" si="0"/>
        <v>236034</v>
      </c>
      <c r="J43" s="61" t="s">
        <v>28</v>
      </c>
      <c r="K43" s="62">
        <f>+'PRESTIGIO '!L46</f>
        <v>195571</v>
      </c>
      <c r="L43" s="63">
        <v>0.19</v>
      </c>
      <c r="M43" s="65">
        <f t="shared" si="3"/>
        <v>232729</v>
      </c>
      <c r="N43" s="61" t="s">
        <v>27</v>
      </c>
      <c r="O43" s="62">
        <f>+CORSERVICS!I46</f>
        <v>154285.71428571429</v>
      </c>
      <c r="P43" s="63">
        <f>+CORSERVICS!H46</f>
        <v>0.19</v>
      </c>
      <c r="Q43" s="64">
        <f t="shared" si="1"/>
        <v>183600</v>
      </c>
      <c r="R43" s="61" t="s">
        <v>28</v>
      </c>
      <c r="S43" s="62">
        <f>+CORSERVICS!M46</f>
        <v>153900</v>
      </c>
      <c r="T43" s="63">
        <f>+CORSERVICS!L46</f>
        <v>0.19</v>
      </c>
      <c r="U43" s="65">
        <f t="shared" si="4"/>
        <v>183141</v>
      </c>
      <c r="V43" s="61" t="s">
        <v>27</v>
      </c>
      <c r="W43" s="62">
        <f>+'PUBLICIDAD MOVIL'!I49</f>
        <v>182657</v>
      </c>
      <c r="X43" s="63">
        <v>0.19</v>
      </c>
      <c r="Y43" s="65">
        <f t="shared" si="2"/>
        <v>217362</v>
      </c>
      <c r="Z43" s="61" t="s">
        <v>28</v>
      </c>
      <c r="AA43" s="62">
        <f>+'PUBLICIDAD MOVIL'!M49</f>
        <v>173668</v>
      </c>
      <c r="AB43" s="63">
        <v>0.19</v>
      </c>
      <c r="AC43" s="64">
        <f t="shared" si="5"/>
        <v>206665</v>
      </c>
      <c r="AD43" s="64">
        <f t="shared" si="6"/>
        <v>178430</v>
      </c>
      <c r="AE43" s="66">
        <f t="shared" si="7"/>
        <v>212332</v>
      </c>
      <c r="AF43" s="67">
        <f t="shared" si="8"/>
        <v>174380</v>
      </c>
      <c r="AG43" s="66">
        <f t="shared" si="9"/>
        <v>207512</v>
      </c>
      <c r="AH43" s="68">
        <f t="shared" si="10"/>
        <v>177472</v>
      </c>
      <c r="AI43" s="69">
        <f t="shared" si="11"/>
        <v>211192</v>
      </c>
      <c r="AJ43" s="68">
        <f t="shared" si="12"/>
        <v>173549</v>
      </c>
      <c r="AK43" s="69">
        <f t="shared" si="13"/>
        <v>206523</v>
      </c>
    </row>
    <row r="44" spans="2:37" s="12" customFormat="1" ht="110.25" customHeight="1" x14ac:dyDescent="0.2">
      <c r="B44" s="52">
        <v>36</v>
      </c>
      <c r="C44" s="59" t="s">
        <v>93</v>
      </c>
      <c r="D44" s="105" t="s">
        <v>94</v>
      </c>
      <c r="E44" s="60" t="s">
        <v>26</v>
      </c>
      <c r="F44" s="61" t="s">
        <v>27</v>
      </c>
      <c r="G44" s="62">
        <f>+'PRESTIGIO '!H47</f>
        <v>179605</v>
      </c>
      <c r="H44" s="63">
        <v>0.19</v>
      </c>
      <c r="I44" s="64">
        <f t="shared" si="0"/>
        <v>213730</v>
      </c>
      <c r="J44" s="61" t="s">
        <v>28</v>
      </c>
      <c r="K44" s="62">
        <f>+'PRESTIGIO '!L47</f>
        <v>172959</v>
      </c>
      <c r="L44" s="63">
        <v>0.19</v>
      </c>
      <c r="M44" s="65">
        <f t="shared" si="3"/>
        <v>205821</v>
      </c>
      <c r="N44" s="61" t="s">
        <v>27</v>
      </c>
      <c r="O44" s="62">
        <f>+CORSERVICS!I47</f>
        <v>152470.58823529413</v>
      </c>
      <c r="P44" s="63">
        <f>+CORSERVICS!H47</f>
        <v>0.19</v>
      </c>
      <c r="Q44" s="64">
        <f t="shared" si="1"/>
        <v>181440</v>
      </c>
      <c r="R44" s="61" t="s">
        <v>28</v>
      </c>
      <c r="S44" s="62">
        <f>+CORSERVICS!M47</f>
        <v>152084.87394957984</v>
      </c>
      <c r="T44" s="63">
        <f>+CORSERVICS!L47</f>
        <v>0.19</v>
      </c>
      <c r="U44" s="65">
        <f t="shared" si="4"/>
        <v>180981</v>
      </c>
      <c r="V44" s="61" t="s">
        <v>27</v>
      </c>
      <c r="W44" s="62">
        <f>+'PUBLICIDAD MOVIL'!I50</f>
        <v>193519</v>
      </c>
      <c r="X44" s="63">
        <v>0.19</v>
      </c>
      <c r="Y44" s="65">
        <f t="shared" si="2"/>
        <v>230288</v>
      </c>
      <c r="Z44" s="61" t="s">
        <v>28</v>
      </c>
      <c r="AA44" s="62">
        <f>+'PUBLICIDAD MOVIL'!M50</f>
        <v>174997</v>
      </c>
      <c r="AB44" s="63">
        <v>0.19</v>
      </c>
      <c r="AC44" s="64">
        <f t="shared" si="5"/>
        <v>208246</v>
      </c>
      <c r="AD44" s="64">
        <f t="shared" si="6"/>
        <v>175198</v>
      </c>
      <c r="AE44" s="66">
        <f t="shared" si="7"/>
        <v>208486</v>
      </c>
      <c r="AF44" s="67">
        <f t="shared" si="8"/>
        <v>166680</v>
      </c>
      <c r="AG44" s="66">
        <f t="shared" si="9"/>
        <v>198349</v>
      </c>
      <c r="AH44" s="68">
        <f t="shared" si="10"/>
        <v>174345</v>
      </c>
      <c r="AI44" s="69">
        <f t="shared" si="11"/>
        <v>207471</v>
      </c>
      <c r="AJ44" s="68">
        <f t="shared" si="12"/>
        <v>166349</v>
      </c>
      <c r="AK44" s="69">
        <f t="shared" si="13"/>
        <v>197955</v>
      </c>
    </row>
    <row r="45" spans="2:37" s="12" customFormat="1" ht="110.25" customHeight="1" x14ac:dyDescent="0.2">
      <c r="B45" s="52">
        <v>37</v>
      </c>
      <c r="C45" s="59" t="s">
        <v>95</v>
      </c>
      <c r="D45" s="105" t="s">
        <v>96</v>
      </c>
      <c r="E45" s="60" t="s">
        <v>26</v>
      </c>
      <c r="F45" s="61" t="s">
        <v>27</v>
      </c>
      <c r="G45" s="62">
        <f>+'PRESTIGIO '!H48</f>
        <v>189862</v>
      </c>
      <c r="H45" s="63">
        <v>0.19</v>
      </c>
      <c r="I45" s="64">
        <f t="shared" si="0"/>
        <v>225936</v>
      </c>
      <c r="J45" s="61" t="s">
        <v>28</v>
      </c>
      <c r="K45" s="62">
        <f>+'PRESTIGIO '!L48</f>
        <v>186824</v>
      </c>
      <c r="L45" s="63">
        <v>0.19</v>
      </c>
      <c r="M45" s="65">
        <f t="shared" si="3"/>
        <v>222321</v>
      </c>
      <c r="N45" s="61" t="s">
        <v>27</v>
      </c>
      <c r="O45" s="62">
        <f>+CORSERVICS!I48</f>
        <v>150655.46218487396</v>
      </c>
      <c r="P45" s="63">
        <f>+CORSERVICS!H48</f>
        <v>0.19</v>
      </c>
      <c r="Q45" s="64">
        <f t="shared" si="1"/>
        <v>179280</v>
      </c>
      <c r="R45" s="61" t="s">
        <v>28</v>
      </c>
      <c r="S45" s="62">
        <f>+CORSERVICS!M48</f>
        <v>150269.74789915967</v>
      </c>
      <c r="T45" s="63">
        <f>+CORSERVICS!L48</f>
        <v>0.19</v>
      </c>
      <c r="U45" s="65">
        <f t="shared" si="4"/>
        <v>178821</v>
      </c>
      <c r="V45" s="61" t="s">
        <v>27</v>
      </c>
      <c r="W45" s="62">
        <f>+'PUBLICIDAD MOVIL'!I51</f>
        <v>190385</v>
      </c>
      <c r="X45" s="63">
        <v>0.19</v>
      </c>
      <c r="Y45" s="65">
        <f t="shared" si="2"/>
        <v>226558</v>
      </c>
      <c r="Z45" s="61" t="s">
        <v>28</v>
      </c>
      <c r="AA45" s="62">
        <f>+'PUBLICIDAD MOVIL'!M51</f>
        <v>174390</v>
      </c>
      <c r="AB45" s="63">
        <v>0.19</v>
      </c>
      <c r="AC45" s="64">
        <f t="shared" si="5"/>
        <v>207524</v>
      </c>
      <c r="AD45" s="64">
        <f t="shared" si="6"/>
        <v>176967</v>
      </c>
      <c r="AE45" s="66">
        <f t="shared" si="7"/>
        <v>210591</v>
      </c>
      <c r="AF45" s="67">
        <f t="shared" si="8"/>
        <v>170495</v>
      </c>
      <c r="AG45" s="66">
        <f t="shared" si="9"/>
        <v>202889</v>
      </c>
      <c r="AH45" s="68">
        <f t="shared" si="10"/>
        <v>175935</v>
      </c>
      <c r="AI45" s="69">
        <f t="shared" si="11"/>
        <v>209363</v>
      </c>
      <c r="AJ45" s="68">
        <f t="shared" si="12"/>
        <v>169802</v>
      </c>
      <c r="AK45" s="69">
        <f t="shared" si="13"/>
        <v>202064</v>
      </c>
    </row>
    <row r="46" spans="2:37" s="12" customFormat="1" ht="110.25" customHeight="1" x14ac:dyDescent="0.2">
      <c r="B46" s="52">
        <v>38</v>
      </c>
      <c r="C46" s="59" t="s">
        <v>97</v>
      </c>
      <c r="D46" s="105" t="s">
        <v>98</v>
      </c>
      <c r="E46" s="60" t="s">
        <v>26</v>
      </c>
      <c r="F46" s="61" t="s">
        <v>27</v>
      </c>
      <c r="G46" s="62">
        <f>+'PRESTIGIO '!H49</f>
        <v>99982</v>
      </c>
      <c r="H46" s="63">
        <v>0.19</v>
      </c>
      <c r="I46" s="64">
        <f t="shared" si="0"/>
        <v>118979</v>
      </c>
      <c r="J46" s="61" t="s">
        <v>28</v>
      </c>
      <c r="K46" s="62">
        <f>+'PRESTIGIO '!L49</f>
        <v>98281</v>
      </c>
      <c r="L46" s="63">
        <v>0.19</v>
      </c>
      <c r="M46" s="65">
        <f t="shared" si="3"/>
        <v>116954</v>
      </c>
      <c r="N46" s="61" t="s">
        <v>27</v>
      </c>
      <c r="O46" s="62">
        <f>+CORSERVICS!I49</f>
        <v>81680.672268907569</v>
      </c>
      <c r="P46" s="63">
        <f>+CORSERVICS!H49</f>
        <v>0.19</v>
      </c>
      <c r="Q46" s="64">
        <f t="shared" si="1"/>
        <v>97200</v>
      </c>
      <c r="R46" s="61" t="s">
        <v>28</v>
      </c>
      <c r="S46" s="62">
        <f>+CORSERVICS!M49</f>
        <v>81294.957983193279</v>
      </c>
      <c r="T46" s="63">
        <f>+CORSERVICS!L49</f>
        <v>0.19</v>
      </c>
      <c r="U46" s="65">
        <f t="shared" si="4"/>
        <v>96741</v>
      </c>
      <c r="V46" s="61" t="s">
        <v>27</v>
      </c>
      <c r="W46" s="62">
        <f>+'PUBLICIDAD MOVIL'!I52</f>
        <v>102049</v>
      </c>
      <c r="X46" s="63">
        <v>0.19</v>
      </c>
      <c r="Y46" s="65">
        <f t="shared" si="2"/>
        <v>121438</v>
      </c>
      <c r="Z46" s="61" t="s">
        <v>28</v>
      </c>
      <c r="AA46" s="62">
        <f>+'PUBLICIDAD MOVIL'!M52</f>
        <v>94006</v>
      </c>
      <c r="AB46" s="63">
        <v>0.19</v>
      </c>
      <c r="AC46" s="64">
        <f t="shared" si="5"/>
        <v>111867</v>
      </c>
      <c r="AD46" s="64">
        <f t="shared" si="6"/>
        <v>94571</v>
      </c>
      <c r="AE46" s="66">
        <f t="shared" si="7"/>
        <v>112539</v>
      </c>
      <c r="AF46" s="67">
        <f t="shared" si="8"/>
        <v>91194</v>
      </c>
      <c r="AG46" s="66">
        <f t="shared" si="9"/>
        <v>108521</v>
      </c>
      <c r="AH46" s="68">
        <f t="shared" si="10"/>
        <v>94106</v>
      </c>
      <c r="AI46" s="69">
        <f t="shared" si="11"/>
        <v>111986</v>
      </c>
      <c r="AJ46" s="68">
        <f t="shared" si="12"/>
        <v>90900</v>
      </c>
      <c r="AK46" s="69">
        <f t="shared" si="13"/>
        <v>108171</v>
      </c>
    </row>
    <row r="47" spans="2:37" s="12" customFormat="1" ht="110.25" customHeight="1" x14ac:dyDescent="0.2">
      <c r="B47" s="52">
        <v>39</v>
      </c>
      <c r="C47" s="59" t="s">
        <v>97</v>
      </c>
      <c r="D47" s="105" t="s">
        <v>99</v>
      </c>
      <c r="E47" s="60" t="s">
        <v>26</v>
      </c>
      <c r="F47" s="61" t="s">
        <v>27</v>
      </c>
      <c r="G47" s="62">
        <f>+'PRESTIGIO '!H50</f>
        <v>95555</v>
      </c>
      <c r="H47" s="63">
        <v>0.19</v>
      </c>
      <c r="I47" s="64">
        <f t="shared" si="0"/>
        <v>113710</v>
      </c>
      <c r="J47" s="61" t="s">
        <v>28</v>
      </c>
      <c r="K47" s="62">
        <f>+'PRESTIGIO '!L50</f>
        <v>92976</v>
      </c>
      <c r="L47" s="63">
        <v>0.19</v>
      </c>
      <c r="M47" s="65">
        <f t="shared" si="3"/>
        <v>110641</v>
      </c>
      <c r="N47" s="61" t="s">
        <v>27</v>
      </c>
      <c r="O47" s="62">
        <f>+CORSERVICS!I50</f>
        <v>83495.798319327732</v>
      </c>
      <c r="P47" s="63">
        <f>+CORSERVICS!H50</f>
        <v>0.19</v>
      </c>
      <c r="Q47" s="64">
        <f t="shared" si="1"/>
        <v>99360</v>
      </c>
      <c r="R47" s="61" t="s">
        <v>28</v>
      </c>
      <c r="S47" s="62">
        <f>+CORSERVICS!M50</f>
        <v>83110.084033613442</v>
      </c>
      <c r="T47" s="63">
        <f>+CORSERVICS!L50</f>
        <v>0.19</v>
      </c>
      <c r="U47" s="65">
        <f t="shared" si="4"/>
        <v>98901</v>
      </c>
      <c r="V47" s="61" t="s">
        <v>27</v>
      </c>
      <c r="W47" s="62">
        <f>+'PUBLICIDAD MOVIL'!I53</f>
        <v>104005</v>
      </c>
      <c r="X47" s="63">
        <v>0.19</v>
      </c>
      <c r="Y47" s="65">
        <f t="shared" si="2"/>
        <v>123766</v>
      </c>
      <c r="Z47" s="61" t="s">
        <v>28</v>
      </c>
      <c r="AA47" s="62">
        <f>+'PUBLICIDAD MOVIL'!M53</f>
        <v>96082</v>
      </c>
      <c r="AB47" s="63">
        <v>0.19</v>
      </c>
      <c r="AC47" s="64">
        <f t="shared" si="5"/>
        <v>114338</v>
      </c>
      <c r="AD47" s="64">
        <f t="shared" si="6"/>
        <v>94352</v>
      </c>
      <c r="AE47" s="66">
        <f t="shared" si="7"/>
        <v>112279</v>
      </c>
      <c r="AF47" s="67">
        <f t="shared" si="8"/>
        <v>90723</v>
      </c>
      <c r="AG47" s="66">
        <f t="shared" si="9"/>
        <v>107960</v>
      </c>
      <c r="AH47" s="68">
        <f t="shared" si="10"/>
        <v>93970</v>
      </c>
      <c r="AI47" s="69">
        <f t="shared" si="11"/>
        <v>111824</v>
      </c>
      <c r="AJ47" s="68">
        <f t="shared" si="12"/>
        <v>90550</v>
      </c>
      <c r="AK47" s="69">
        <f t="shared" si="13"/>
        <v>107755</v>
      </c>
    </row>
    <row r="48" spans="2:37" s="12" customFormat="1" ht="110.25" customHeight="1" x14ac:dyDescent="0.2">
      <c r="B48" s="52">
        <v>40</v>
      </c>
      <c r="C48" s="59" t="s">
        <v>97</v>
      </c>
      <c r="D48" s="105" t="s">
        <v>100</v>
      </c>
      <c r="E48" s="60" t="s">
        <v>26</v>
      </c>
      <c r="F48" s="61" t="s">
        <v>27</v>
      </c>
      <c r="G48" s="62">
        <f>+'PRESTIGIO '!H51</f>
        <v>108900</v>
      </c>
      <c r="H48" s="63">
        <v>0.19</v>
      </c>
      <c r="I48" s="64">
        <f t="shared" si="0"/>
        <v>129591</v>
      </c>
      <c r="J48" s="61" t="s">
        <v>28</v>
      </c>
      <c r="K48" s="62">
        <f>+'PRESTIGIO '!L51</f>
        <v>104762</v>
      </c>
      <c r="L48" s="63">
        <v>0.19</v>
      </c>
      <c r="M48" s="65">
        <f t="shared" si="3"/>
        <v>124667</v>
      </c>
      <c r="N48" s="61" t="s">
        <v>27</v>
      </c>
      <c r="O48" s="62">
        <f>+CORSERVICS!I51</f>
        <v>85310.924369747896</v>
      </c>
      <c r="P48" s="63">
        <f>+CORSERVICS!H51</f>
        <v>0.19</v>
      </c>
      <c r="Q48" s="64">
        <f t="shared" si="1"/>
        <v>101520</v>
      </c>
      <c r="R48" s="61" t="s">
        <v>28</v>
      </c>
      <c r="S48" s="62">
        <f>+CORSERVICS!M51</f>
        <v>84925.210084033621</v>
      </c>
      <c r="T48" s="63">
        <f>+CORSERVICS!L51</f>
        <v>0.19</v>
      </c>
      <c r="U48" s="65">
        <f t="shared" si="4"/>
        <v>101061</v>
      </c>
      <c r="V48" s="61" t="s">
        <v>27</v>
      </c>
      <c r="W48" s="62">
        <f>+'PUBLICIDAD MOVIL'!I54</f>
        <v>102130</v>
      </c>
      <c r="X48" s="63">
        <v>0.19</v>
      </c>
      <c r="Y48" s="65">
        <f t="shared" si="2"/>
        <v>121535</v>
      </c>
      <c r="Z48" s="61" t="s">
        <v>28</v>
      </c>
      <c r="AA48" s="62">
        <f>+'PUBLICIDAD MOVIL'!M54</f>
        <v>99096</v>
      </c>
      <c r="AB48" s="63">
        <v>0.19</v>
      </c>
      <c r="AC48" s="64">
        <f t="shared" si="5"/>
        <v>117924</v>
      </c>
      <c r="AD48" s="64">
        <f t="shared" si="6"/>
        <v>98780</v>
      </c>
      <c r="AE48" s="66">
        <f t="shared" si="7"/>
        <v>117548</v>
      </c>
      <c r="AF48" s="67">
        <f t="shared" si="8"/>
        <v>96261</v>
      </c>
      <c r="AG48" s="66">
        <f t="shared" si="9"/>
        <v>114551</v>
      </c>
      <c r="AH48" s="68">
        <f t="shared" si="10"/>
        <v>98264</v>
      </c>
      <c r="AI48" s="69">
        <f t="shared" si="11"/>
        <v>116934</v>
      </c>
      <c r="AJ48" s="68">
        <f t="shared" si="12"/>
        <v>95888</v>
      </c>
      <c r="AK48" s="69">
        <f t="shared" si="13"/>
        <v>114107</v>
      </c>
    </row>
    <row r="49" spans="2:37" s="12" customFormat="1" ht="110.25" customHeight="1" x14ac:dyDescent="0.2">
      <c r="B49" s="52">
        <v>41</v>
      </c>
      <c r="C49" s="59" t="s">
        <v>101</v>
      </c>
      <c r="D49" s="105" t="s">
        <v>102</v>
      </c>
      <c r="E49" s="60" t="s">
        <v>72</v>
      </c>
      <c r="F49" s="61" t="s">
        <v>27</v>
      </c>
      <c r="G49" s="62">
        <f>+'PRESTIGIO '!H52</f>
        <v>29175</v>
      </c>
      <c r="H49" s="63">
        <v>0.19</v>
      </c>
      <c r="I49" s="64">
        <f t="shared" si="0"/>
        <v>34718</v>
      </c>
      <c r="J49" s="61" t="s">
        <v>28</v>
      </c>
      <c r="K49" s="62">
        <f>+'PRESTIGIO '!L52</f>
        <v>28358</v>
      </c>
      <c r="L49" s="63">
        <v>0.19</v>
      </c>
      <c r="M49" s="65">
        <f t="shared" si="3"/>
        <v>33746</v>
      </c>
      <c r="N49" s="61" t="s">
        <v>27</v>
      </c>
      <c r="O49" s="62">
        <f>+CORSERVICS!I52</f>
        <v>22689.0756302521</v>
      </c>
      <c r="P49" s="63">
        <f>+CORSERVICS!H52</f>
        <v>0.19</v>
      </c>
      <c r="Q49" s="64">
        <f t="shared" si="1"/>
        <v>27000</v>
      </c>
      <c r="R49" s="61" t="s">
        <v>28</v>
      </c>
      <c r="S49" s="62">
        <f>+CORSERVICS!M52</f>
        <v>22303.361344537818</v>
      </c>
      <c r="T49" s="63">
        <f>+CORSERVICS!L52</f>
        <v>0.19</v>
      </c>
      <c r="U49" s="65">
        <f t="shared" si="4"/>
        <v>26541</v>
      </c>
      <c r="V49" s="61" t="s">
        <v>27</v>
      </c>
      <c r="W49" s="62">
        <f>+'PUBLICIDAD MOVIL'!I55</f>
        <v>29495</v>
      </c>
      <c r="X49" s="63">
        <v>0.19</v>
      </c>
      <c r="Y49" s="65">
        <f t="shared" si="2"/>
        <v>35099</v>
      </c>
      <c r="Z49" s="61" t="s">
        <v>28</v>
      </c>
      <c r="AA49" s="62">
        <f>+'PUBLICIDAD MOVIL'!M55</f>
        <v>26882</v>
      </c>
      <c r="AB49" s="63">
        <v>0.19</v>
      </c>
      <c r="AC49" s="64">
        <f t="shared" si="5"/>
        <v>31990</v>
      </c>
      <c r="AD49" s="64">
        <f t="shared" si="6"/>
        <v>27120</v>
      </c>
      <c r="AE49" s="66">
        <f t="shared" si="7"/>
        <v>32273</v>
      </c>
      <c r="AF49" s="67">
        <f t="shared" si="8"/>
        <v>25848</v>
      </c>
      <c r="AG49" s="66">
        <f t="shared" si="9"/>
        <v>30759</v>
      </c>
      <c r="AH49" s="68">
        <f t="shared" si="10"/>
        <v>26927</v>
      </c>
      <c r="AI49" s="69">
        <f t="shared" si="11"/>
        <v>32043</v>
      </c>
      <c r="AJ49" s="68">
        <f t="shared" si="12"/>
        <v>25714</v>
      </c>
      <c r="AK49" s="69">
        <f t="shared" si="13"/>
        <v>30600</v>
      </c>
    </row>
    <row r="50" spans="2:37" s="12" customFormat="1" ht="110.25" customHeight="1" x14ac:dyDescent="0.2">
      <c r="B50" s="52">
        <v>42</v>
      </c>
      <c r="C50" s="59" t="s">
        <v>103</v>
      </c>
      <c r="D50" s="105" t="s">
        <v>104</v>
      </c>
      <c r="E50" s="60" t="s">
        <v>72</v>
      </c>
      <c r="F50" s="61" t="s">
        <v>27</v>
      </c>
      <c r="G50" s="62">
        <f>+'PRESTIGIO '!H53</f>
        <v>249597</v>
      </c>
      <c r="H50" s="63">
        <v>0.19</v>
      </c>
      <c r="I50" s="64">
        <f t="shared" si="0"/>
        <v>297020</v>
      </c>
      <c r="J50" s="61" t="s">
        <v>28</v>
      </c>
      <c r="K50" s="62">
        <f>+'PRESTIGIO '!L53</f>
        <v>243358</v>
      </c>
      <c r="L50" s="63">
        <v>0.19</v>
      </c>
      <c r="M50" s="65">
        <f t="shared" si="3"/>
        <v>289596</v>
      </c>
      <c r="N50" s="61" t="s">
        <v>27</v>
      </c>
      <c r="O50" s="62">
        <f>+CORSERVICS!I53</f>
        <v>208739.49579831937</v>
      </c>
      <c r="P50" s="63">
        <f>+CORSERVICS!H53</f>
        <v>0.19</v>
      </c>
      <c r="Q50" s="64">
        <f t="shared" si="1"/>
        <v>248400</v>
      </c>
      <c r="R50" s="61" t="s">
        <v>28</v>
      </c>
      <c r="S50" s="62">
        <f>+CORSERVICS!M53</f>
        <v>208353.78151260508</v>
      </c>
      <c r="T50" s="63">
        <f>+CORSERVICS!L53</f>
        <v>0.19</v>
      </c>
      <c r="U50" s="65">
        <f t="shared" si="4"/>
        <v>247941</v>
      </c>
      <c r="V50" s="61" t="s">
        <v>27</v>
      </c>
      <c r="W50" s="62">
        <f>+'PUBLICIDAD MOVIL'!I56</f>
        <v>259352</v>
      </c>
      <c r="X50" s="63">
        <v>0.19</v>
      </c>
      <c r="Y50" s="65">
        <f t="shared" si="2"/>
        <v>308629</v>
      </c>
      <c r="Z50" s="61" t="s">
        <v>28</v>
      </c>
      <c r="AA50" s="62">
        <f>+'PUBLICIDAD MOVIL'!M56</f>
        <v>241292</v>
      </c>
      <c r="AB50" s="63">
        <v>0.19</v>
      </c>
      <c r="AC50" s="64">
        <f t="shared" si="5"/>
        <v>287137</v>
      </c>
      <c r="AD50" s="64">
        <f t="shared" si="6"/>
        <v>239229</v>
      </c>
      <c r="AE50" s="66">
        <f t="shared" si="7"/>
        <v>284683</v>
      </c>
      <c r="AF50" s="67">
        <f t="shared" si="8"/>
        <v>231001</v>
      </c>
      <c r="AG50" s="66">
        <f t="shared" si="9"/>
        <v>274891</v>
      </c>
      <c r="AH50" s="68">
        <f t="shared" si="10"/>
        <v>238183</v>
      </c>
      <c r="AI50" s="69">
        <f t="shared" si="11"/>
        <v>283438</v>
      </c>
      <c r="AJ50" s="68">
        <f t="shared" si="12"/>
        <v>230425</v>
      </c>
      <c r="AK50" s="69">
        <f t="shared" si="13"/>
        <v>274206</v>
      </c>
    </row>
    <row r="51" spans="2:37" s="12" customFormat="1" ht="110.25" customHeight="1" x14ac:dyDescent="0.2">
      <c r="B51" s="52">
        <v>43</v>
      </c>
      <c r="C51" s="59" t="s">
        <v>105</v>
      </c>
      <c r="D51" s="105" t="s">
        <v>106</v>
      </c>
      <c r="E51" s="60" t="s">
        <v>26</v>
      </c>
      <c r="F51" s="61" t="s">
        <v>27</v>
      </c>
      <c r="G51" s="62">
        <f>+'PRESTIGIO '!H54</f>
        <v>186912</v>
      </c>
      <c r="H51" s="63">
        <v>0.19</v>
      </c>
      <c r="I51" s="64">
        <f t="shared" si="0"/>
        <v>222425</v>
      </c>
      <c r="J51" s="61" t="s">
        <v>28</v>
      </c>
      <c r="K51" s="62">
        <f>+'PRESTIGIO '!L54</f>
        <v>183922</v>
      </c>
      <c r="L51" s="63">
        <v>0.19</v>
      </c>
      <c r="M51" s="65">
        <f t="shared" si="3"/>
        <v>218867</v>
      </c>
      <c r="N51" s="61" t="s">
        <v>27</v>
      </c>
      <c r="O51" s="62">
        <f>+CORSERVICS!I54</f>
        <v>154285.71428571429</v>
      </c>
      <c r="P51" s="63">
        <f>+CORSERVICS!H54</f>
        <v>0.19</v>
      </c>
      <c r="Q51" s="64">
        <f t="shared" si="1"/>
        <v>183600</v>
      </c>
      <c r="R51" s="61" t="s">
        <v>28</v>
      </c>
      <c r="S51" s="62">
        <f>+CORSERVICS!M54</f>
        <v>153900</v>
      </c>
      <c r="T51" s="63">
        <f>+CORSERVICS!L54</f>
        <v>0.19</v>
      </c>
      <c r="U51" s="65">
        <f t="shared" si="4"/>
        <v>183141</v>
      </c>
      <c r="V51" s="61" t="s">
        <v>27</v>
      </c>
      <c r="W51" s="62">
        <f>+'PUBLICIDAD MOVIL'!I57</f>
        <v>191275</v>
      </c>
      <c r="X51" s="63">
        <v>0.19</v>
      </c>
      <c r="Y51" s="65">
        <f t="shared" si="2"/>
        <v>227617</v>
      </c>
      <c r="Z51" s="61" t="s">
        <v>28</v>
      </c>
      <c r="AA51" s="62">
        <f>+'PUBLICIDAD MOVIL'!M57</f>
        <v>180777</v>
      </c>
      <c r="AB51" s="63">
        <v>0.19</v>
      </c>
      <c r="AC51" s="64">
        <f t="shared" si="5"/>
        <v>215125</v>
      </c>
      <c r="AD51" s="64">
        <f t="shared" si="6"/>
        <v>177491</v>
      </c>
      <c r="AE51" s="66">
        <f t="shared" si="7"/>
        <v>211214</v>
      </c>
      <c r="AF51" s="67">
        <f t="shared" si="8"/>
        <v>172866</v>
      </c>
      <c r="AG51" s="66">
        <f t="shared" si="9"/>
        <v>205711</v>
      </c>
      <c r="AH51" s="68">
        <f t="shared" si="10"/>
        <v>176688</v>
      </c>
      <c r="AI51" s="69">
        <f t="shared" si="11"/>
        <v>210259</v>
      </c>
      <c r="AJ51" s="68">
        <f t="shared" si="12"/>
        <v>172321</v>
      </c>
      <c r="AK51" s="69">
        <f t="shared" si="13"/>
        <v>205062</v>
      </c>
    </row>
    <row r="52" spans="2:37" s="12" customFormat="1" ht="110.25" customHeight="1" x14ac:dyDescent="0.2">
      <c r="B52" s="52">
        <v>44</v>
      </c>
      <c r="C52" s="59" t="s">
        <v>107</v>
      </c>
      <c r="D52" s="105" t="s">
        <v>108</v>
      </c>
      <c r="E52" s="60" t="s">
        <v>26</v>
      </c>
      <c r="F52" s="61" t="s">
        <v>27</v>
      </c>
      <c r="G52" s="62">
        <f>+'PRESTIGIO '!H55</f>
        <v>151140</v>
      </c>
      <c r="H52" s="63">
        <v>0.19</v>
      </c>
      <c r="I52" s="64">
        <f t="shared" si="0"/>
        <v>179857</v>
      </c>
      <c r="J52" s="61" t="s">
        <v>28</v>
      </c>
      <c r="K52" s="62">
        <f>+'PRESTIGIO '!L55</f>
        <v>149024</v>
      </c>
      <c r="L52" s="63">
        <v>0.19</v>
      </c>
      <c r="M52" s="65">
        <f t="shared" si="3"/>
        <v>177339</v>
      </c>
      <c r="N52" s="61" t="s">
        <v>27</v>
      </c>
      <c r="O52" s="62">
        <f>+CORSERVICS!I55</f>
        <v>122521.00840336135</v>
      </c>
      <c r="P52" s="63">
        <f>+CORSERVICS!H55</f>
        <v>0.19</v>
      </c>
      <c r="Q52" s="64">
        <f t="shared" si="1"/>
        <v>145800</v>
      </c>
      <c r="R52" s="61" t="s">
        <v>28</v>
      </c>
      <c r="S52" s="62">
        <f>+CORSERVICS!M55</f>
        <v>122135.29411764706</v>
      </c>
      <c r="T52" s="63">
        <f>+CORSERVICS!L55</f>
        <v>0.19</v>
      </c>
      <c r="U52" s="65">
        <f t="shared" si="4"/>
        <v>145341</v>
      </c>
      <c r="V52" s="61" t="s">
        <v>27</v>
      </c>
      <c r="W52" s="62">
        <f>+'PUBLICIDAD MOVIL'!I58</f>
        <v>146240</v>
      </c>
      <c r="X52" s="63">
        <v>0.19</v>
      </c>
      <c r="Y52" s="65">
        <f t="shared" si="2"/>
        <v>174026</v>
      </c>
      <c r="Z52" s="61" t="s">
        <v>28</v>
      </c>
      <c r="AA52" s="62">
        <f>+'PUBLICIDAD MOVIL'!M58</f>
        <v>138179</v>
      </c>
      <c r="AB52" s="63">
        <v>0.19</v>
      </c>
      <c r="AC52" s="64">
        <f t="shared" si="5"/>
        <v>164433</v>
      </c>
      <c r="AD52" s="64">
        <f t="shared" si="6"/>
        <v>139967</v>
      </c>
      <c r="AE52" s="66">
        <f t="shared" si="7"/>
        <v>166561</v>
      </c>
      <c r="AF52" s="67">
        <f t="shared" si="8"/>
        <v>136446</v>
      </c>
      <c r="AG52" s="66">
        <f t="shared" si="9"/>
        <v>162371</v>
      </c>
      <c r="AH52" s="68">
        <f t="shared" si="10"/>
        <v>139386</v>
      </c>
      <c r="AI52" s="69">
        <f t="shared" si="11"/>
        <v>165869</v>
      </c>
      <c r="AJ52" s="68">
        <f t="shared" si="12"/>
        <v>135992</v>
      </c>
      <c r="AK52" s="69">
        <f t="shared" si="13"/>
        <v>161830</v>
      </c>
    </row>
    <row r="53" spans="2:37" s="12" customFormat="1" ht="110.25" customHeight="1" x14ac:dyDescent="0.2">
      <c r="B53" s="52">
        <v>45</v>
      </c>
      <c r="C53" s="59" t="s">
        <v>109</v>
      </c>
      <c r="D53" s="105" t="s">
        <v>110</v>
      </c>
      <c r="E53" s="60" t="s">
        <v>72</v>
      </c>
      <c r="F53" s="61" t="s">
        <v>27</v>
      </c>
      <c r="G53" s="62">
        <f>+'PRESTIGIO '!H56</f>
        <v>496889</v>
      </c>
      <c r="H53" s="63">
        <v>0.19</v>
      </c>
      <c r="I53" s="64">
        <f t="shared" si="0"/>
        <v>591298</v>
      </c>
      <c r="J53" s="61" t="s">
        <v>28</v>
      </c>
      <c r="K53" s="62">
        <f>+'PRESTIGIO '!L56</f>
        <v>478007</v>
      </c>
      <c r="L53" s="63">
        <v>0.19</v>
      </c>
      <c r="M53" s="65">
        <f t="shared" si="3"/>
        <v>568828</v>
      </c>
      <c r="N53" s="61" t="s">
        <v>27</v>
      </c>
      <c r="O53" s="62">
        <f>+CORSERVICS!I56</f>
        <v>390252.10084033618</v>
      </c>
      <c r="P53" s="63">
        <f>+CORSERVICS!H56</f>
        <v>0.19</v>
      </c>
      <c r="Q53" s="64">
        <f t="shared" si="1"/>
        <v>464400</v>
      </c>
      <c r="R53" s="61" t="s">
        <v>28</v>
      </c>
      <c r="S53" s="62">
        <f>+CORSERVICS!M56</f>
        <v>389866.38655462192</v>
      </c>
      <c r="T53" s="63">
        <f>+CORSERVICS!L56</f>
        <v>0.19</v>
      </c>
      <c r="U53" s="65">
        <f t="shared" si="4"/>
        <v>463941</v>
      </c>
      <c r="V53" s="61" t="s">
        <v>27</v>
      </c>
      <c r="W53" s="62">
        <f>+'PUBLICIDAD MOVIL'!I59</f>
        <v>489644</v>
      </c>
      <c r="X53" s="63">
        <v>0.19</v>
      </c>
      <c r="Y53" s="65">
        <f t="shared" si="2"/>
        <v>582676</v>
      </c>
      <c r="Z53" s="61" t="s">
        <v>28</v>
      </c>
      <c r="AA53" s="62">
        <f>+'PUBLICIDAD MOVIL'!M59</f>
        <v>460886</v>
      </c>
      <c r="AB53" s="63">
        <v>0.19</v>
      </c>
      <c r="AC53" s="64">
        <f t="shared" si="5"/>
        <v>548454</v>
      </c>
      <c r="AD53" s="64">
        <f t="shared" si="6"/>
        <v>458928</v>
      </c>
      <c r="AE53" s="66">
        <f t="shared" si="7"/>
        <v>546124</v>
      </c>
      <c r="AF53" s="67">
        <f t="shared" si="8"/>
        <v>442920</v>
      </c>
      <c r="AG53" s="66">
        <f t="shared" si="9"/>
        <v>527075</v>
      </c>
      <c r="AH53" s="68">
        <f t="shared" si="10"/>
        <v>456207</v>
      </c>
      <c r="AI53" s="69">
        <f t="shared" si="11"/>
        <v>542886</v>
      </c>
      <c r="AJ53" s="68">
        <f t="shared" si="12"/>
        <v>441213</v>
      </c>
      <c r="AK53" s="69">
        <f t="shared" si="13"/>
        <v>525043</v>
      </c>
    </row>
    <row r="54" spans="2:37" s="12" customFormat="1" ht="110.25" customHeight="1" x14ac:dyDescent="0.2">
      <c r="B54" s="52">
        <v>46</v>
      </c>
      <c r="C54" s="59" t="s">
        <v>111</v>
      </c>
      <c r="D54" s="105" t="s">
        <v>112</v>
      </c>
      <c r="E54" s="60" t="s">
        <v>26</v>
      </c>
      <c r="F54" s="61" t="s">
        <v>27</v>
      </c>
      <c r="G54" s="62">
        <f>+'PRESTIGIO '!H57</f>
        <v>33876</v>
      </c>
      <c r="H54" s="63">
        <v>0.19</v>
      </c>
      <c r="I54" s="64">
        <f t="shared" si="0"/>
        <v>40312</v>
      </c>
      <c r="J54" s="61" t="s">
        <v>28</v>
      </c>
      <c r="K54" s="62">
        <f>+'PRESTIGIO '!L57</f>
        <v>33030</v>
      </c>
      <c r="L54" s="63">
        <v>0.19</v>
      </c>
      <c r="M54" s="65">
        <f t="shared" si="3"/>
        <v>39306</v>
      </c>
      <c r="N54" s="61" t="s">
        <v>27</v>
      </c>
      <c r="O54" s="62">
        <f>+CORSERVICS!I57</f>
        <v>27226.890756302524</v>
      </c>
      <c r="P54" s="63">
        <f>+CORSERVICS!H57</f>
        <v>0.19</v>
      </c>
      <c r="Q54" s="64">
        <f t="shared" si="1"/>
        <v>32400</v>
      </c>
      <c r="R54" s="61" t="s">
        <v>28</v>
      </c>
      <c r="S54" s="62">
        <f>+CORSERVICS!M57</f>
        <v>26841.176470588238</v>
      </c>
      <c r="T54" s="63">
        <f>+CORSERVICS!L57</f>
        <v>0.19</v>
      </c>
      <c r="U54" s="65">
        <f t="shared" si="4"/>
        <v>31941</v>
      </c>
      <c r="V54" s="61" t="s">
        <v>27</v>
      </c>
      <c r="W54" s="62">
        <f>+'PUBLICIDAD MOVIL'!I60</f>
        <v>34746</v>
      </c>
      <c r="X54" s="63">
        <v>0.19</v>
      </c>
      <c r="Y54" s="65">
        <f t="shared" si="2"/>
        <v>41348</v>
      </c>
      <c r="Z54" s="61" t="s">
        <v>28</v>
      </c>
      <c r="AA54" s="62">
        <f>+'PUBLICIDAD MOVIL'!M60</f>
        <v>31732</v>
      </c>
      <c r="AB54" s="63">
        <v>0.19</v>
      </c>
      <c r="AC54" s="64">
        <f t="shared" si="5"/>
        <v>37761</v>
      </c>
      <c r="AD54" s="64">
        <f t="shared" si="6"/>
        <v>31950</v>
      </c>
      <c r="AE54" s="66">
        <f t="shared" si="7"/>
        <v>38021</v>
      </c>
      <c r="AF54" s="67">
        <f t="shared" si="8"/>
        <v>30534</v>
      </c>
      <c r="AG54" s="66">
        <f t="shared" si="9"/>
        <v>36335</v>
      </c>
      <c r="AH54" s="68">
        <f t="shared" si="10"/>
        <v>31764</v>
      </c>
      <c r="AI54" s="69">
        <f t="shared" si="11"/>
        <v>37799</v>
      </c>
      <c r="AJ54" s="68">
        <f t="shared" si="12"/>
        <v>30414</v>
      </c>
      <c r="AK54" s="69">
        <f t="shared" si="13"/>
        <v>36193</v>
      </c>
    </row>
    <row r="55" spans="2:37" s="12" customFormat="1" ht="110.25" customHeight="1" x14ac:dyDescent="0.2">
      <c r="B55" s="52">
        <v>47</v>
      </c>
      <c r="C55" s="59" t="s">
        <v>113</v>
      </c>
      <c r="D55" s="105" t="s">
        <v>114</v>
      </c>
      <c r="E55" s="60" t="s">
        <v>26</v>
      </c>
      <c r="F55" s="61" t="s">
        <v>27</v>
      </c>
      <c r="G55" s="62">
        <f>+'PRESTIGIO '!H58</f>
        <v>73648</v>
      </c>
      <c r="H55" s="63">
        <v>0.19</v>
      </c>
      <c r="I55" s="64">
        <f t="shared" si="0"/>
        <v>87641</v>
      </c>
      <c r="J55" s="61" t="s">
        <v>28</v>
      </c>
      <c r="K55" s="62">
        <f>+'PRESTIGIO '!L58</f>
        <v>71145</v>
      </c>
      <c r="L55" s="63">
        <v>0.19</v>
      </c>
      <c r="M55" s="65">
        <f t="shared" si="3"/>
        <v>84663</v>
      </c>
      <c r="N55" s="61" t="s">
        <v>27</v>
      </c>
      <c r="O55" s="62">
        <f>+CORSERVICS!I58</f>
        <v>62621.848739495799</v>
      </c>
      <c r="P55" s="63">
        <f>+CORSERVICS!H58</f>
        <v>0.19</v>
      </c>
      <c r="Q55" s="64">
        <f t="shared" si="1"/>
        <v>74520</v>
      </c>
      <c r="R55" s="61" t="s">
        <v>28</v>
      </c>
      <c r="S55" s="62">
        <f>+CORSERVICS!M58</f>
        <v>62236.134453781517</v>
      </c>
      <c r="T55" s="63">
        <f>+CORSERVICS!L58</f>
        <v>0.19</v>
      </c>
      <c r="U55" s="65">
        <f t="shared" si="4"/>
        <v>74061</v>
      </c>
      <c r="V55" s="61" t="s">
        <v>27</v>
      </c>
      <c r="W55" s="62">
        <f>+'PUBLICIDAD MOVIL'!I61</f>
        <v>79113</v>
      </c>
      <c r="X55" s="63">
        <v>0.19</v>
      </c>
      <c r="Y55" s="65">
        <f t="shared" si="2"/>
        <v>94144</v>
      </c>
      <c r="Z55" s="61" t="s">
        <v>28</v>
      </c>
      <c r="AA55" s="62">
        <f>+'PUBLICIDAD MOVIL'!M61</f>
        <v>71654</v>
      </c>
      <c r="AB55" s="63">
        <v>0.19</v>
      </c>
      <c r="AC55" s="64">
        <f t="shared" si="5"/>
        <v>85268</v>
      </c>
      <c r="AD55" s="64">
        <f t="shared" si="6"/>
        <v>71794</v>
      </c>
      <c r="AE55" s="66">
        <f t="shared" si="7"/>
        <v>85435</v>
      </c>
      <c r="AF55" s="67">
        <f t="shared" si="8"/>
        <v>68345</v>
      </c>
      <c r="AG55" s="66">
        <f t="shared" si="9"/>
        <v>81331</v>
      </c>
      <c r="AH55" s="68">
        <f t="shared" si="10"/>
        <v>71457</v>
      </c>
      <c r="AI55" s="69">
        <f t="shared" si="11"/>
        <v>85034</v>
      </c>
      <c r="AJ55" s="68">
        <f t="shared" si="12"/>
        <v>68204</v>
      </c>
      <c r="AK55" s="69">
        <f t="shared" si="13"/>
        <v>81163</v>
      </c>
    </row>
    <row r="56" spans="2:37" s="12" customFormat="1" ht="110.25" customHeight="1" x14ac:dyDescent="0.2">
      <c r="B56" s="52">
        <v>48</v>
      </c>
      <c r="C56" s="59" t="s">
        <v>115</v>
      </c>
      <c r="D56" s="105" t="s">
        <v>116</v>
      </c>
      <c r="E56" s="60" t="s">
        <v>72</v>
      </c>
      <c r="F56" s="61" t="s">
        <v>27</v>
      </c>
      <c r="G56" s="62">
        <f>+'PRESTIGIO '!H59</f>
        <v>190404</v>
      </c>
      <c r="H56" s="63">
        <v>0.19</v>
      </c>
      <c r="I56" s="64">
        <f t="shared" si="0"/>
        <v>226581</v>
      </c>
      <c r="J56" s="61" t="s">
        <v>28</v>
      </c>
      <c r="K56" s="62">
        <f>+'PRESTIGIO '!L59</f>
        <v>188309</v>
      </c>
      <c r="L56" s="63">
        <v>0.19</v>
      </c>
      <c r="M56" s="65">
        <f t="shared" si="3"/>
        <v>224088</v>
      </c>
      <c r="N56" s="61" t="s">
        <v>27</v>
      </c>
      <c r="O56" s="62">
        <f>+CORSERVICS!I59</f>
        <v>163361.34453781514</v>
      </c>
      <c r="P56" s="63">
        <f>+CORSERVICS!H59</f>
        <v>0.19</v>
      </c>
      <c r="Q56" s="64">
        <f t="shared" si="1"/>
        <v>194400</v>
      </c>
      <c r="R56" s="61" t="s">
        <v>28</v>
      </c>
      <c r="S56" s="62">
        <f>+CORSERVICS!M59</f>
        <v>162975.63025210085</v>
      </c>
      <c r="T56" s="63">
        <f>+CORSERVICS!L59</f>
        <v>0.19</v>
      </c>
      <c r="U56" s="65">
        <f t="shared" si="4"/>
        <v>193941</v>
      </c>
      <c r="V56" s="61" t="s">
        <v>27</v>
      </c>
      <c r="W56" s="62">
        <f>+'PUBLICIDAD MOVIL'!I62</f>
        <v>211137</v>
      </c>
      <c r="X56" s="63">
        <v>0.19</v>
      </c>
      <c r="Y56" s="65">
        <f t="shared" si="2"/>
        <v>251253</v>
      </c>
      <c r="Z56" s="61" t="s">
        <v>28</v>
      </c>
      <c r="AA56" s="62">
        <f>+'PUBLICIDAD MOVIL'!M62</f>
        <v>192736</v>
      </c>
      <c r="AB56" s="63">
        <v>0.19</v>
      </c>
      <c r="AC56" s="64">
        <f t="shared" si="5"/>
        <v>229356</v>
      </c>
      <c r="AD56" s="64">
        <f t="shared" si="6"/>
        <v>188301</v>
      </c>
      <c r="AE56" s="66">
        <f t="shared" si="7"/>
        <v>224078</v>
      </c>
      <c r="AF56" s="67">
        <f t="shared" si="8"/>
        <v>181340</v>
      </c>
      <c r="AG56" s="66">
        <f t="shared" si="9"/>
        <v>215795</v>
      </c>
      <c r="AH56" s="68">
        <f t="shared" si="10"/>
        <v>187268</v>
      </c>
      <c r="AI56" s="69">
        <f t="shared" si="11"/>
        <v>222849</v>
      </c>
      <c r="AJ56" s="68">
        <f t="shared" si="12"/>
        <v>180850</v>
      </c>
      <c r="AK56" s="69">
        <f t="shared" si="13"/>
        <v>215212</v>
      </c>
    </row>
    <row r="57" spans="2:37" s="12" customFormat="1" ht="110.25" customHeight="1" x14ac:dyDescent="0.2">
      <c r="B57" s="52">
        <v>49</v>
      </c>
      <c r="C57" s="59" t="s">
        <v>117</v>
      </c>
      <c r="D57" s="105" t="s">
        <v>118</v>
      </c>
      <c r="E57" s="60" t="s">
        <v>26</v>
      </c>
      <c r="F57" s="61" t="s">
        <v>27</v>
      </c>
      <c r="G57" s="62">
        <f>+'PRESTIGIO '!H60</f>
        <v>203158</v>
      </c>
      <c r="H57" s="63">
        <v>0.19</v>
      </c>
      <c r="I57" s="64">
        <f t="shared" si="0"/>
        <v>241758</v>
      </c>
      <c r="J57" s="61" t="s">
        <v>28</v>
      </c>
      <c r="K57" s="62">
        <f>+'PRESTIGIO '!L60</f>
        <v>195032</v>
      </c>
      <c r="L57" s="63">
        <v>0.19</v>
      </c>
      <c r="M57" s="65">
        <f t="shared" si="3"/>
        <v>232088</v>
      </c>
      <c r="N57" s="61" t="s">
        <v>27</v>
      </c>
      <c r="O57" s="62">
        <f>+CORSERVICS!I60</f>
        <v>163361.34453781514</v>
      </c>
      <c r="P57" s="63">
        <f>+CORSERVICS!H60</f>
        <v>0.19</v>
      </c>
      <c r="Q57" s="64">
        <f t="shared" si="1"/>
        <v>194400</v>
      </c>
      <c r="R57" s="61" t="s">
        <v>28</v>
      </c>
      <c r="S57" s="62">
        <f>+CORSERVICS!M60</f>
        <v>162975.63025210085</v>
      </c>
      <c r="T57" s="63">
        <f>+CORSERVICS!L60</f>
        <v>0.19</v>
      </c>
      <c r="U57" s="65">
        <f t="shared" si="4"/>
        <v>193941</v>
      </c>
      <c r="V57" s="61" t="s">
        <v>27</v>
      </c>
      <c r="W57" s="62">
        <f>+'PUBLICIDAD MOVIL'!I63</f>
        <v>202689</v>
      </c>
      <c r="X57" s="63">
        <v>0.19</v>
      </c>
      <c r="Y57" s="65">
        <f t="shared" si="2"/>
        <v>241200</v>
      </c>
      <c r="Z57" s="61" t="s">
        <v>28</v>
      </c>
      <c r="AA57" s="62">
        <f>+'PUBLICIDAD MOVIL'!M63</f>
        <v>185756</v>
      </c>
      <c r="AB57" s="63">
        <v>0.19</v>
      </c>
      <c r="AC57" s="64">
        <f t="shared" si="5"/>
        <v>221050</v>
      </c>
      <c r="AD57" s="64">
        <f t="shared" si="6"/>
        <v>189736</v>
      </c>
      <c r="AE57" s="66">
        <f t="shared" si="7"/>
        <v>225786</v>
      </c>
      <c r="AF57" s="67">
        <f t="shared" si="8"/>
        <v>181255</v>
      </c>
      <c r="AG57" s="66">
        <f t="shared" si="9"/>
        <v>215693</v>
      </c>
      <c r="AH57" s="68">
        <f t="shared" si="10"/>
        <v>188772</v>
      </c>
      <c r="AI57" s="69">
        <f t="shared" si="11"/>
        <v>224639</v>
      </c>
      <c r="AJ57" s="68">
        <f t="shared" si="12"/>
        <v>180741</v>
      </c>
      <c r="AK57" s="69">
        <f t="shared" si="13"/>
        <v>215082</v>
      </c>
    </row>
    <row r="58" spans="2:37" s="12" customFormat="1" ht="110.25" customHeight="1" x14ac:dyDescent="0.2">
      <c r="B58" s="52">
        <v>50</v>
      </c>
      <c r="C58" s="59" t="s">
        <v>119</v>
      </c>
      <c r="D58" s="105" t="s">
        <v>120</v>
      </c>
      <c r="E58" s="60" t="s">
        <v>72</v>
      </c>
      <c r="F58" s="61" t="s">
        <v>27</v>
      </c>
      <c r="G58" s="62">
        <f>+'PRESTIGIO '!H61</f>
        <v>2169117</v>
      </c>
      <c r="H58" s="63">
        <v>0.19</v>
      </c>
      <c r="I58" s="64">
        <f t="shared" si="0"/>
        <v>2581249</v>
      </c>
      <c r="J58" s="61" t="s">
        <v>28</v>
      </c>
      <c r="K58" s="62">
        <f>+'PRESTIGIO '!L61</f>
        <v>2112720</v>
      </c>
      <c r="L58" s="63">
        <v>0.19</v>
      </c>
      <c r="M58" s="65">
        <f t="shared" si="3"/>
        <v>2514137</v>
      </c>
      <c r="N58" s="61" t="s">
        <v>27</v>
      </c>
      <c r="O58" s="62">
        <f>+CORSERVICS!I61</f>
        <v>1815126.0504201681</v>
      </c>
      <c r="P58" s="63">
        <f>+CORSERVICS!H61</f>
        <v>0.19</v>
      </c>
      <c r="Q58" s="64">
        <f t="shared" si="1"/>
        <v>2160000</v>
      </c>
      <c r="R58" s="61" t="s">
        <v>28</v>
      </c>
      <c r="S58" s="62">
        <f>+CORSERVICS!M61</f>
        <v>1814740.3361344538</v>
      </c>
      <c r="T58" s="63">
        <f>+CORSERVICS!L61</f>
        <v>0.19</v>
      </c>
      <c r="U58" s="65">
        <f t="shared" si="4"/>
        <v>2159541</v>
      </c>
      <c r="V58" s="61" t="s">
        <v>27</v>
      </c>
      <c r="W58" s="62">
        <f>+'PUBLICIDAD MOVIL'!I64</f>
        <v>2265193</v>
      </c>
      <c r="X58" s="63">
        <v>0.19</v>
      </c>
      <c r="Y58" s="65">
        <f t="shared" si="2"/>
        <v>2695580</v>
      </c>
      <c r="Z58" s="61" t="s">
        <v>28</v>
      </c>
      <c r="AA58" s="62">
        <f>+'PUBLICIDAD MOVIL'!M64</f>
        <v>2101178</v>
      </c>
      <c r="AB58" s="63">
        <v>0.19</v>
      </c>
      <c r="AC58" s="64">
        <f t="shared" si="5"/>
        <v>2500402</v>
      </c>
      <c r="AD58" s="64">
        <f t="shared" si="6"/>
        <v>2083145</v>
      </c>
      <c r="AE58" s="66">
        <f t="shared" si="7"/>
        <v>2478943</v>
      </c>
      <c r="AF58" s="67">
        <f t="shared" si="8"/>
        <v>2009546</v>
      </c>
      <c r="AG58" s="66">
        <f t="shared" si="9"/>
        <v>2391360</v>
      </c>
      <c r="AH58" s="68">
        <f t="shared" si="10"/>
        <v>2073791</v>
      </c>
      <c r="AI58" s="69">
        <f t="shared" si="11"/>
        <v>2467811</v>
      </c>
      <c r="AJ58" s="68">
        <f t="shared" si="12"/>
        <v>2004656</v>
      </c>
      <c r="AK58" s="69">
        <f t="shared" si="13"/>
        <v>2385541</v>
      </c>
    </row>
    <row r="59" spans="2:37" s="12" customFormat="1" ht="110.25" customHeight="1" x14ac:dyDescent="0.2">
      <c r="B59" s="52">
        <v>51</v>
      </c>
      <c r="C59" s="59" t="s">
        <v>121</v>
      </c>
      <c r="D59" s="105" t="s">
        <v>122</v>
      </c>
      <c r="E59" s="60" t="s">
        <v>26</v>
      </c>
      <c r="F59" s="61" t="s">
        <v>27</v>
      </c>
      <c r="G59" s="62">
        <f>+'PRESTIGIO '!H62</f>
        <v>120647</v>
      </c>
      <c r="H59" s="63">
        <v>0.19</v>
      </c>
      <c r="I59" s="64">
        <f t="shared" si="0"/>
        <v>143570</v>
      </c>
      <c r="J59" s="61" t="s">
        <v>28</v>
      </c>
      <c r="K59" s="62">
        <f>+'PRESTIGIO '!L62</f>
        <v>118837</v>
      </c>
      <c r="L59" s="63">
        <v>0.19</v>
      </c>
      <c r="M59" s="65">
        <f t="shared" si="3"/>
        <v>141416</v>
      </c>
      <c r="N59" s="61" t="s">
        <v>27</v>
      </c>
      <c r="O59" s="62">
        <f>+CORSERVICS!I62</f>
        <v>100739.49579831935</v>
      </c>
      <c r="P59" s="63">
        <f>+CORSERVICS!H62</f>
        <v>0.19</v>
      </c>
      <c r="Q59" s="64">
        <f t="shared" si="1"/>
        <v>119880</v>
      </c>
      <c r="R59" s="61" t="s">
        <v>28</v>
      </c>
      <c r="S59" s="62">
        <f>+CORSERVICS!M62</f>
        <v>100353.78151260506</v>
      </c>
      <c r="T59" s="63">
        <f>+CORSERVICS!L62</f>
        <v>0.19</v>
      </c>
      <c r="U59" s="65">
        <f t="shared" si="4"/>
        <v>119421</v>
      </c>
      <c r="V59" s="61" t="s">
        <v>27</v>
      </c>
      <c r="W59" s="62">
        <f>+'PUBLICIDAD MOVIL'!I65</f>
        <v>121825</v>
      </c>
      <c r="X59" s="63">
        <v>0.19</v>
      </c>
      <c r="Y59" s="65">
        <f t="shared" si="2"/>
        <v>144972</v>
      </c>
      <c r="Z59" s="61" t="s">
        <v>28</v>
      </c>
      <c r="AA59" s="62">
        <f>+'PUBLICIDAD MOVIL'!M65</f>
        <v>116593</v>
      </c>
      <c r="AB59" s="63">
        <v>0.19</v>
      </c>
      <c r="AC59" s="64">
        <f t="shared" si="5"/>
        <v>138746</v>
      </c>
      <c r="AD59" s="64">
        <f t="shared" si="6"/>
        <v>114404</v>
      </c>
      <c r="AE59" s="66">
        <f t="shared" si="7"/>
        <v>136141</v>
      </c>
      <c r="AF59" s="67">
        <f t="shared" si="8"/>
        <v>111928</v>
      </c>
      <c r="AG59" s="66">
        <f t="shared" si="9"/>
        <v>133194</v>
      </c>
      <c r="AH59" s="68">
        <f t="shared" si="10"/>
        <v>113977</v>
      </c>
      <c r="AI59" s="69">
        <f t="shared" si="11"/>
        <v>135633</v>
      </c>
      <c r="AJ59" s="68">
        <f t="shared" si="12"/>
        <v>111614</v>
      </c>
      <c r="AK59" s="69">
        <f t="shared" si="13"/>
        <v>132821</v>
      </c>
    </row>
    <row r="60" spans="2:37" s="12" customFormat="1" ht="110.25" customHeight="1" x14ac:dyDescent="0.2">
      <c r="B60" s="52">
        <v>52</v>
      </c>
      <c r="C60" s="59" t="s">
        <v>121</v>
      </c>
      <c r="D60" s="105" t="s">
        <v>123</v>
      </c>
      <c r="E60" s="60" t="s">
        <v>26</v>
      </c>
      <c r="F60" s="61" t="s">
        <v>27</v>
      </c>
      <c r="G60" s="62">
        <f>+'PRESTIGIO '!H63</f>
        <v>119378</v>
      </c>
      <c r="H60" s="63">
        <v>0.19</v>
      </c>
      <c r="I60" s="64">
        <f t="shared" si="0"/>
        <v>142060</v>
      </c>
      <c r="J60" s="61" t="s">
        <v>28</v>
      </c>
      <c r="K60" s="62">
        <f>+'PRESTIGIO '!L63</f>
        <v>114842</v>
      </c>
      <c r="L60" s="63">
        <v>0.19</v>
      </c>
      <c r="M60" s="65">
        <f t="shared" si="3"/>
        <v>136662</v>
      </c>
      <c r="N60" s="61" t="s">
        <v>27</v>
      </c>
      <c r="O60" s="62">
        <f>+CORSERVICS!I63</f>
        <v>102554.62184873951</v>
      </c>
      <c r="P60" s="63">
        <f>+CORSERVICS!H63</f>
        <v>0.19</v>
      </c>
      <c r="Q60" s="64">
        <f t="shared" si="1"/>
        <v>122040</v>
      </c>
      <c r="R60" s="61" t="s">
        <v>28</v>
      </c>
      <c r="S60" s="62">
        <f>+CORSERVICS!M63</f>
        <v>102168.90756302523</v>
      </c>
      <c r="T60" s="63">
        <f>+CORSERVICS!L63</f>
        <v>0.19</v>
      </c>
      <c r="U60" s="65">
        <f t="shared" si="4"/>
        <v>121581</v>
      </c>
      <c r="V60" s="61" t="s">
        <v>27</v>
      </c>
      <c r="W60" s="62">
        <f>+'PUBLICIDAD MOVIL'!I66</f>
        <v>130687</v>
      </c>
      <c r="X60" s="63">
        <v>0.19</v>
      </c>
      <c r="Y60" s="65">
        <f t="shared" si="2"/>
        <v>155518</v>
      </c>
      <c r="Z60" s="61" t="s">
        <v>28</v>
      </c>
      <c r="AA60" s="62">
        <f>+'PUBLICIDAD MOVIL'!M66</f>
        <v>115495</v>
      </c>
      <c r="AB60" s="63">
        <v>0.19</v>
      </c>
      <c r="AC60" s="64">
        <f t="shared" si="5"/>
        <v>137439</v>
      </c>
      <c r="AD60" s="64">
        <f t="shared" si="6"/>
        <v>117540</v>
      </c>
      <c r="AE60" s="66">
        <f t="shared" si="7"/>
        <v>139873</v>
      </c>
      <c r="AF60" s="67">
        <f t="shared" si="8"/>
        <v>110835</v>
      </c>
      <c r="AG60" s="66">
        <f t="shared" si="9"/>
        <v>131894</v>
      </c>
      <c r="AH60" s="68">
        <f t="shared" si="10"/>
        <v>116960</v>
      </c>
      <c r="AI60" s="69">
        <f t="shared" si="11"/>
        <v>139182</v>
      </c>
      <c r="AJ60" s="68">
        <f t="shared" si="12"/>
        <v>110661</v>
      </c>
      <c r="AK60" s="69">
        <f t="shared" si="13"/>
        <v>131687</v>
      </c>
    </row>
    <row r="61" spans="2:37" s="12" customFormat="1" ht="110.25" customHeight="1" x14ac:dyDescent="0.2">
      <c r="B61" s="52">
        <v>53</v>
      </c>
      <c r="C61" s="59" t="s">
        <v>121</v>
      </c>
      <c r="D61" s="105" t="s">
        <v>124</v>
      </c>
      <c r="E61" s="60" t="s">
        <v>26</v>
      </c>
      <c r="F61" s="61" t="s">
        <v>27</v>
      </c>
      <c r="G61" s="62">
        <f>+'PRESTIGIO '!H64</f>
        <v>122366</v>
      </c>
      <c r="H61" s="63">
        <v>0.19</v>
      </c>
      <c r="I61" s="64">
        <f t="shared" si="0"/>
        <v>145616</v>
      </c>
      <c r="J61" s="61" t="s">
        <v>28</v>
      </c>
      <c r="K61" s="62">
        <f>+'PRESTIGIO '!L64</f>
        <v>120897</v>
      </c>
      <c r="L61" s="63">
        <v>0.19</v>
      </c>
      <c r="M61" s="65">
        <f t="shared" si="3"/>
        <v>143867</v>
      </c>
      <c r="N61" s="61" t="s">
        <v>27</v>
      </c>
      <c r="O61" s="62">
        <f>+CORSERVICS!I64</f>
        <v>104369.74789915969</v>
      </c>
      <c r="P61" s="63">
        <f>+CORSERVICS!H64</f>
        <v>0.19</v>
      </c>
      <c r="Q61" s="64">
        <f t="shared" si="1"/>
        <v>124200</v>
      </c>
      <c r="R61" s="61" t="s">
        <v>28</v>
      </c>
      <c r="S61" s="62">
        <f>+CORSERVICS!M64</f>
        <v>103984.0336134454</v>
      </c>
      <c r="T61" s="63">
        <f>+CORSERVICS!L64</f>
        <v>0.19</v>
      </c>
      <c r="U61" s="65">
        <f t="shared" si="4"/>
        <v>123741</v>
      </c>
      <c r="V61" s="61" t="s">
        <v>27</v>
      </c>
      <c r="W61" s="62">
        <f>+'PUBLICIDAD MOVIL'!I67</f>
        <v>130439</v>
      </c>
      <c r="X61" s="63">
        <v>0.19</v>
      </c>
      <c r="Y61" s="65">
        <f t="shared" si="2"/>
        <v>155222</v>
      </c>
      <c r="Z61" s="61" t="s">
        <v>28</v>
      </c>
      <c r="AA61" s="62">
        <f>+'PUBLICIDAD MOVIL'!M67</f>
        <v>121338</v>
      </c>
      <c r="AB61" s="63">
        <v>0.19</v>
      </c>
      <c r="AC61" s="64">
        <f t="shared" si="5"/>
        <v>144392</v>
      </c>
      <c r="AD61" s="64">
        <f t="shared" si="6"/>
        <v>119058</v>
      </c>
      <c r="AE61" s="66">
        <f t="shared" si="7"/>
        <v>141679</v>
      </c>
      <c r="AF61" s="67">
        <f t="shared" si="8"/>
        <v>115406</v>
      </c>
      <c r="AG61" s="66">
        <f t="shared" si="9"/>
        <v>137333</v>
      </c>
      <c r="AH61" s="68">
        <f t="shared" si="10"/>
        <v>118544</v>
      </c>
      <c r="AI61" s="69">
        <f t="shared" si="11"/>
        <v>141067</v>
      </c>
      <c r="AJ61" s="68">
        <f t="shared" si="12"/>
        <v>115114</v>
      </c>
      <c r="AK61" s="69">
        <f t="shared" si="13"/>
        <v>136986</v>
      </c>
    </row>
    <row r="62" spans="2:37" s="12" customFormat="1" ht="110.25" customHeight="1" x14ac:dyDescent="0.2">
      <c r="B62" s="52">
        <v>54</v>
      </c>
      <c r="C62" s="59" t="s">
        <v>125</v>
      </c>
      <c r="D62" s="105" t="s">
        <v>126</v>
      </c>
      <c r="E62" s="60" t="s">
        <v>72</v>
      </c>
      <c r="F62" s="61" t="s">
        <v>27</v>
      </c>
      <c r="G62" s="62">
        <f>+'PRESTIGIO '!H65</f>
        <v>443116</v>
      </c>
      <c r="H62" s="63">
        <v>0.19</v>
      </c>
      <c r="I62" s="64">
        <f t="shared" si="0"/>
        <v>527308</v>
      </c>
      <c r="J62" s="61" t="s">
        <v>28</v>
      </c>
      <c r="K62" s="62">
        <f>+'PRESTIGIO '!L65</f>
        <v>425834</v>
      </c>
      <c r="L62" s="63">
        <v>0.19</v>
      </c>
      <c r="M62" s="65">
        <f t="shared" si="3"/>
        <v>506742</v>
      </c>
      <c r="N62" s="61" t="s">
        <v>27</v>
      </c>
      <c r="O62" s="62">
        <f>+CORSERVICS!I65</f>
        <v>372100.84033613454</v>
      </c>
      <c r="P62" s="63">
        <f>+CORSERVICS!H65</f>
        <v>0.19</v>
      </c>
      <c r="Q62" s="64">
        <f t="shared" si="1"/>
        <v>442800</v>
      </c>
      <c r="R62" s="61" t="s">
        <v>28</v>
      </c>
      <c r="S62" s="62">
        <f>+CORSERVICS!M65</f>
        <v>371715.12605042022</v>
      </c>
      <c r="T62" s="63">
        <f>+CORSERVICS!L65</f>
        <v>0.19</v>
      </c>
      <c r="U62" s="65">
        <f t="shared" si="4"/>
        <v>442341</v>
      </c>
      <c r="V62" s="61" t="s">
        <v>27</v>
      </c>
      <c r="W62" s="62">
        <f>+'PUBLICIDAD MOVIL'!I68</f>
        <v>472723</v>
      </c>
      <c r="X62" s="63">
        <v>0.19</v>
      </c>
      <c r="Y62" s="65">
        <f t="shared" si="2"/>
        <v>562540</v>
      </c>
      <c r="Z62" s="61" t="s">
        <v>28</v>
      </c>
      <c r="AA62" s="62">
        <f>+'PUBLICIDAD MOVIL'!M68</f>
        <v>420649</v>
      </c>
      <c r="AB62" s="63">
        <v>0.19</v>
      </c>
      <c r="AC62" s="64">
        <f t="shared" si="5"/>
        <v>500572</v>
      </c>
      <c r="AD62" s="64">
        <f t="shared" si="6"/>
        <v>429313</v>
      </c>
      <c r="AE62" s="66">
        <f t="shared" si="7"/>
        <v>510882</v>
      </c>
      <c r="AF62" s="67">
        <f t="shared" si="8"/>
        <v>406066</v>
      </c>
      <c r="AG62" s="66">
        <f t="shared" si="9"/>
        <v>483219</v>
      </c>
      <c r="AH62" s="68">
        <f t="shared" si="10"/>
        <v>427164</v>
      </c>
      <c r="AI62" s="69">
        <f t="shared" si="11"/>
        <v>508325</v>
      </c>
      <c r="AJ62" s="68">
        <f t="shared" si="12"/>
        <v>405313</v>
      </c>
      <c r="AK62" s="69">
        <f t="shared" si="13"/>
        <v>482322</v>
      </c>
    </row>
    <row r="63" spans="2:37" s="12" customFormat="1" ht="110.25" customHeight="1" x14ac:dyDescent="0.2">
      <c r="B63" s="52">
        <v>55</v>
      </c>
      <c r="C63" s="59" t="s">
        <v>127</v>
      </c>
      <c r="D63" s="105" t="s">
        <v>128</v>
      </c>
      <c r="E63" s="60" t="s">
        <v>72</v>
      </c>
      <c r="F63" s="61" t="s">
        <v>27</v>
      </c>
      <c r="G63" s="62">
        <f>+'PRESTIGIO '!H66</f>
        <v>286830</v>
      </c>
      <c r="H63" s="63">
        <v>0.19</v>
      </c>
      <c r="I63" s="64">
        <f t="shared" si="0"/>
        <v>341328</v>
      </c>
      <c r="J63" s="61" t="s">
        <v>28</v>
      </c>
      <c r="K63" s="62">
        <f>+'PRESTIGIO '!L66</f>
        <v>280233</v>
      </c>
      <c r="L63" s="63">
        <v>0.19</v>
      </c>
      <c r="M63" s="65">
        <f t="shared" si="3"/>
        <v>333477</v>
      </c>
      <c r="N63" s="61" t="s">
        <v>27</v>
      </c>
      <c r="O63" s="62">
        <f>+CORSERVICS!I66</f>
        <v>226890.75630252101</v>
      </c>
      <c r="P63" s="63">
        <f>+CORSERVICS!H66</f>
        <v>0.19</v>
      </c>
      <c r="Q63" s="64">
        <f t="shared" si="1"/>
        <v>270000</v>
      </c>
      <c r="R63" s="61" t="s">
        <v>28</v>
      </c>
      <c r="S63" s="62">
        <f>+CORSERVICS!M66</f>
        <v>226505.04201680672</v>
      </c>
      <c r="T63" s="63">
        <f>+CORSERVICS!L66</f>
        <v>0.19</v>
      </c>
      <c r="U63" s="65">
        <f t="shared" si="4"/>
        <v>269541</v>
      </c>
      <c r="V63" s="61" t="s">
        <v>27</v>
      </c>
      <c r="W63" s="62">
        <f>+'PUBLICIDAD MOVIL'!I69</f>
        <v>283560</v>
      </c>
      <c r="X63" s="63">
        <v>0.19</v>
      </c>
      <c r="Y63" s="65">
        <f t="shared" si="2"/>
        <v>337436</v>
      </c>
      <c r="Z63" s="61" t="s">
        <v>28</v>
      </c>
      <c r="AA63" s="62">
        <f>+'PUBLICIDAD MOVIL'!M69</f>
        <v>260639</v>
      </c>
      <c r="AB63" s="63">
        <v>0.19</v>
      </c>
      <c r="AC63" s="64">
        <f t="shared" si="5"/>
        <v>310160</v>
      </c>
      <c r="AD63" s="64">
        <f t="shared" si="6"/>
        <v>265760</v>
      </c>
      <c r="AE63" s="66">
        <f t="shared" si="7"/>
        <v>316254</v>
      </c>
      <c r="AF63" s="67">
        <f t="shared" si="8"/>
        <v>255792</v>
      </c>
      <c r="AG63" s="66">
        <f t="shared" si="9"/>
        <v>304392</v>
      </c>
      <c r="AH63" s="68">
        <f t="shared" si="10"/>
        <v>264258</v>
      </c>
      <c r="AI63" s="69">
        <f t="shared" si="11"/>
        <v>314467</v>
      </c>
      <c r="AJ63" s="68">
        <f t="shared" si="12"/>
        <v>254807</v>
      </c>
      <c r="AK63" s="69">
        <f t="shared" si="13"/>
        <v>303220</v>
      </c>
    </row>
    <row r="64" spans="2:37" s="12" customFormat="1" ht="110.25" customHeight="1" x14ac:dyDescent="0.2">
      <c r="B64" s="52">
        <v>56</v>
      </c>
      <c r="C64" s="59" t="s">
        <v>129</v>
      </c>
      <c r="D64" s="105" t="s">
        <v>130</v>
      </c>
      <c r="E64" s="60" t="s">
        <v>26</v>
      </c>
      <c r="F64" s="61" t="s">
        <v>27</v>
      </c>
      <c r="G64" s="62">
        <f>+'PRESTIGIO '!H67</f>
        <v>118936</v>
      </c>
      <c r="H64" s="63">
        <v>0.19</v>
      </c>
      <c r="I64" s="64">
        <f t="shared" si="0"/>
        <v>141534</v>
      </c>
      <c r="J64" s="61" t="s">
        <v>28</v>
      </c>
      <c r="K64" s="62">
        <f>+'PRESTIGIO '!L67</f>
        <v>117270</v>
      </c>
      <c r="L64" s="63">
        <v>0.19</v>
      </c>
      <c r="M64" s="65">
        <f t="shared" si="3"/>
        <v>139551</v>
      </c>
      <c r="N64" s="61" t="s">
        <v>27</v>
      </c>
      <c r="O64" s="62">
        <f>+CORSERVICS!I67</f>
        <v>95294.11764705884</v>
      </c>
      <c r="P64" s="63">
        <f>+CORSERVICS!H67</f>
        <v>0.19</v>
      </c>
      <c r="Q64" s="64">
        <f t="shared" si="1"/>
        <v>113400</v>
      </c>
      <c r="R64" s="61" t="s">
        <v>28</v>
      </c>
      <c r="S64" s="62">
        <f>+CORSERVICS!M67</f>
        <v>94908.40336134455</v>
      </c>
      <c r="T64" s="63">
        <f>+CORSERVICS!L67</f>
        <v>0.19</v>
      </c>
      <c r="U64" s="65">
        <f t="shared" si="4"/>
        <v>112941</v>
      </c>
      <c r="V64" s="61" t="s">
        <v>27</v>
      </c>
      <c r="W64" s="62">
        <f>+'PUBLICIDAD MOVIL'!I70</f>
        <v>117539</v>
      </c>
      <c r="X64" s="63">
        <v>0.19</v>
      </c>
      <c r="Y64" s="65">
        <f t="shared" si="2"/>
        <v>139871</v>
      </c>
      <c r="Z64" s="61" t="s">
        <v>28</v>
      </c>
      <c r="AA64" s="62">
        <f>+'PUBLICIDAD MOVIL'!M70</f>
        <v>106992</v>
      </c>
      <c r="AB64" s="63">
        <v>0.19</v>
      </c>
      <c r="AC64" s="64">
        <f t="shared" si="5"/>
        <v>127320</v>
      </c>
      <c r="AD64" s="64">
        <f t="shared" si="6"/>
        <v>110590</v>
      </c>
      <c r="AE64" s="66">
        <f t="shared" si="7"/>
        <v>131602</v>
      </c>
      <c r="AF64" s="67">
        <f t="shared" si="8"/>
        <v>106390</v>
      </c>
      <c r="AG64" s="66">
        <f t="shared" si="9"/>
        <v>126604</v>
      </c>
      <c r="AH64" s="68">
        <f t="shared" si="10"/>
        <v>110032</v>
      </c>
      <c r="AI64" s="69">
        <f t="shared" si="11"/>
        <v>130938</v>
      </c>
      <c r="AJ64" s="68">
        <f t="shared" si="12"/>
        <v>105994</v>
      </c>
      <c r="AK64" s="69">
        <f t="shared" si="13"/>
        <v>126133</v>
      </c>
    </row>
    <row r="65" spans="2:37" s="12" customFormat="1" ht="110.25" customHeight="1" x14ac:dyDescent="0.2">
      <c r="B65" s="52">
        <v>57</v>
      </c>
      <c r="C65" s="59" t="s">
        <v>131</v>
      </c>
      <c r="D65" s="105" t="s">
        <v>132</v>
      </c>
      <c r="E65" s="60" t="s">
        <v>72</v>
      </c>
      <c r="F65" s="61" t="s">
        <v>27</v>
      </c>
      <c r="G65" s="62">
        <f>+'PRESTIGIO '!H68</f>
        <v>34750</v>
      </c>
      <c r="H65" s="63">
        <v>0.19</v>
      </c>
      <c r="I65" s="64">
        <f t="shared" si="0"/>
        <v>41353</v>
      </c>
      <c r="J65" s="61" t="s">
        <v>28</v>
      </c>
      <c r="K65" s="62">
        <f>+'PRESTIGIO '!L68</f>
        <v>33917</v>
      </c>
      <c r="L65" s="63">
        <v>0.19</v>
      </c>
      <c r="M65" s="65">
        <f t="shared" si="3"/>
        <v>40361</v>
      </c>
      <c r="N65" s="61" t="s">
        <v>27</v>
      </c>
      <c r="O65" s="62">
        <f>+CORSERVICS!I68</f>
        <v>29042.016806722691</v>
      </c>
      <c r="P65" s="63">
        <f>+CORSERVICS!H68</f>
        <v>0.19</v>
      </c>
      <c r="Q65" s="64">
        <f t="shared" si="1"/>
        <v>34560</v>
      </c>
      <c r="R65" s="61" t="s">
        <v>28</v>
      </c>
      <c r="S65" s="62">
        <f>+CORSERVICS!M68</f>
        <v>28656.302521008405</v>
      </c>
      <c r="T65" s="63">
        <f>+CORSERVICS!L68</f>
        <v>0.19</v>
      </c>
      <c r="U65" s="65">
        <f t="shared" si="4"/>
        <v>34101</v>
      </c>
      <c r="V65" s="61" t="s">
        <v>27</v>
      </c>
      <c r="W65" s="62">
        <f>+'PUBLICIDAD MOVIL'!I71</f>
        <v>38404</v>
      </c>
      <c r="X65" s="63">
        <v>0.19</v>
      </c>
      <c r="Y65" s="65">
        <f t="shared" si="2"/>
        <v>45701</v>
      </c>
      <c r="Z65" s="61" t="s">
        <v>28</v>
      </c>
      <c r="AA65" s="62">
        <f>+'PUBLICIDAD MOVIL'!M71</f>
        <v>34276</v>
      </c>
      <c r="AB65" s="63">
        <v>0.19</v>
      </c>
      <c r="AC65" s="64">
        <f t="shared" si="5"/>
        <v>40788</v>
      </c>
      <c r="AD65" s="64">
        <f t="shared" si="6"/>
        <v>34065</v>
      </c>
      <c r="AE65" s="66">
        <f t="shared" si="7"/>
        <v>40537</v>
      </c>
      <c r="AF65" s="67">
        <f t="shared" si="8"/>
        <v>32283</v>
      </c>
      <c r="AG65" s="66">
        <f t="shared" si="9"/>
        <v>38417</v>
      </c>
      <c r="AH65" s="68">
        <f t="shared" si="10"/>
        <v>33842</v>
      </c>
      <c r="AI65" s="69">
        <f t="shared" si="11"/>
        <v>40272</v>
      </c>
      <c r="AJ65" s="68">
        <f t="shared" si="12"/>
        <v>32177</v>
      </c>
      <c r="AK65" s="69">
        <f t="shared" si="13"/>
        <v>38291</v>
      </c>
    </row>
    <row r="66" spans="2:37" s="12" customFormat="1" ht="110.25" customHeight="1" x14ac:dyDescent="0.2">
      <c r="B66" s="52">
        <v>58</v>
      </c>
      <c r="C66" s="59" t="s">
        <v>133</v>
      </c>
      <c r="D66" s="105" t="s">
        <v>134</v>
      </c>
      <c r="E66" s="60" t="s">
        <v>72</v>
      </c>
      <c r="F66" s="61" t="s">
        <v>27</v>
      </c>
      <c r="G66" s="62">
        <f>+'PRESTIGIO '!H69</f>
        <v>76661</v>
      </c>
      <c r="H66" s="63">
        <v>0.19</v>
      </c>
      <c r="I66" s="64">
        <f t="shared" si="0"/>
        <v>91227</v>
      </c>
      <c r="J66" s="61" t="s">
        <v>28</v>
      </c>
      <c r="K66" s="62">
        <f>+'PRESTIGIO '!L69</f>
        <v>73901</v>
      </c>
      <c r="L66" s="63">
        <v>0.19</v>
      </c>
      <c r="M66" s="65">
        <f t="shared" si="3"/>
        <v>87942</v>
      </c>
      <c r="N66" s="61" t="s">
        <v>27</v>
      </c>
      <c r="O66" s="62">
        <f>+CORSERVICS!I69</f>
        <v>64436.97478991597</v>
      </c>
      <c r="P66" s="63">
        <f>+CORSERVICS!H69</f>
        <v>0.19</v>
      </c>
      <c r="Q66" s="64">
        <f t="shared" si="1"/>
        <v>76680</v>
      </c>
      <c r="R66" s="61" t="s">
        <v>28</v>
      </c>
      <c r="S66" s="62">
        <f>+CORSERVICS!M69</f>
        <v>64051.26050420168</v>
      </c>
      <c r="T66" s="63">
        <f>+CORSERVICS!L69</f>
        <v>0.19</v>
      </c>
      <c r="U66" s="65">
        <f t="shared" si="4"/>
        <v>76221</v>
      </c>
      <c r="V66" s="61" t="s">
        <v>27</v>
      </c>
      <c r="W66" s="62">
        <f>+'PUBLICIDAD MOVIL'!I72</f>
        <v>82695</v>
      </c>
      <c r="X66" s="63">
        <v>0.19</v>
      </c>
      <c r="Y66" s="65">
        <f t="shared" si="2"/>
        <v>98407</v>
      </c>
      <c r="Z66" s="61" t="s">
        <v>28</v>
      </c>
      <c r="AA66" s="62">
        <f>+'PUBLICIDAD MOVIL'!M72</f>
        <v>73733</v>
      </c>
      <c r="AB66" s="63">
        <v>0.19</v>
      </c>
      <c r="AC66" s="64">
        <f t="shared" si="5"/>
        <v>87742</v>
      </c>
      <c r="AD66" s="64">
        <f t="shared" si="6"/>
        <v>74598</v>
      </c>
      <c r="AE66" s="66">
        <f t="shared" si="7"/>
        <v>88772</v>
      </c>
      <c r="AF66" s="67">
        <f t="shared" si="8"/>
        <v>70562</v>
      </c>
      <c r="AG66" s="66">
        <f t="shared" si="9"/>
        <v>83969</v>
      </c>
      <c r="AH66" s="68">
        <f t="shared" si="10"/>
        <v>74199</v>
      </c>
      <c r="AI66" s="69">
        <f t="shared" si="11"/>
        <v>88297</v>
      </c>
      <c r="AJ66" s="68">
        <f t="shared" si="12"/>
        <v>70407</v>
      </c>
      <c r="AK66" s="69">
        <f t="shared" si="13"/>
        <v>83784</v>
      </c>
    </row>
    <row r="67" spans="2:37" s="12" customFormat="1" ht="110.25" customHeight="1" x14ac:dyDescent="0.2">
      <c r="B67" s="52">
        <v>59</v>
      </c>
      <c r="C67" s="59" t="s">
        <v>135</v>
      </c>
      <c r="D67" s="105" t="s">
        <v>136</v>
      </c>
      <c r="E67" s="60" t="s">
        <v>72</v>
      </c>
      <c r="F67" s="61" t="s">
        <v>27</v>
      </c>
      <c r="G67" s="62">
        <f>+'PRESTIGIO '!H70</f>
        <v>74805</v>
      </c>
      <c r="H67" s="63">
        <v>0.19</v>
      </c>
      <c r="I67" s="64">
        <f t="shared" si="0"/>
        <v>89018</v>
      </c>
      <c r="J67" s="61" t="s">
        <v>28</v>
      </c>
      <c r="K67" s="62">
        <f>+'PRESTIGIO '!L70</f>
        <v>73309</v>
      </c>
      <c r="L67" s="63">
        <v>0.19</v>
      </c>
      <c r="M67" s="65">
        <f t="shared" si="3"/>
        <v>87238</v>
      </c>
      <c r="N67" s="61" t="s">
        <v>27</v>
      </c>
      <c r="O67" s="62">
        <f>+CORSERVICS!I70</f>
        <v>58991.596638655465</v>
      </c>
      <c r="P67" s="63">
        <f>+CORSERVICS!H70</f>
        <v>0.19</v>
      </c>
      <c r="Q67" s="64">
        <f t="shared" si="1"/>
        <v>70200</v>
      </c>
      <c r="R67" s="61" t="s">
        <v>28</v>
      </c>
      <c r="S67" s="62">
        <f>+CORSERVICS!M70</f>
        <v>58605.882352941182</v>
      </c>
      <c r="T67" s="63">
        <f>+CORSERVICS!L70</f>
        <v>0.19</v>
      </c>
      <c r="U67" s="65">
        <f t="shared" si="4"/>
        <v>69741</v>
      </c>
      <c r="V67" s="61" t="s">
        <v>27</v>
      </c>
      <c r="W67" s="62">
        <f>+'PUBLICIDAD MOVIL'!I73</f>
        <v>73252</v>
      </c>
      <c r="X67" s="63">
        <v>0.19</v>
      </c>
      <c r="Y67" s="65">
        <f t="shared" si="2"/>
        <v>87170</v>
      </c>
      <c r="Z67" s="61" t="s">
        <v>28</v>
      </c>
      <c r="AA67" s="62">
        <f>+'PUBLICIDAD MOVIL'!M73</f>
        <v>68440</v>
      </c>
      <c r="AB67" s="63">
        <v>0.19</v>
      </c>
      <c r="AC67" s="64">
        <f t="shared" si="5"/>
        <v>81444</v>
      </c>
      <c r="AD67" s="64">
        <f t="shared" si="6"/>
        <v>69016</v>
      </c>
      <c r="AE67" s="66">
        <f t="shared" si="7"/>
        <v>82129</v>
      </c>
      <c r="AF67" s="67">
        <f t="shared" si="8"/>
        <v>66785</v>
      </c>
      <c r="AG67" s="66">
        <f t="shared" si="9"/>
        <v>79474</v>
      </c>
      <c r="AH67" s="68">
        <f t="shared" si="10"/>
        <v>68630</v>
      </c>
      <c r="AI67" s="69">
        <f t="shared" si="11"/>
        <v>81670</v>
      </c>
      <c r="AJ67" s="68">
        <f t="shared" si="12"/>
        <v>66497</v>
      </c>
      <c r="AK67" s="69">
        <f t="shared" si="13"/>
        <v>79131</v>
      </c>
    </row>
    <row r="68" spans="2:37" s="12" customFormat="1" ht="110.25" customHeight="1" x14ac:dyDescent="0.2">
      <c r="B68" s="52">
        <v>60</v>
      </c>
      <c r="C68" s="59" t="s">
        <v>137</v>
      </c>
      <c r="D68" s="105" t="s">
        <v>138</v>
      </c>
      <c r="E68" s="60" t="s">
        <v>139</v>
      </c>
      <c r="F68" s="61" t="s">
        <v>27</v>
      </c>
      <c r="G68" s="62">
        <f>+'PRESTIGIO '!H71</f>
        <v>53616</v>
      </c>
      <c r="H68" s="63">
        <v>0.19</v>
      </c>
      <c r="I68" s="64">
        <f t="shared" si="0"/>
        <v>63803</v>
      </c>
      <c r="J68" s="61" t="s">
        <v>28</v>
      </c>
      <c r="K68" s="62">
        <f>+'PRESTIGIO '!L71</f>
        <v>52169</v>
      </c>
      <c r="L68" s="63">
        <v>0.19</v>
      </c>
      <c r="M68" s="65">
        <f t="shared" si="3"/>
        <v>62081</v>
      </c>
      <c r="N68" s="61" t="s">
        <v>27</v>
      </c>
      <c r="O68" s="62">
        <f>+CORSERVICS!I71</f>
        <v>41747.899159663866</v>
      </c>
      <c r="P68" s="63">
        <f>+CORSERVICS!H71</f>
        <v>0.19</v>
      </c>
      <c r="Q68" s="64">
        <f t="shared" si="1"/>
        <v>49680</v>
      </c>
      <c r="R68" s="61" t="s">
        <v>28</v>
      </c>
      <c r="S68" s="62">
        <f>+CORSERVICS!M71</f>
        <v>41362.184873949584</v>
      </c>
      <c r="T68" s="63">
        <f>+CORSERVICS!L71</f>
        <v>0.19</v>
      </c>
      <c r="U68" s="65">
        <f t="shared" si="4"/>
        <v>49221</v>
      </c>
      <c r="V68" s="61" t="s">
        <v>27</v>
      </c>
      <c r="W68" s="62">
        <f>+'PUBLICIDAD MOVIL'!I74</f>
        <v>53355</v>
      </c>
      <c r="X68" s="63">
        <v>0.19</v>
      </c>
      <c r="Y68" s="65">
        <f t="shared" si="2"/>
        <v>63492</v>
      </c>
      <c r="Z68" s="61" t="s">
        <v>28</v>
      </c>
      <c r="AA68" s="62">
        <f>+'PUBLICIDAD MOVIL'!M74</f>
        <v>49711</v>
      </c>
      <c r="AB68" s="63">
        <v>0.19</v>
      </c>
      <c r="AC68" s="64">
        <f t="shared" si="5"/>
        <v>59156</v>
      </c>
      <c r="AD68" s="64">
        <f t="shared" si="6"/>
        <v>49573</v>
      </c>
      <c r="AE68" s="66">
        <f t="shared" si="7"/>
        <v>58992</v>
      </c>
      <c r="AF68" s="67">
        <f t="shared" si="8"/>
        <v>47747</v>
      </c>
      <c r="AG68" s="66">
        <f t="shared" si="9"/>
        <v>56819</v>
      </c>
      <c r="AH68" s="68">
        <f t="shared" si="10"/>
        <v>49246</v>
      </c>
      <c r="AI68" s="69">
        <f t="shared" si="11"/>
        <v>58603</v>
      </c>
      <c r="AJ68" s="68">
        <f t="shared" si="12"/>
        <v>47514</v>
      </c>
      <c r="AK68" s="69">
        <f t="shared" si="13"/>
        <v>56542</v>
      </c>
    </row>
    <row r="69" spans="2:37" s="12" customFormat="1" ht="110.25" customHeight="1" x14ac:dyDescent="0.2">
      <c r="B69" s="52">
        <v>61</v>
      </c>
      <c r="C69" s="59" t="s">
        <v>140</v>
      </c>
      <c r="D69" s="105" t="s">
        <v>141</v>
      </c>
      <c r="E69" s="60" t="s">
        <v>72</v>
      </c>
      <c r="F69" s="61" t="s">
        <v>27</v>
      </c>
      <c r="G69" s="62">
        <f>+'PRESTIGIO '!H72</f>
        <v>73212</v>
      </c>
      <c r="H69" s="63">
        <v>0.19</v>
      </c>
      <c r="I69" s="64">
        <f t="shared" si="0"/>
        <v>87122</v>
      </c>
      <c r="J69" s="61" t="s">
        <v>28</v>
      </c>
      <c r="K69" s="62">
        <f>+'PRESTIGIO '!L72</f>
        <v>71528</v>
      </c>
      <c r="L69" s="63">
        <v>0.19</v>
      </c>
      <c r="M69" s="65">
        <f t="shared" si="3"/>
        <v>85118</v>
      </c>
      <c r="N69" s="61" t="s">
        <v>27</v>
      </c>
      <c r="O69" s="62">
        <f>+CORSERVICS!I72</f>
        <v>61714.285714285717</v>
      </c>
      <c r="P69" s="63">
        <f>+CORSERVICS!H72</f>
        <v>0.19</v>
      </c>
      <c r="Q69" s="64">
        <f t="shared" si="1"/>
        <v>73440</v>
      </c>
      <c r="R69" s="61" t="s">
        <v>28</v>
      </c>
      <c r="S69" s="62">
        <f>+CORSERVICS!M72</f>
        <v>61328.571428571435</v>
      </c>
      <c r="T69" s="63">
        <f>+CORSERVICS!L72</f>
        <v>0.19</v>
      </c>
      <c r="U69" s="65">
        <f t="shared" si="4"/>
        <v>72981</v>
      </c>
      <c r="V69" s="61" t="s">
        <v>27</v>
      </c>
      <c r="W69" s="62">
        <f>+'PUBLICIDAD MOVIL'!I75</f>
        <v>75734</v>
      </c>
      <c r="X69" s="63">
        <v>0.19</v>
      </c>
      <c r="Y69" s="65">
        <f t="shared" si="2"/>
        <v>90123</v>
      </c>
      <c r="Z69" s="61" t="s">
        <v>28</v>
      </c>
      <c r="AA69" s="62">
        <f>+'PUBLICIDAD MOVIL'!M75</f>
        <v>68711</v>
      </c>
      <c r="AB69" s="63">
        <v>0.19</v>
      </c>
      <c r="AC69" s="64">
        <f t="shared" si="5"/>
        <v>81766</v>
      </c>
      <c r="AD69" s="64">
        <f t="shared" si="6"/>
        <v>70220</v>
      </c>
      <c r="AE69" s="66">
        <f t="shared" si="7"/>
        <v>83562</v>
      </c>
      <c r="AF69" s="67">
        <f t="shared" si="8"/>
        <v>67189</v>
      </c>
      <c r="AG69" s="66">
        <f t="shared" si="9"/>
        <v>79955</v>
      </c>
      <c r="AH69" s="68">
        <f t="shared" si="10"/>
        <v>69944</v>
      </c>
      <c r="AI69" s="69">
        <f t="shared" si="11"/>
        <v>83233</v>
      </c>
      <c r="AJ69" s="68">
        <f t="shared" si="12"/>
        <v>67048</v>
      </c>
      <c r="AK69" s="69">
        <f t="shared" si="13"/>
        <v>79787</v>
      </c>
    </row>
    <row r="70" spans="2:37" s="12" customFormat="1" ht="110.25" customHeight="1" x14ac:dyDescent="0.2">
      <c r="B70" s="52">
        <v>62</v>
      </c>
      <c r="C70" s="59" t="s">
        <v>142</v>
      </c>
      <c r="D70" s="105" t="s">
        <v>143</v>
      </c>
      <c r="E70" s="60" t="s">
        <v>26</v>
      </c>
      <c r="F70" s="61" t="s">
        <v>27</v>
      </c>
      <c r="G70" s="62">
        <f>+'PRESTIGIO '!H73</f>
        <v>156556</v>
      </c>
      <c r="H70" s="63">
        <v>0.19</v>
      </c>
      <c r="I70" s="64">
        <f t="shared" si="0"/>
        <v>186302</v>
      </c>
      <c r="J70" s="61" t="s">
        <v>28</v>
      </c>
      <c r="K70" s="62">
        <f>+'PRESTIGIO '!L73</f>
        <v>154990</v>
      </c>
      <c r="L70" s="63">
        <v>0.19</v>
      </c>
      <c r="M70" s="65">
        <f t="shared" si="3"/>
        <v>184438</v>
      </c>
      <c r="N70" s="61" t="s">
        <v>27</v>
      </c>
      <c r="O70" s="62">
        <f>+CORSERVICS!I73</f>
        <v>127058.82352941178</v>
      </c>
      <c r="P70" s="63">
        <f>+CORSERVICS!H73</f>
        <v>0.19</v>
      </c>
      <c r="Q70" s="64">
        <f t="shared" si="1"/>
        <v>151200</v>
      </c>
      <c r="R70" s="61" t="s">
        <v>28</v>
      </c>
      <c r="S70" s="62">
        <f>+CORSERVICS!M73</f>
        <v>126673.10924369749</v>
      </c>
      <c r="T70" s="63">
        <f>+CORSERVICS!L73</f>
        <v>0.19</v>
      </c>
      <c r="U70" s="65">
        <f t="shared" si="4"/>
        <v>150741</v>
      </c>
      <c r="V70" s="61" t="s">
        <v>27</v>
      </c>
      <c r="W70" s="62">
        <f>+'PUBLICIDAD MOVIL'!I76</f>
        <v>152035</v>
      </c>
      <c r="X70" s="63">
        <v>0.19</v>
      </c>
      <c r="Y70" s="65">
        <f t="shared" si="2"/>
        <v>180922</v>
      </c>
      <c r="Z70" s="61" t="s">
        <v>28</v>
      </c>
      <c r="AA70" s="62">
        <f>+'PUBLICIDAD MOVIL'!M76</f>
        <v>145988</v>
      </c>
      <c r="AB70" s="63">
        <v>0.19</v>
      </c>
      <c r="AC70" s="64">
        <f t="shared" si="5"/>
        <v>173726</v>
      </c>
      <c r="AD70" s="64">
        <f t="shared" si="6"/>
        <v>145217</v>
      </c>
      <c r="AE70" s="66">
        <f t="shared" si="7"/>
        <v>172808</v>
      </c>
      <c r="AF70" s="67">
        <f t="shared" si="8"/>
        <v>142550</v>
      </c>
      <c r="AG70" s="66">
        <f t="shared" si="9"/>
        <v>169635</v>
      </c>
      <c r="AH70" s="68">
        <f t="shared" si="10"/>
        <v>144613</v>
      </c>
      <c r="AI70" s="69">
        <f t="shared" si="11"/>
        <v>172089</v>
      </c>
      <c r="AJ70" s="68">
        <f t="shared" si="12"/>
        <v>142048</v>
      </c>
      <c r="AK70" s="69">
        <f t="shared" si="13"/>
        <v>169037</v>
      </c>
    </row>
    <row r="71" spans="2:37" s="12" customFormat="1" ht="110.25" customHeight="1" x14ac:dyDescent="0.2">
      <c r="B71" s="52">
        <v>63</v>
      </c>
      <c r="C71" s="59" t="s">
        <v>144</v>
      </c>
      <c r="D71" s="105" t="s">
        <v>145</v>
      </c>
      <c r="E71" s="60" t="s">
        <v>26</v>
      </c>
      <c r="F71" s="61" t="s">
        <v>27</v>
      </c>
      <c r="G71" s="62">
        <f>+'PRESTIGIO '!H74</f>
        <v>105800</v>
      </c>
      <c r="H71" s="63">
        <v>0.19</v>
      </c>
      <c r="I71" s="64">
        <f t="shared" ref="I71:I130" si="14">ROUND(G71*(1+H71),0)</f>
        <v>125902</v>
      </c>
      <c r="J71" s="61" t="s">
        <v>28</v>
      </c>
      <c r="K71" s="62">
        <f>+'PRESTIGIO '!L74</f>
        <v>102837</v>
      </c>
      <c r="L71" s="63">
        <v>0.19</v>
      </c>
      <c r="M71" s="65">
        <f t="shared" si="3"/>
        <v>122376</v>
      </c>
      <c r="N71" s="61" t="s">
        <v>27</v>
      </c>
      <c r="O71" s="62">
        <f>+CORSERVICS!I74</f>
        <v>83495.798319327732</v>
      </c>
      <c r="P71" s="63">
        <f>+CORSERVICS!H74</f>
        <v>0.19</v>
      </c>
      <c r="Q71" s="64">
        <f t="shared" ref="Q71:Q133" si="15">ROUND(O71*(1+P71),0)</f>
        <v>99360</v>
      </c>
      <c r="R71" s="61" t="s">
        <v>28</v>
      </c>
      <c r="S71" s="62">
        <f>+CORSERVICS!M74</f>
        <v>83110.084033613442</v>
      </c>
      <c r="T71" s="63">
        <f>+CORSERVICS!L74</f>
        <v>0.19</v>
      </c>
      <c r="U71" s="65">
        <f t="shared" si="4"/>
        <v>98901</v>
      </c>
      <c r="V71" s="61" t="s">
        <v>27</v>
      </c>
      <c r="W71" s="62">
        <f>+'PUBLICIDAD MOVIL'!I77</f>
        <v>105799</v>
      </c>
      <c r="X71" s="63">
        <v>0.19</v>
      </c>
      <c r="Y71" s="65">
        <f t="shared" ref="Y71:Y130" si="16">ROUND(W71*(1+X71),0)</f>
        <v>125901</v>
      </c>
      <c r="Z71" s="61" t="s">
        <v>28</v>
      </c>
      <c r="AA71" s="62">
        <f>+'PUBLICIDAD MOVIL'!M77</f>
        <v>93132</v>
      </c>
      <c r="AB71" s="63">
        <v>0.19</v>
      </c>
      <c r="AC71" s="64">
        <f t="shared" si="5"/>
        <v>110827</v>
      </c>
      <c r="AD71" s="64">
        <f t="shared" si="6"/>
        <v>98365</v>
      </c>
      <c r="AE71" s="66">
        <f t="shared" si="7"/>
        <v>117054</v>
      </c>
      <c r="AF71" s="67">
        <f t="shared" si="8"/>
        <v>93026</v>
      </c>
      <c r="AG71" s="66">
        <f t="shared" si="9"/>
        <v>110701</v>
      </c>
      <c r="AH71" s="68">
        <f t="shared" si="10"/>
        <v>97771</v>
      </c>
      <c r="AI71" s="69">
        <f t="shared" si="11"/>
        <v>116347</v>
      </c>
      <c r="AJ71" s="68">
        <f t="shared" si="12"/>
        <v>92676</v>
      </c>
      <c r="AK71" s="69">
        <f t="shared" si="13"/>
        <v>110284</v>
      </c>
    </row>
    <row r="72" spans="2:37" s="12" customFormat="1" ht="110.25" customHeight="1" x14ac:dyDescent="0.2">
      <c r="B72" s="52">
        <v>64</v>
      </c>
      <c r="C72" s="59" t="s">
        <v>146</v>
      </c>
      <c r="D72" s="105" t="s">
        <v>145</v>
      </c>
      <c r="E72" s="60" t="s">
        <v>26</v>
      </c>
      <c r="F72" s="61" t="s">
        <v>27</v>
      </c>
      <c r="G72" s="62">
        <f>+'PRESTIGIO '!H75</f>
        <v>100322</v>
      </c>
      <c r="H72" s="63">
        <v>0.19</v>
      </c>
      <c r="I72" s="64">
        <f t="shared" si="14"/>
        <v>119383</v>
      </c>
      <c r="J72" s="61" t="s">
        <v>28</v>
      </c>
      <c r="K72" s="62">
        <f>+'PRESTIGIO '!L75</f>
        <v>98716</v>
      </c>
      <c r="L72" s="63">
        <v>0.19</v>
      </c>
      <c r="M72" s="65">
        <f t="shared" ref="M72:M131" si="17">ROUND(K72*(1+L72),0)</f>
        <v>117472</v>
      </c>
      <c r="N72" s="61" t="s">
        <v>27</v>
      </c>
      <c r="O72" s="62">
        <f>+CORSERVICS!I75</f>
        <v>85310.924369747896</v>
      </c>
      <c r="P72" s="63">
        <f>+CORSERVICS!H75</f>
        <v>0.19</v>
      </c>
      <c r="Q72" s="64">
        <f t="shared" si="15"/>
        <v>101520</v>
      </c>
      <c r="R72" s="61" t="s">
        <v>28</v>
      </c>
      <c r="S72" s="62">
        <f>+CORSERVICS!M75</f>
        <v>84925.210084033621</v>
      </c>
      <c r="T72" s="63">
        <f>+CORSERVICS!L75</f>
        <v>0.19</v>
      </c>
      <c r="U72" s="65">
        <f t="shared" ref="U72:U131" si="18">ROUND(S72*(1+T72),0)</f>
        <v>101061</v>
      </c>
      <c r="V72" s="61" t="s">
        <v>27</v>
      </c>
      <c r="W72" s="62">
        <f>+'PUBLICIDAD MOVIL'!I78</f>
        <v>102405</v>
      </c>
      <c r="X72" s="63">
        <v>0.19</v>
      </c>
      <c r="Y72" s="65">
        <f t="shared" si="16"/>
        <v>121862</v>
      </c>
      <c r="Z72" s="61" t="s">
        <v>28</v>
      </c>
      <c r="AA72" s="62">
        <f>+'PUBLICIDAD MOVIL'!M78</f>
        <v>99371</v>
      </c>
      <c r="AB72" s="63">
        <v>0.19</v>
      </c>
      <c r="AC72" s="64">
        <f t="shared" ref="AC72:AC131" si="19">ROUND(AA72*(1+AB72),0)</f>
        <v>118251</v>
      </c>
      <c r="AD72" s="64">
        <f t="shared" ref="AD72:AD131" si="20">ROUND(AVERAGE(G72,O72,W72),0)</f>
        <v>96013</v>
      </c>
      <c r="AE72" s="66">
        <f t="shared" ref="AE72:AE131" si="21">ROUND(+AD72*(1+$H$9),0)</f>
        <v>114255</v>
      </c>
      <c r="AF72" s="67">
        <f t="shared" ref="AF72:AF131" si="22">ROUND(AVERAGE(K72,S72,AA72),0)</f>
        <v>94337</v>
      </c>
      <c r="AG72" s="66">
        <f t="shared" ref="AG72:AG131" si="23">ROUND(+AF72*(1+$H$9),0)</f>
        <v>112261</v>
      </c>
      <c r="AH72" s="68">
        <f t="shared" ref="AH72:AH131" si="24">ROUND(GEOMEAN(G72,O72,W72),0)</f>
        <v>95699</v>
      </c>
      <c r="AI72" s="69">
        <f t="shared" ref="AI72:AI131" si="25">ROUND(AH72*(1+$H$9),0)</f>
        <v>113882</v>
      </c>
      <c r="AJ72" s="68">
        <f t="shared" ref="AJ72:AJ131" si="26">ROUND(GEOMEAN(K72,S72,AA72),0)</f>
        <v>94094</v>
      </c>
      <c r="AK72" s="69">
        <f t="shared" ref="AK72:AK131" si="27">ROUND(AJ72*(1+$H$9),0)</f>
        <v>111972</v>
      </c>
    </row>
    <row r="73" spans="2:37" s="12" customFormat="1" ht="110.25" customHeight="1" x14ac:dyDescent="0.2">
      <c r="B73" s="52">
        <v>65</v>
      </c>
      <c r="C73" s="59" t="s">
        <v>147</v>
      </c>
      <c r="D73" s="105" t="s">
        <v>145</v>
      </c>
      <c r="E73" s="60" t="s">
        <v>26</v>
      </c>
      <c r="F73" s="61" t="s">
        <v>27</v>
      </c>
      <c r="G73" s="62">
        <f>+'PRESTIGIO '!H76</f>
        <v>105287</v>
      </c>
      <c r="H73" s="63">
        <v>0.19</v>
      </c>
      <c r="I73" s="64">
        <f t="shared" si="14"/>
        <v>125292</v>
      </c>
      <c r="J73" s="61" t="s">
        <v>28</v>
      </c>
      <c r="K73" s="62">
        <f>+'PRESTIGIO '!L76</f>
        <v>101708</v>
      </c>
      <c r="L73" s="63">
        <v>0.19</v>
      </c>
      <c r="M73" s="65">
        <f t="shared" si="17"/>
        <v>121033</v>
      </c>
      <c r="N73" s="61" t="s">
        <v>27</v>
      </c>
      <c r="O73" s="62">
        <f>+CORSERVICS!I76</f>
        <v>87126.050420168074</v>
      </c>
      <c r="P73" s="63">
        <f>+CORSERVICS!H76</f>
        <v>0.19</v>
      </c>
      <c r="Q73" s="64">
        <f t="shared" si="15"/>
        <v>103680</v>
      </c>
      <c r="R73" s="61" t="s">
        <v>28</v>
      </c>
      <c r="S73" s="62">
        <f>+CORSERVICS!M76</f>
        <v>86740.336134453784</v>
      </c>
      <c r="T73" s="63">
        <f>+CORSERVICS!L76</f>
        <v>0.19</v>
      </c>
      <c r="U73" s="65">
        <f t="shared" si="18"/>
        <v>103221</v>
      </c>
      <c r="V73" s="61" t="s">
        <v>27</v>
      </c>
      <c r="W73" s="62">
        <f>+'PUBLICIDAD MOVIL'!I79</f>
        <v>109379</v>
      </c>
      <c r="X73" s="63">
        <v>0.19</v>
      </c>
      <c r="Y73" s="65">
        <f t="shared" si="16"/>
        <v>130161</v>
      </c>
      <c r="Z73" s="61" t="s">
        <v>28</v>
      </c>
      <c r="AA73" s="62">
        <f>+'PUBLICIDAD MOVIL'!M79</f>
        <v>101643</v>
      </c>
      <c r="AB73" s="63">
        <v>0.19</v>
      </c>
      <c r="AC73" s="64">
        <f t="shared" si="19"/>
        <v>120955</v>
      </c>
      <c r="AD73" s="64">
        <f t="shared" si="20"/>
        <v>100597</v>
      </c>
      <c r="AE73" s="66">
        <f t="shared" si="21"/>
        <v>119710</v>
      </c>
      <c r="AF73" s="67">
        <f t="shared" si="22"/>
        <v>96697</v>
      </c>
      <c r="AG73" s="66">
        <f t="shared" si="23"/>
        <v>115069</v>
      </c>
      <c r="AH73" s="68">
        <f t="shared" si="24"/>
        <v>100112</v>
      </c>
      <c r="AI73" s="69">
        <f t="shared" si="25"/>
        <v>119133</v>
      </c>
      <c r="AJ73" s="68">
        <f t="shared" si="26"/>
        <v>96431</v>
      </c>
      <c r="AK73" s="69">
        <f t="shared" si="27"/>
        <v>114753</v>
      </c>
    </row>
    <row r="74" spans="2:37" s="12" customFormat="1" ht="110.25" customHeight="1" x14ac:dyDescent="0.2">
      <c r="B74" s="52">
        <v>66</v>
      </c>
      <c r="C74" s="59" t="s">
        <v>148</v>
      </c>
      <c r="D74" s="105" t="s">
        <v>145</v>
      </c>
      <c r="E74" s="60" t="s">
        <v>26</v>
      </c>
      <c r="F74" s="61" t="s">
        <v>27</v>
      </c>
      <c r="G74" s="62">
        <f>+'PRESTIGIO '!H77</f>
        <v>105932</v>
      </c>
      <c r="H74" s="63">
        <v>0.19</v>
      </c>
      <c r="I74" s="64">
        <f t="shared" si="14"/>
        <v>126059</v>
      </c>
      <c r="J74" s="61" t="s">
        <v>28</v>
      </c>
      <c r="K74" s="62">
        <f>+'PRESTIGIO '!L77</f>
        <v>104555</v>
      </c>
      <c r="L74" s="63">
        <v>0.19</v>
      </c>
      <c r="M74" s="65">
        <f t="shared" si="17"/>
        <v>124420</v>
      </c>
      <c r="N74" s="61" t="s">
        <v>27</v>
      </c>
      <c r="O74" s="62">
        <f>+CORSERVICS!I77</f>
        <v>88941.176470588238</v>
      </c>
      <c r="P74" s="63">
        <f>+CORSERVICS!H77</f>
        <v>0.19</v>
      </c>
      <c r="Q74" s="64">
        <f t="shared" si="15"/>
        <v>105840</v>
      </c>
      <c r="R74" s="61" t="s">
        <v>28</v>
      </c>
      <c r="S74" s="62">
        <f>+CORSERVICS!M77</f>
        <v>88555.462184873948</v>
      </c>
      <c r="T74" s="63">
        <f>+CORSERVICS!L77</f>
        <v>0.19</v>
      </c>
      <c r="U74" s="65">
        <f t="shared" si="18"/>
        <v>105381</v>
      </c>
      <c r="V74" s="61" t="s">
        <v>27</v>
      </c>
      <c r="W74" s="62">
        <f>+'PUBLICIDAD MOVIL'!I80</f>
        <v>108874</v>
      </c>
      <c r="X74" s="63">
        <v>0.19</v>
      </c>
      <c r="Y74" s="65">
        <f t="shared" si="16"/>
        <v>129560</v>
      </c>
      <c r="Z74" s="61" t="s">
        <v>28</v>
      </c>
      <c r="AA74" s="62">
        <f>+'PUBLICIDAD MOVIL'!M80</f>
        <v>101470</v>
      </c>
      <c r="AB74" s="63">
        <v>0.19</v>
      </c>
      <c r="AC74" s="64">
        <f t="shared" si="19"/>
        <v>120749</v>
      </c>
      <c r="AD74" s="64">
        <f t="shared" si="20"/>
        <v>101249</v>
      </c>
      <c r="AE74" s="66">
        <f t="shared" si="21"/>
        <v>120486</v>
      </c>
      <c r="AF74" s="67">
        <f t="shared" si="22"/>
        <v>98193</v>
      </c>
      <c r="AG74" s="66">
        <f t="shared" si="23"/>
        <v>116850</v>
      </c>
      <c r="AH74" s="68">
        <f t="shared" si="24"/>
        <v>100852</v>
      </c>
      <c r="AI74" s="69">
        <f t="shared" si="25"/>
        <v>120014</v>
      </c>
      <c r="AJ74" s="68">
        <f t="shared" si="26"/>
        <v>97941</v>
      </c>
      <c r="AK74" s="69">
        <f t="shared" si="27"/>
        <v>116550</v>
      </c>
    </row>
    <row r="75" spans="2:37" s="12" customFormat="1" ht="110.25" customHeight="1" x14ac:dyDescent="0.2">
      <c r="B75" s="52">
        <v>67</v>
      </c>
      <c r="C75" s="59" t="s">
        <v>149</v>
      </c>
      <c r="D75" s="105" t="s">
        <v>145</v>
      </c>
      <c r="E75" s="60" t="s">
        <v>26</v>
      </c>
      <c r="F75" s="61" t="s">
        <v>27</v>
      </c>
      <c r="G75" s="62">
        <f>+'PRESTIGIO '!H78</f>
        <v>110986</v>
      </c>
      <c r="H75" s="63">
        <v>0.19</v>
      </c>
      <c r="I75" s="64">
        <f t="shared" si="14"/>
        <v>132073</v>
      </c>
      <c r="J75" s="61" t="s">
        <v>28</v>
      </c>
      <c r="K75" s="62">
        <f>+'PRESTIGIO '!L78</f>
        <v>107990</v>
      </c>
      <c r="L75" s="63">
        <v>0.19</v>
      </c>
      <c r="M75" s="65">
        <f t="shared" si="17"/>
        <v>128508</v>
      </c>
      <c r="N75" s="61" t="s">
        <v>27</v>
      </c>
      <c r="O75" s="62">
        <f>+CORSERVICS!I78</f>
        <v>90756.302521008402</v>
      </c>
      <c r="P75" s="63">
        <f>+CORSERVICS!H78</f>
        <v>0.19</v>
      </c>
      <c r="Q75" s="64">
        <f t="shared" si="15"/>
        <v>108000</v>
      </c>
      <c r="R75" s="61" t="s">
        <v>28</v>
      </c>
      <c r="S75" s="62">
        <f>+CORSERVICS!M78</f>
        <v>90370.588235294126</v>
      </c>
      <c r="T75" s="63">
        <f>+CORSERVICS!L78</f>
        <v>0.19</v>
      </c>
      <c r="U75" s="65">
        <f t="shared" si="18"/>
        <v>107541</v>
      </c>
      <c r="V75" s="61" t="s">
        <v>27</v>
      </c>
      <c r="W75" s="62">
        <f>+'PUBLICIDAD MOVIL'!I81</f>
        <v>109887</v>
      </c>
      <c r="X75" s="63">
        <v>0.19</v>
      </c>
      <c r="Y75" s="65">
        <f t="shared" si="16"/>
        <v>130766</v>
      </c>
      <c r="Z75" s="61" t="s">
        <v>28</v>
      </c>
      <c r="AA75" s="62">
        <f>+'PUBLICIDAD MOVIL'!M81</f>
        <v>105586</v>
      </c>
      <c r="AB75" s="63">
        <v>0.19</v>
      </c>
      <c r="AC75" s="64">
        <f t="shared" si="19"/>
        <v>125647</v>
      </c>
      <c r="AD75" s="64">
        <f t="shared" si="20"/>
        <v>103876</v>
      </c>
      <c r="AE75" s="66">
        <f t="shared" si="21"/>
        <v>123612</v>
      </c>
      <c r="AF75" s="67">
        <f t="shared" si="22"/>
        <v>101316</v>
      </c>
      <c r="AG75" s="66">
        <f t="shared" si="23"/>
        <v>120566</v>
      </c>
      <c r="AH75" s="68">
        <f t="shared" si="24"/>
        <v>103442</v>
      </c>
      <c r="AI75" s="69">
        <f t="shared" si="25"/>
        <v>123096</v>
      </c>
      <c r="AJ75" s="68">
        <f t="shared" si="26"/>
        <v>101004</v>
      </c>
      <c r="AK75" s="69">
        <f t="shared" si="27"/>
        <v>120195</v>
      </c>
    </row>
    <row r="76" spans="2:37" s="12" customFormat="1" ht="110.25" customHeight="1" x14ac:dyDescent="0.2">
      <c r="B76" s="52">
        <v>68</v>
      </c>
      <c r="C76" s="59" t="s">
        <v>150</v>
      </c>
      <c r="D76" s="107" t="s">
        <v>151</v>
      </c>
      <c r="E76" s="60" t="s">
        <v>26</v>
      </c>
      <c r="F76" s="61" t="s">
        <v>27</v>
      </c>
      <c r="G76" s="62">
        <f>+'PRESTIGIO '!H79</f>
        <v>587576</v>
      </c>
      <c r="H76" s="63">
        <v>0.19</v>
      </c>
      <c r="I76" s="64">
        <f t="shared" si="14"/>
        <v>699215</v>
      </c>
      <c r="J76" s="61" t="s">
        <v>28</v>
      </c>
      <c r="K76" s="62">
        <f>+'PRESTIGIO '!L79</f>
        <v>581113</v>
      </c>
      <c r="L76" s="63">
        <v>0.19</v>
      </c>
      <c r="M76" s="65">
        <f t="shared" si="17"/>
        <v>691524</v>
      </c>
      <c r="N76" s="61" t="s">
        <v>27</v>
      </c>
      <c r="O76" s="62">
        <f>+CORSERVICS!I79</f>
        <v>499159.66386554623</v>
      </c>
      <c r="P76" s="63">
        <f>+CORSERVICS!H79</f>
        <v>0.19</v>
      </c>
      <c r="Q76" s="64">
        <f t="shared" si="15"/>
        <v>594000</v>
      </c>
      <c r="R76" s="61" t="s">
        <v>28</v>
      </c>
      <c r="S76" s="62">
        <f>+CORSERVICS!M79</f>
        <v>498773.94957983197</v>
      </c>
      <c r="T76" s="63">
        <f>+CORSERVICS!L79</f>
        <v>0.19</v>
      </c>
      <c r="U76" s="65">
        <f t="shared" si="18"/>
        <v>593541</v>
      </c>
      <c r="V76" s="61" t="s">
        <v>27</v>
      </c>
      <c r="W76" s="62">
        <f>+'PUBLICIDAD MOVIL'!I82</f>
        <v>611844</v>
      </c>
      <c r="X76" s="63">
        <v>0.19</v>
      </c>
      <c r="Y76" s="65">
        <f t="shared" si="16"/>
        <v>728094</v>
      </c>
      <c r="Z76" s="61" t="s">
        <v>28</v>
      </c>
      <c r="AA76" s="62">
        <f>+'PUBLICIDAD MOVIL'!M82</f>
        <v>583084</v>
      </c>
      <c r="AB76" s="63">
        <v>0.19</v>
      </c>
      <c r="AC76" s="64">
        <f t="shared" si="19"/>
        <v>693870</v>
      </c>
      <c r="AD76" s="64">
        <f t="shared" si="20"/>
        <v>566193</v>
      </c>
      <c r="AE76" s="66">
        <f t="shared" si="21"/>
        <v>673770</v>
      </c>
      <c r="AF76" s="67">
        <f t="shared" si="22"/>
        <v>554324</v>
      </c>
      <c r="AG76" s="66">
        <f t="shared" si="23"/>
        <v>659646</v>
      </c>
      <c r="AH76" s="68">
        <f t="shared" si="24"/>
        <v>564046</v>
      </c>
      <c r="AI76" s="69">
        <f t="shared" si="25"/>
        <v>671215</v>
      </c>
      <c r="AJ76" s="68">
        <f t="shared" si="26"/>
        <v>552881</v>
      </c>
      <c r="AK76" s="69">
        <f t="shared" si="27"/>
        <v>657928</v>
      </c>
    </row>
    <row r="77" spans="2:37" s="12" customFormat="1" ht="110.25" customHeight="1" x14ac:dyDescent="0.2">
      <c r="B77" s="52">
        <v>69</v>
      </c>
      <c r="C77" s="59" t="s">
        <v>152</v>
      </c>
      <c r="D77" s="105" t="s">
        <v>153</v>
      </c>
      <c r="E77" s="60" t="s">
        <v>26</v>
      </c>
      <c r="F77" s="61" t="s">
        <v>27</v>
      </c>
      <c r="G77" s="62">
        <f>+'PRESTIGIO '!H80</f>
        <v>170785</v>
      </c>
      <c r="H77" s="63">
        <v>0.19</v>
      </c>
      <c r="I77" s="64">
        <f t="shared" si="14"/>
        <v>203234</v>
      </c>
      <c r="J77" s="61" t="s">
        <v>28</v>
      </c>
      <c r="K77" s="62">
        <f>+'PRESTIGIO '!L80</f>
        <v>166345</v>
      </c>
      <c r="L77" s="63">
        <v>0.19</v>
      </c>
      <c r="M77" s="65">
        <f t="shared" si="17"/>
        <v>197951</v>
      </c>
      <c r="N77" s="61" t="s">
        <v>27</v>
      </c>
      <c r="O77" s="62">
        <f>+CORSERVICS!I80</f>
        <v>132504.20168067227</v>
      </c>
      <c r="P77" s="63">
        <f>+CORSERVICS!H80</f>
        <v>0.19</v>
      </c>
      <c r="Q77" s="64">
        <f t="shared" si="15"/>
        <v>157680</v>
      </c>
      <c r="R77" s="61" t="s">
        <v>28</v>
      </c>
      <c r="S77" s="62">
        <f>+CORSERVICS!M80</f>
        <v>132118.48739495798</v>
      </c>
      <c r="T77" s="63">
        <f>+CORSERVICS!L80</f>
        <v>0.19</v>
      </c>
      <c r="U77" s="65">
        <f t="shared" si="18"/>
        <v>157221</v>
      </c>
      <c r="V77" s="61" t="s">
        <v>27</v>
      </c>
      <c r="W77" s="62">
        <f>+'PUBLICIDAD MOVIL'!I83</f>
        <v>162280</v>
      </c>
      <c r="X77" s="63">
        <v>0.19</v>
      </c>
      <c r="Y77" s="65">
        <f t="shared" si="16"/>
        <v>193113</v>
      </c>
      <c r="Z77" s="61" t="s">
        <v>28</v>
      </c>
      <c r="AA77" s="62">
        <f>+'PUBLICIDAD MOVIL'!M83</f>
        <v>153249</v>
      </c>
      <c r="AB77" s="63">
        <v>0.19</v>
      </c>
      <c r="AC77" s="64">
        <f t="shared" si="19"/>
        <v>182366</v>
      </c>
      <c r="AD77" s="64">
        <f t="shared" si="20"/>
        <v>155190</v>
      </c>
      <c r="AE77" s="66">
        <f t="shared" si="21"/>
        <v>184676</v>
      </c>
      <c r="AF77" s="67">
        <f t="shared" si="22"/>
        <v>150571</v>
      </c>
      <c r="AG77" s="66">
        <f t="shared" si="23"/>
        <v>179179</v>
      </c>
      <c r="AH77" s="68">
        <f t="shared" si="24"/>
        <v>154282</v>
      </c>
      <c r="AI77" s="69">
        <f t="shared" si="25"/>
        <v>183596</v>
      </c>
      <c r="AJ77" s="68">
        <f t="shared" si="26"/>
        <v>149896</v>
      </c>
      <c r="AK77" s="69">
        <f t="shared" si="27"/>
        <v>178376</v>
      </c>
    </row>
    <row r="78" spans="2:37" s="12" customFormat="1" ht="110.25" customHeight="1" x14ac:dyDescent="0.2">
      <c r="B78" s="52">
        <v>70</v>
      </c>
      <c r="C78" s="59" t="s">
        <v>152</v>
      </c>
      <c r="D78" s="105" t="s">
        <v>154</v>
      </c>
      <c r="E78" s="60" t="s">
        <v>26</v>
      </c>
      <c r="F78" s="61" t="s">
        <v>27</v>
      </c>
      <c r="G78" s="62">
        <f>+'PRESTIGIO '!H81</f>
        <v>170532</v>
      </c>
      <c r="H78" s="63">
        <v>0.19</v>
      </c>
      <c r="I78" s="64">
        <f t="shared" si="14"/>
        <v>202933</v>
      </c>
      <c r="J78" s="61" t="s">
        <v>28</v>
      </c>
      <c r="K78" s="62">
        <f>+'PRESTIGIO '!L81</f>
        <v>168656</v>
      </c>
      <c r="L78" s="63">
        <v>0.19</v>
      </c>
      <c r="M78" s="65">
        <f t="shared" si="17"/>
        <v>200701</v>
      </c>
      <c r="N78" s="61" t="s">
        <v>27</v>
      </c>
      <c r="O78" s="62">
        <f>+CORSERVICS!I81</f>
        <v>134319.32773109243</v>
      </c>
      <c r="P78" s="63">
        <f>+CORSERVICS!H81</f>
        <v>0.19</v>
      </c>
      <c r="Q78" s="64">
        <f t="shared" si="15"/>
        <v>159840</v>
      </c>
      <c r="R78" s="61" t="s">
        <v>28</v>
      </c>
      <c r="S78" s="62">
        <f>+CORSERVICS!M81</f>
        <v>133933.61344537817</v>
      </c>
      <c r="T78" s="63">
        <f>+CORSERVICS!L81</f>
        <v>0.19</v>
      </c>
      <c r="U78" s="65">
        <f t="shared" si="18"/>
        <v>159381</v>
      </c>
      <c r="V78" s="61" t="s">
        <v>27</v>
      </c>
      <c r="W78" s="62">
        <f>+'PUBLICIDAD MOVIL'!I84</f>
        <v>169191</v>
      </c>
      <c r="X78" s="63">
        <v>0.19</v>
      </c>
      <c r="Y78" s="65">
        <f t="shared" si="16"/>
        <v>201337</v>
      </c>
      <c r="Z78" s="61" t="s">
        <v>28</v>
      </c>
      <c r="AA78" s="62">
        <f>+'PUBLICIDAD MOVIL'!M84</f>
        <v>160413</v>
      </c>
      <c r="AB78" s="63">
        <v>0.19</v>
      </c>
      <c r="AC78" s="64">
        <f t="shared" si="19"/>
        <v>190891</v>
      </c>
      <c r="AD78" s="64">
        <f t="shared" si="20"/>
        <v>158014</v>
      </c>
      <c r="AE78" s="66">
        <f t="shared" si="21"/>
        <v>188037</v>
      </c>
      <c r="AF78" s="67">
        <f t="shared" si="22"/>
        <v>154334</v>
      </c>
      <c r="AG78" s="66">
        <f t="shared" si="23"/>
        <v>183657</v>
      </c>
      <c r="AH78" s="68">
        <f t="shared" si="24"/>
        <v>157075</v>
      </c>
      <c r="AI78" s="69">
        <f t="shared" si="25"/>
        <v>186919</v>
      </c>
      <c r="AJ78" s="68">
        <f t="shared" si="26"/>
        <v>153595</v>
      </c>
      <c r="AK78" s="69">
        <f t="shared" si="27"/>
        <v>182778</v>
      </c>
    </row>
    <row r="79" spans="2:37" s="12" customFormat="1" ht="110.25" customHeight="1" x14ac:dyDescent="0.2">
      <c r="B79" s="52">
        <v>71</v>
      </c>
      <c r="C79" s="59" t="s">
        <v>152</v>
      </c>
      <c r="D79" s="105" t="s">
        <v>155</v>
      </c>
      <c r="E79" s="60" t="s">
        <v>26</v>
      </c>
      <c r="F79" s="61" t="s">
        <v>27</v>
      </c>
      <c r="G79" s="62">
        <f>+'PRESTIGIO '!H82</f>
        <v>162982</v>
      </c>
      <c r="H79" s="63">
        <v>0.19</v>
      </c>
      <c r="I79" s="64">
        <f t="shared" si="14"/>
        <v>193949</v>
      </c>
      <c r="J79" s="61" t="s">
        <v>28</v>
      </c>
      <c r="K79" s="62">
        <f>+'PRESTIGIO '!L82</f>
        <v>161026</v>
      </c>
      <c r="L79" s="63">
        <v>0.19</v>
      </c>
      <c r="M79" s="65">
        <f t="shared" si="17"/>
        <v>191621</v>
      </c>
      <c r="N79" s="61" t="s">
        <v>27</v>
      </c>
      <c r="O79" s="62">
        <f>+CORSERVICS!I82</f>
        <v>136134.45378151262</v>
      </c>
      <c r="P79" s="63">
        <f>+CORSERVICS!H82</f>
        <v>0.19</v>
      </c>
      <c r="Q79" s="64">
        <f t="shared" si="15"/>
        <v>162000</v>
      </c>
      <c r="R79" s="61" t="s">
        <v>28</v>
      </c>
      <c r="S79" s="62">
        <f>+CORSERVICS!M82</f>
        <v>135748.73949579833</v>
      </c>
      <c r="T79" s="63">
        <f>+CORSERVICS!L82</f>
        <v>0.19</v>
      </c>
      <c r="U79" s="65">
        <f t="shared" si="18"/>
        <v>161541</v>
      </c>
      <c r="V79" s="61" t="s">
        <v>27</v>
      </c>
      <c r="W79" s="62">
        <f>+'PUBLICIDAD MOVIL'!I85</f>
        <v>173656</v>
      </c>
      <c r="X79" s="63">
        <v>0.19</v>
      </c>
      <c r="Y79" s="65">
        <f t="shared" si="16"/>
        <v>206651</v>
      </c>
      <c r="Z79" s="61" t="s">
        <v>28</v>
      </c>
      <c r="AA79" s="62">
        <f>+'PUBLICIDAD MOVIL'!M85</f>
        <v>157775</v>
      </c>
      <c r="AB79" s="63">
        <v>0.19</v>
      </c>
      <c r="AC79" s="64">
        <f t="shared" si="19"/>
        <v>187752</v>
      </c>
      <c r="AD79" s="64">
        <f t="shared" si="20"/>
        <v>157591</v>
      </c>
      <c r="AE79" s="66">
        <f t="shared" si="21"/>
        <v>187533</v>
      </c>
      <c r="AF79" s="67">
        <f t="shared" si="22"/>
        <v>151517</v>
      </c>
      <c r="AG79" s="66">
        <f t="shared" si="23"/>
        <v>180305</v>
      </c>
      <c r="AH79" s="68">
        <f t="shared" si="24"/>
        <v>156771</v>
      </c>
      <c r="AI79" s="69">
        <f t="shared" si="25"/>
        <v>186557</v>
      </c>
      <c r="AJ79" s="68">
        <f t="shared" si="26"/>
        <v>151086</v>
      </c>
      <c r="AK79" s="69">
        <f t="shared" si="27"/>
        <v>179792</v>
      </c>
    </row>
    <row r="80" spans="2:37" s="12" customFormat="1" ht="110.25" customHeight="1" x14ac:dyDescent="0.2">
      <c r="B80" s="52">
        <v>72</v>
      </c>
      <c r="C80" s="59" t="s">
        <v>156</v>
      </c>
      <c r="D80" s="105" t="s">
        <v>157</v>
      </c>
      <c r="E80" s="60" t="s">
        <v>26</v>
      </c>
      <c r="F80" s="61" t="s">
        <v>27</v>
      </c>
      <c r="G80" s="62">
        <f>+'PRESTIGIO '!H83</f>
        <v>127680</v>
      </c>
      <c r="H80" s="63">
        <v>0.19</v>
      </c>
      <c r="I80" s="64">
        <f t="shared" si="14"/>
        <v>151939</v>
      </c>
      <c r="J80" s="61" t="s">
        <v>28</v>
      </c>
      <c r="K80" s="62">
        <f>+'PRESTIGIO '!L83</f>
        <v>123849</v>
      </c>
      <c r="L80" s="63">
        <v>0.19</v>
      </c>
      <c r="M80" s="65">
        <f t="shared" si="17"/>
        <v>147380</v>
      </c>
      <c r="N80" s="61" t="s">
        <v>27</v>
      </c>
      <c r="O80" s="62">
        <f>+CORSERVICS!I83</f>
        <v>100739.49579831935</v>
      </c>
      <c r="P80" s="63">
        <f>+CORSERVICS!H83</f>
        <v>0.19</v>
      </c>
      <c r="Q80" s="64">
        <f t="shared" si="15"/>
        <v>119880</v>
      </c>
      <c r="R80" s="61" t="s">
        <v>28</v>
      </c>
      <c r="S80" s="62">
        <f>+CORSERVICS!M83</f>
        <v>100353.78151260506</v>
      </c>
      <c r="T80" s="63">
        <f>+CORSERVICS!L83</f>
        <v>0.19</v>
      </c>
      <c r="U80" s="65">
        <f t="shared" si="18"/>
        <v>119421</v>
      </c>
      <c r="V80" s="61" t="s">
        <v>27</v>
      </c>
      <c r="W80" s="62">
        <f>+'PUBLICIDAD MOVIL'!I86</f>
        <v>124947</v>
      </c>
      <c r="X80" s="63">
        <v>0.19</v>
      </c>
      <c r="Y80" s="65">
        <f t="shared" si="16"/>
        <v>148687</v>
      </c>
      <c r="Z80" s="61" t="s">
        <v>28</v>
      </c>
      <c r="AA80" s="62">
        <f>+'PUBLICIDAD MOVIL'!M86</f>
        <v>114611</v>
      </c>
      <c r="AB80" s="63">
        <v>0.19</v>
      </c>
      <c r="AC80" s="64">
        <f t="shared" si="19"/>
        <v>136387</v>
      </c>
      <c r="AD80" s="64">
        <f t="shared" si="20"/>
        <v>117789</v>
      </c>
      <c r="AE80" s="66">
        <f t="shared" si="21"/>
        <v>140169</v>
      </c>
      <c r="AF80" s="67">
        <f t="shared" si="22"/>
        <v>112938</v>
      </c>
      <c r="AG80" s="66">
        <f t="shared" si="23"/>
        <v>134396</v>
      </c>
      <c r="AH80" s="68">
        <f t="shared" si="24"/>
        <v>117134</v>
      </c>
      <c r="AI80" s="69">
        <f t="shared" si="25"/>
        <v>139389</v>
      </c>
      <c r="AJ80" s="68">
        <f t="shared" si="26"/>
        <v>112517</v>
      </c>
      <c r="AK80" s="69">
        <f t="shared" si="27"/>
        <v>133895</v>
      </c>
    </row>
    <row r="81" spans="2:37" s="12" customFormat="1" ht="110.25" customHeight="1" x14ac:dyDescent="0.2">
      <c r="B81" s="52">
        <v>73</v>
      </c>
      <c r="C81" s="59" t="s">
        <v>156</v>
      </c>
      <c r="D81" s="105" t="s">
        <v>158</v>
      </c>
      <c r="E81" s="60" t="s">
        <v>26</v>
      </c>
      <c r="F81" s="61" t="s">
        <v>27</v>
      </c>
      <c r="G81" s="62">
        <f>+'PRESTIGIO '!H84</f>
        <v>129110</v>
      </c>
      <c r="H81" s="63">
        <v>0.19</v>
      </c>
      <c r="I81" s="64">
        <f t="shared" si="14"/>
        <v>153641</v>
      </c>
      <c r="J81" s="61" t="s">
        <v>28</v>
      </c>
      <c r="K81" s="62">
        <f>+'PRESTIGIO '!L84</f>
        <v>127818</v>
      </c>
      <c r="L81" s="63">
        <v>0.19</v>
      </c>
      <c r="M81" s="65">
        <f t="shared" si="17"/>
        <v>152103</v>
      </c>
      <c r="N81" s="61" t="s">
        <v>27</v>
      </c>
      <c r="O81" s="62">
        <f>+CORSERVICS!I84</f>
        <v>102554.62184873951</v>
      </c>
      <c r="P81" s="63">
        <f>+CORSERVICS!H84</f>
        <v>0.19</v>
      </c>
      <c r="Q81" s="64">
        <f t="shared" si="15"/>
        <v>122040</v>
      </c>
      <c r="R81" s="61" t="s">
        <v>28</v>
      </c>
      <c r="S81" s="62">
        <f>+CORSERVICS!M84</f>
        <v>102168.90756302523</v>
      </c>
      <c r="T81" s="63">
        <f>+CORSERVICS!L84</f>
        <v>0.19</v>
      </c>
      <c r="U81" s="65">
        <f t="shared" si="18"/>
        <v>121581</v>
      </c>
      <c r="V81" s="61" t="s">
        <v>27</v>
      </c>
      <c r="W81" s="62">
        <f>+'PUBLICIDAD MOVIL'!I87</f>
        <v>124538</v>
      </c>
      <c r="X81" s="63">
        <v>0.19</v>
      </c>
      <c r="Y81" s="65">
        <f t="shared" si="16"/>
        <v>148200</v>
      </c>
      <c r="Z81" s="61" t="s">
        <v>28</v>
      </c>
      <c r="AA81" s="62">
        <f>+'PUBLICIDAD MOVIL'!M87</f>
        <v>119872</v>
      </c>
      <c r="AB81" s="63">
        <v>0.19</v>
      </c>
      <c r="AC81" s="64">
        <f t="shared" si="19"/>
        <v>142648</v>
      </c>
      <c r="AD81" s="64">
        <f t="shared" si="20"/>
        <v>118734</v>
      </c>
      <c r="AE81" s="66">
        <f t="shared" si="21"/>
        <v>141293</v>
      </c>
      <c r="AF81" s="67">
        <f t="shared" si="22"/>
        <v>116620</v>
      </c>
      <c r="AG81" s="66">
        <f t="shared" si="23"/>
        <v>138778</v>
      </c>
      <c r="AH81" s="68">
        <f t="shared" si="24"/>
        <v>118142</v>
      </c>
      <c r="AI81" s="69">
        <f t="shared" si="25"/>
        <v>140589</v>
      </c>
      <c r="AJ81" s="68">
        <f t="shared" si="26"/>
        <v>116112</v>
      </c>
      <c r="AK81" s="69">
        <f t="shared" si="27"/>
        <v>138173</v>
      </c>
    </row>
    <row r="82" spans="2:37" s="12" customFormat="1" ht="110.25" customHeight="1" x14ac:dyDescent="0.2">
      <c r="B82" s="52">
        <v>74</v>
      </c>
      <c r="C82" s="59" t="s">
        <v>156</v>
      </c>
      <c r="D82" s="105" t="s">
        <v>159</v>
      </c>
      <c r="E82" s="60" t="s">
        <v>26</v>
      </c>
      <c r="F82" s="61" t="s">
        <v>27</v>
      </c>
      <c r="G82" s="62">
        <f>+'PRESTIGIO '!H85</f>
        <v>126983</v>
      </c>
      <c r="H82" s="63">
        <v>0.19</v>
      </c>
      <c r="I82" s="64">
        <f t="shared" si="14"/>
        <v>151110</v>
      </c>
      <c r="J82" s="61" t="s">
        <v>28</v>
      </c>
      <c r="K82" s="62">
        <f>+'PRESTIGIO '!L85</f>
        <v>123301</v>
      </c>
      <c r="L82" s="63">
        <v>0.19</v>
      </c>
      <c r="M82" s="65">
        <f t="shared" si="17"/>
        <v>146728</v>
      </c>
      <c r="N82" s="61" t="s">
        <v>27</v>
      </c>
      <c r="O82" s="62">
        <f>+CORSERVICS!I85</f>
        <v>104369.74789915969</v>
      </c>
      <c r="P82" s="63">
        <f>+CORSERVICS!H85</f>
        <v>0.19</v>
      </c>
      <c r="Q82" s="64">
        <f t="shared" si="15"/>
        <v>124200</v>
      </c>
      <c r="R82" s="61" t="s">
        <v>28</v>
      </c>
      <c r="S82" s="62">
        <f>+CORSERVICS!M85</f>
        <v>103984.0336134454</v>
      </c>
      <c r="T82" s="63">
        <f>+CORSERVICS!L85</f>
        <v>0.19</v>
      </c>
      <c r="U82" s="65">
        <f t="shared" si="18"/>
        <v>123741</v>
      </c>
      <c r="V82" s="61" t="s">
        <v>27</v>
      </c>
      <c r="W82" s="62">
        <f>+'PUBLICIDAD MOVIL'!I88</f>
        <v>132323</v>
      </c>
      <c r="X82" s="63">
        <v>0.19</v>
      </c>
      <c r="Y82" s="65">
        <f t="shared" si="16"/>
        <v>157464</v>
      </c>
      <c r="Z82" s="61" t="s">
        <v>28</v>
      </c>
      <c r="AA82" s="62">
        <f>+'PUBLICIDAD MOVIL'!M88</f>
        <v>117450</v>
      </c>
      <c r="AB82" s="63">
        <v>0.19</v>
      </c>
      <c r="AC82" s="64">
        <f t="shared" si="19"/>
        <v>139766</v>
      </c>
      <c r="AD82" s="64">
        <f t="shared" si="20"/>
        <v>121225</v>
      </c>
      <c r="AE82" s="66">
        <f t="shared" si="21"/>
        <v>144258</v>
      </c>
      <c r="AF82" s="67">
        <f t="shared" si="22"/>
        <v>114912</v>
      </c>
      <c r="AG82" s="66">
        <f t="shared" si="23"/>
        <v>136745</v>
      </c>
      <c r="AH82" s="68">
        <f t="shared" si="24"/>
        <v>120592</v>
      </c>
      <c r="AI82" s="69">
        <f t="shared" si="25"/>
        <v>143504</v>
      </c>
      <c r="AJ82" s="68">
        <f t="shared" si="26"/>
        <v>114620</v>
      </c>
      <c r="AK82" s="69">
        <f t="shared" si="27"/>
        <v>136398</v>
      </c>
    </row>
    <row r="83" spans="2:37" s="12" customFormat="1" ht="110.25" customHeight="1" x14ac:dyDescent="0.2">
      <c r="B83" s="52">
        <v>75</v>
      </c>
      <c r="C83" s="59" t="s">
        <v>160</v>
      </c>
      <c r="D83" s="105" t="s">
        <v>161</v>
      </c>
      <c r="E83" s="60" t="s">
        <v>26</v>
      </c>
      <c r="F83" s="61" t="s">
        <v>27</v>
      </c>
      <c r="G83" s="62">
        <f>+'PRESTIGIO '!H86</f>
        <v>71417</v>
      </c>
      <c r="H83" s="63">
        <v>0.19</v>
      </c>
      <c r="I83" s="64">
        <f t="shared" si="14"/>
        <v>84986</v>
      </c>
      <c r="J83" s="61" t="s">
        <v>28</v>
      </c>
      <c r="K83" s="62">
        <f>+'PRESTIGIO '!L86</f>
        <v>69132</v>
      </c>
      <c r="L83" s="63">
        <v>0.19</v>
      </c>
      <c r="M83" s="65">
        <f t="shared" si="17"/>
        <v>82267</v>
      </c>
      <c r="N83" s="61" t="s">
        <v>27</v>
      </c>
      <c r="O83" s="62">
        <f>+CORSERVICS!I86</f>
        <v>58991.596638655465</v>
      </c>
      <c r="P83" s="63">
        <f>+CORSERVICS!H86</f>
        <v>0.19</v>
      </c>
      <c r="Q83" s="64">
        <f t="shared" si="15"/>
        <v>70200</v>
      </c>
      <c r="R83" s="61" t="s">
        <v>28</v>
      </c>
      <c r="S83" s="62">
        <f>+CORSERVICS!M86</f>
        <v>58605.882352941182</v>
      </c>
      <c r="T83" s="63">
        <f>+CORSERVICS!L86</f>
        <v>0.19</v>
      </c>
      <c r="U83" s="65">
        <f t="shared" si="18"/>
        <v>69741</v>
      </c>
      <c r="V83" s="61" t="s">
        <v>27</v>
      </c>
      <c r="W83" s="62">
        <f>+'PUBLICIDAD MOVIL'!I89</f>
        <v>72318</v>
      </c>
      <c r="X83" s="63">
        <v>0.19</v>
      </c>
      <c r="Y83" s="65">
        <f t="shared" si="16"/>
        <v>86058</v>
      </c>
      <c r="Z83" s="61" t="s">
        <v>28</v>
      </c>
      <c r="AA83" s="62">
        <f>+'PUBLICIDAD MOVIL'!M89</f>
        <v>67357</v>
      </c>
      <c r="AB83" s="63">
        <v>0.19</v>
      </c>
      <c r="AC83" s="64">
        <f t="shared" si="19"/>
        <v>80155</v>
      </c>
      <c r="AD83" s="64">
        <f t="shared" si="20"/>
        <v>67576</v>
      </c>
      <c r="AE83" s="66">
        <f t="shared" si="21"/>
        <v>80415</v>
      </c>
      <c r="AF83" s="67">
        <f t="shared" si="22"/>
        <v>65032</v>
      </c>
      <c r="AG83" s="66">
        <f t="shared" si="23"/>
        <v>77388</v>
      </c>
      <c r="AH83" s="68">
        <f t="shared" si="24"/>
        <v>67289</v>
      </c>
      <c r="AI83" s="69">
        <f t="shared" si="25"/>
        <v>80074</v>
      </c>
      <c r="AJ83" s="68">
        <f t="shared" si="26"/>
        <v>64864</v>
      </c>
      <c r="AK83" s="69">
        <f t="shared" si="27"/>
        <v>77188</v>
      </c>
    </row>
    <row r="84" spans="2:37" s="12" customFormat="1" ht="110.25" customHeight="1" x14ac:dyDescent="0.2">
      <c r="B84" s="52">
        <v>76</v>
      </c>
      <c r="C84" s="59" t="s">
        <v>162</v>
      </c>
      <c r="D84" s="105" t="s">
        <v>163</v>
      </c>
      <c r="E84" s="60" t="s">
        <v>26</v>
      </c>
      <c r="F84" s="61" t="s">
        <v>27</v>
      </c>
      <c r="G84" s="62">
        <f>+'PRESTIGIO '!H87</f>
        <v>17032</v>
      </c>
      <c r="H84" s="63">
        <v>0.19</v>
      </c>
      <c r="I84" s="64">
        <f t="shared" si="14"/>
        <v>20268</v>
      </c>
      <c r="J84" s="61" t="s">
        <v>28</v>
      </c>
      <c r="K84" s="62">
        <f>+'PRESTIGIO '!L87</f>
        <v>16811</v>
      </c>
      <c r="L84" s="63">
        <v>0.19</v>
      </c>
      <c r="M84" s="65">
        <f t="shared" si="17"/>
        <v>20005</v>
      </c>
      <c r="N84" s="61" t="s">
        <v>27</v>
      </c>
      <c r="O84" s="62">
        <f>+CORSERVICS!I87</f>
        <v>13613.445378151262</v>
      </c>
      <c r="P84" s="63">
        <f>+CORSERVICS!H87</f>
        <v>0.19</v>
      </c>
      <c r="Q84" s="64">
        <f t="shared" si="15"/>
        <v>16200</v>
      </c>
      <c r="R84" s="61" t="s">
        <v>28</v>
      </c>
      <c r="S84" s="62">
        <f>+CORSERVICS!M87</f>
        <v>13227.731092436978</v>
      </c>
      <c r="T84" s="63">
        <f>+CORSERVICS!L87</f>
        <v>0.19</v>
      </c>
      <c r="U84" s="65">
        <f t="shared" si="18"/>
        <v>15741</v>
      </c>
      <c r="V84" s="61" t="s">
        <v>27</v>
      </c>
      <c r="W84" s="62">
        <f>+'PUBLICIDAD MOVIL'!I90</f>
        <v>16468</v>
      </c>
      <c r="X84" s="63">
        <v>0.19</v>
      </c>
      <c r="Y84" s="65">
        <f t="shared" si="16"/>
        <v>19597</v>
      </c>
      <c r="Z84" s="61" t="s">
        <v>28</v>
      </c>
      <c r="AA84" s="62">
        <f>+'PUBLICIDAD MOVIL'!M90</f>
        <v>15772</v>
      </c>
      <c r="AB84" s="63">
        <v>0.19</v>
      </c>
      <c r="AC84" s="64">
        <f t="shared" si="19"/>
        <v>18769</v>
      </c>
      <c r="AD84" s="64">
        <f t="shared" si="20"/>
        <v>15704</v>
      </c>
      <c r="AE84" s="66">
        <f t="shared" si="21"/>
        <v>18688</v>
      </c>
      <c r="AF84" s="67">
        <f t="shared" si="22"/>
        <v>15270</v>
      </c>
      <c r="AG84" s="66">
        <f t="shared" si="23"/>
        <v>18171</v>
      </c>
      <c r="AH84" s="68">
        <f t="shared" si="24"/>
        <v>15630</v>
      </c>
      <c r="AI84" s="69">
        <f t="shared" si="25"/>
        <v>18600</v>
      </c>
      <c r="AJ84" s="68">
        <f t="shared" si="26"/>
        <v>15193</v>
      </c>
      <c r="AK84" s="69">
        <f t="shared" si="27"/>
        <v>18080</v>
      </c>
    </row>
    <row r="85" spans="2:37" s="12" customFormat="1" ht="110.25" customHeight="1" x14ac:dyDescent="0.2">
      <c r="B85" s="52">
        <v>77</v>
      </c>
      <c r="C85" s="59" t="s">
        <v>164</v>
      </c>
      <c r="D85" s="105" t="s">
        <v>165</v>
      </c>
      <c r="E85" s="60" t="s">
        <v>26</v>
      </c>
      <c r="F85" s="61" t="s">
        <v>27</v>
      </c>
      <c r="G85" s="62">
        <f>+'PRESTIGIO '!H88</f>
        <v>50923</v>
      </c>
      <c r="H85" s="63">
        <v>0.19</v>
      </c>
      <c r="I85" s="64">
        <f t="shared" si="14"/>
        <v>60598</v>
      </c>
      <c r="J85" s="61" t="s">
        <v>28</v>
      </c>
      <c r="K85" s="62">
        <f>+'PRESTIGIO '!L88</f>
        <v>49141</v>
      </c>
      <c r="L85" s="63">
        <v>0.19</v>
      </c>
      <c r="M85" s="65">
        <f t="shared" si="17"/>
        <v>58478</v>
      </c>
      <c r="N85" s="61" t="s">
        <v>27</v>
      </c>
      <c r="O85" s="62">
        <f>+CORSERVICS!I88</f>
        <v>41747.899159663866</v>
      </c>
      <c r="P85" s="63">
        <f>+CORSERVICS!H88</f>
        <v>0.19</v>
      </c>
      <c r="Q85" s="64">
        <f t="shared" si="15"/>
        <v>49680</v>
      </c>
      <c r="R85" s="61" t="s">
        <v>28</v>
      </c>
      <c r="S85" s="62">
        <f>+CORSERVICS!M88</f>
        <v>41362.184873949584</v>
      </c>
      <c r="T85" s="63">
        <f>+CORSERVICS!L88</f>
        <v>0.19</v>
      </c>
      <c r="U85" s="65">
        <f t="shared" si="18"/>
        <v>49221</v>
      </c>
      <c r="V85" s="61" t="s">
        <v>27</v>
      </c>
      <c r="W85" s="62">
        <f>+'PUBLICIDAD MOVIL'!I91</f>
        <v>52012</v>
      </c>
      <c r="X85" s="63">
        <v>0.19</v>
      </c>
      <c r="Y85" s="65">
        <f t="shared" si="16"/>
        <v>61894</v>
      </c>
      <c r="Z85" s="61" t="s">
        <v>28</v>
      </c>
      <c r="AA85" s="62">
        <f>+'PUBLICIDAD MOVIL'!M91</f>
        <v>49139</v>
      </c>
      <c r="AB85" s="63">
        <v>0.19</v>
      </c>
      <c r="AC85" s="64">
        <f t="shared" si="19"/>
        <v>58475</v>
      </c>
      <c r="AD85" s="64">
        <f t="shared" si="20"/>
        <v>48228</v>
      </c>
      <c r="AE85" s="66">
        <f t="shared" si="21"/>
        <v>57391</v>
      </c>
      <c r="AF85" s="67">
        <f t="shared" si="22"/>
        <v>46547</v>
      </c>
      <c r="AG85" s="66">
        <f t="shared" si="23"/>
        <v>55391</v>
      </c>
      <c r="AH85" s="68">
        <f t="shared" si="24"/>
        <v>47997</v>
      </c>
      <c r="AI85" s="69">
        <f t="shared" si="25"/>
        <v>57116</v>
      </c>
      <c r="AJ85" s="68">
        <f t="shared" si="26"/>
        <v>46397</v>
      </c>
      <c r="AK85" s="69">
        <f t="shared" si="27"/>
        <v>55212</v>
      </c>
    </row>
    <row r="86" spans="2:37" s="12" customFormat="1" ht="110.25" customHeight="1" x14ac:dyDescent="0.2">
      <c r="B86" s="52">
        <v>78</v>
      </c>
      <c r="C86" s="59" t="s">
        <v>166</v>
      </c>
      <c r="D86" s="105" t="s">
        <v>167</v>
      </c>
      <c r="E86" s="60" t="s">
        <v>72</v>
      </c>
      <c r="F86" s="61" t="s">
        <v>27</v>
      </c>
      <c r="G86" s="62">
        <f>+'PRESTIGIO '!H89</f>
        <v>275231</v>
      </c>
      <c r="H86" s="63">
        <v>0.19</v>
      </c>
      <c r="I86" s="64">
        <f t="shared" si="14"/>
        <v>327525</v>
      </c>
      <c r="J86" s="61" t="s">
        <v>28</v>
      </c>
      <c r="K86" s="62">
        <f>+'PRESTIGIO '!L89</f>
        <v>265047</v>
      </c>
      <c r="L86" s="63">
        <v>0.19</v>
      </c>
      <c r="M86" s="65">
        <f t="shared" si="17"/>
        <v>315406</v>
      </c>
      <c r="N86" s="61" t="s">
        <v>27</v>
      </c>
      <c r="O86" s="62">
        <f>+CORSERVICS!I89</f>
        <v>235966.38655462186</v>
      </c>
      <c r="P86" s="63">
        <f>+CORSERVICS!H89</f>
        <v>0.19</v>
      </c>
      <c r="Q86" s="64">
        <f t="shared" si="15"/>
        <v>280800</v>
      </c>
      <c r="R86" s="61" t="s">
        <v>28</v>
      </c>
      <c r="S86" s="62">
        <f>+CORSERVICS!M89</f>
        <v>235580.67226890757</v>
      </c>
      <c r="T86" s="63">
        <f>+CORSERVICS!L89</f>
        <v>0.19</v>
      </c>
      <c r="U86" s="65">
        <f t="shared" si="18"/>
        <v>280341</v>
      </c>
      <c r="V86" s="61" t="s">
        <v>27</v>
      </c>
      <c r="W86" s="62">
        <f>+'PUBLICIDAD MOVIL'!I92</f>
        <v>290769</v>
      </c>
      <c r="X86" s="63">
        <v>0.19</v>
      </c>
      <c r="Y86" s="65">
        <f t="shared" si="16"/>
        <v>346015</v>
      </c>
      <c r="Z86" s="61" t="s">
        <v>28</v>
      </c>
      <c r="AA86" s="62">
        <f>+'PUBLICIDAD MOVIL'!M92</f>
        <v>272300</v>
      </c>
      <c r="AB86" s="63">
        <v>0.19</v>
      </c>
      <c r="AC86" s="64">
        <f t="shared" si="19"/>
        <v>324037</v>
      </c>
      <c r="AD86" s="64">
        <f t="shared" si="20"/>
        <v>267322</v>
      </c>
      <c r="AE86" s="66">
        <f t="shared" si="21"/>
        <v>318113</v>
      </c>
      <c r="AF86" s="67">
        <f t="shared" si="22"/>
        <v>257643</v>
      </c>
      <c r="AG86" s="66">
        <f t="shared" si="23"/>
        <v>306595</v>
      </c>
      <c r="AH86" s="68">
        <f t="shared" si="24"/>
        <v>266296</v>
      </c>
      <c r="AI86" s="69">
        <f t="shared" si="25"/>
        <v>316892</v>
      </c>
      <c r="AJ86" s="68">
        <f t="shared" si="26"/>
        <v>257140</v>
      </c>
      <c r="AK86" s="69">
        <f t="shared" si="27"/>
        <v>305997</v>
      </c>
    </row>
    <row r="87" spans="2:37" s="12" customFormat="1" ht="110.25" customHeight="1" x14ac:dyDescent="0.2">
      <c r="B87" s="52">
        <v>79</v>
      </c>
      <c r="C87" s="59" t="s">
        <v>168</v>
      </c>
      <c r="D87" s="105" t="s">
        <v>169</v>
      </c>
      <c r="E87" s="60" t="s">
        <v>26</v>
      </c>
      <c r="F87" s="61" t="s">
        <v>27</v>
      </c>
      <c r="G87" s="62">
        <f>+'PRESTIGIO '!H90</f>
        <v>208565</v>
      </c>
      <c r="H87" s="63">
        <v>0.19</v>
      </c>
      <c r="I87" s="64">
        <f t="shared" si="14"/>
        <v>248192</v>
      </c>
      <c r="J87" s="61" t="s">
        <v>28</v>
      </c>
      <c r="K87" s="62">
        <f>+'PRESTIGIO '!L90</f>
        <v>200848</v>
      </c>
      <c r="L87" s="63">
        <v>0.19</v>
      </c>
      <c r="M87" s="65">
        <f t="shared" si="17"/>
        <v>239009</v>
      </c>
      <c r="N87" s="61" t="s">
        <v>27</v>
      </c>
      <c r="O87" s="62">
        <f>+CORSERVICS!I90</f>
        <v>172436.97478991598</v>
      </c>
      <c r="P87" s="63">
        <f>+CORSERVICS!H90</f>
        <v>0.19</v>
      </c>
      <c r="Q87" s="64">
        <f t="shared" si="15"/>
        <v>205200</v>
      </c>
      <c r="R87" s="61" t="s">
        <v>28</v>
      </c>
      <c r="S87" s="62">
        <f>+CORSERVICS!M90</f>
        <v>172051.26050420169</v>
      </c>
      <c r="T87" s="63">
        <f>+CORSERVICS!L90</f>
        <v>0.19</v>
      </c>
      <c r="U87" s="65">
        <f t="shared" si="18"/>
        <v>204741</v>
      </c>
      <c r="V87" s="61" t="s">
        <v>27</v>
      </c>
      <c r="W87" s="62">
        <f>+'PUBLICIDAD MOVIL'!I93</f>
        <v>206392</v>
      </c>
      <c r="X87" s="63">
        <v>0.19</v>
      </c>
      <c r="Y87" s="65">
        <f t="shared" si="16"/>
        <v>245606</v>
      </c>
      <c r="Z87" s="61" t="s">
        <v>28</v>
      </c>
      <c r="AA87" s="62">
        <f>+'PUBLICIDAD MOVIL'!M93</f>
        <v>196252</v>
      </c>
      <c r="AB87" s="63">
        <v>0.19</v>
      </c>
      <c r="AC87" s="64">
        <f t="shared" si="19"/>
        <v>233540</v>
      </c>
      <c r="AD87" s="64">
        <f t="shared" si="20"/>
        <v>195798</v>
      </c>
      <c r="AE87" s="66">
        <f t="shared" si="21"/>
        <v>233000</v>
      </c>
      <c r="AF87" s="67">
        <f t="shared" si="22"/>
        <v>189717</v>
      </c>
      <c r="AG87" s="66">
        <f t="shared" si="23"/>
        <v>225763</v>
      </c>
      <c r="AH87" s="68">
        <f t="shared" si="24"/>
        <v>195069</v>
      </c>
      <c r="AI87" s="69">
        <f t="shared" si="25"/>
        <v>232132</v>
      </c>
      <c r="AJ87" s="68">
        <f t="shared" si="26"/>
        <v>189284</v>
      </c>
      <c r="AK87" s="69">
        <f t="shared" si="27"/>
        <v>225248</v>
      </c>
    </row>
    <row r="88" spans="2:37" s="12" customFormat="1" ht="110.25" customHeight="1" x14ac:dyDescent="0.2">
      <c r="B88" s="52">
        <v>80</v>
      </c>
      <c r="C88" s="59" t="s">
        <v>170</v>
      </c>
      <c r="D88" s="105" t="s">
        <v>171</v>
      </c>
      <c r="E88" s="60" t="s">
        <v>26</v>
      </c>
      <c r="F88" s="61" t="s">
        <v>27</v>
      </c>
      <c r="G88" s="62">
        <f>+'PRESTIGIO '!H91</f>
        <v>217645</v>
      </c>
      <c r="H88" s="63">
        <v>0.19</v>
      </c>
      <c r="I88" s="64">
        <f t="shared" si="14"/>
        <v>258998</v>
      </c>
      <c r="J88" s="61" t="s">
        <v>28</v>
      </c>
      <c r="K88" s="62">
        <f>+'PRESTIGIO '!L91</f>
        <v>212639</v>
      </c>
      <c r="L88" s="63">
        <v>0.19</v>
      </c>
      <c r="M88" s="65">
        <f t="shared" si="17"/>
        <v>253040</v>
      </c>
      <c r="N88" s="61" t="s">
        <v>27</v>
      </c>
      <c r="O88" s="62">
        <f>+CORSERVICS!I91</f>
        <v>176974.78991596639</v>
      </c>
      <c r="P88" s="63">
        <f>+CORSERVICS!H91</f>
        <v>0.19</v>
      </c>
      <c r="Q88" s="64">
        <f t="shared" si="15"/>
        <v>210600</v>
      </c>
      <c r="R88" s="61" t="s">
        <v>28</v>
      </c>
      <c r="S88" s="62">
        <f>+CORSERVICS!M91</f>
        <v>176589.0756302521</v>
      </c>
      <c r="T88" s="63">
        <f>+CORSERVICS!L91</f>
        <v>0.19</v>
      </c>
      <c r="U88" s="65">
        <f t="shared" si="18"/>
        <v>210141</v>
      </c>
      <c r="V88" s="61" t="s">
        <v>27</v>
      </c>
      <c r="W88" s="62">
        <f>+'PUBLICIDAD MOVIL'!I94</f>
        <v>216170</v>
      </c>
      <c r="X88" s="63">
        <v>0.19</v>
      </c>
      <c r="Y88" s="65">
        <f t="shared" si="16"/>
        <v>257242</v>
      </c>
      <c r="Z88" s="61" t="s">
        <v>28</v>
      </c>
      <c r="AA88" s="62">
        <f>+'PUBLICIDAD MOVIL'!M94</f>
        <v>201122</v>
      </c>
      <c r="AB88" s="63">
        <v>0.19</v>
      </c>
      <c r="AC88" s="64">
        <f t="shared" si="19"/>
        <v>239335</v>
      </c>
      <c r="AD88" s="64">
        <f t="shared" si="20"/>
        <v>203597</v>
      </c>
      <c r="AE88" s="66">
        <f t="shared" si="21"/>
        <v>242280</v>
      </c>
      <c r="AF88" s="67">
        <f t="shared" si="22"/>
        <v>196783</v>
      </c>
      <c r="AG88" s="66">
        <f t="shared" si="23"/>
        <v>234172</v>
      </c>
      <c r="AH88" s="68">
        <f t="shared" si="24"/>
        <v>202684</v>
      </c>
      <c r="AI88" s="69">
        <f t="shared" si="25"/>
        <v>241194</v>
      </c>
      <c r="AJ88" s="68">
        <f t="shared" si="26"/>
        <v>196195</v>
      </c>
      <c r="AK88" s="69">
        <f t="shared" si="27"/>
        <v>233472</v>
      </c>
    </row>
    <row r="89" spans="2:37" s="12" customFormat="1" ht="110.25" customHeight="1" x14ac:dyDescent="0.2">
      <c r="B89" s="52">
        <v>81</v>
      </c>
      <c r="C89" s="59" t="s">
        <v>172</v>
      </c>
      <c r="D89" s="105" t="s">
        <v>173</v>
      </c>
      <c r="E89" s="60" t="s">
        <v>26</v>
      </c>
      <c r="F89" s="61" t="s">
        <v>27</v>
      </c>
      <c r="G89" s="62">
        <f>+'PRESTIGIO '!H92</f>
        <v>226640</v>
      </c>
      <c r="H89" s="63">
        <v>0.19</v>
      </c>
      <c r="I89" s="64">
        <f t="shared" si="14"/>
        <v>269702</v>
      </c>
      <c r="J89" s="61" t="s">
        <v>28</v>
      </c>
      <c r="K89" s="62">
        <f>+'PRESTIGIO '!L92</f>
        <v>220521</v>
      </c>
      <c r="L89" s="63">
        <v>0.19</v>
      </c>
      <c r="M89" s="65">
        <f t="shared" si="17"/>
        <v>262420</v>
      </c>
      <c r="N89" s="61" t="s">
        <v>27</v>
      </c>
      <c r="O89" s="62">
        <f>+CORSERVICS!I92</f>
        <v>180605.04201680672</v>
      </c>
      <c r="P89" s="63">
        <f>+CORSERVICS!H92</f>
        <v>0.19</v>
      </c>
      <c r="Q89" s="64">
        <f t="shared" si="15"/>
        <v>214920</v>
      </c>
      <c r="R89" s="61" t="s">
        <v>28</v>
      </c>
      <c r="S89" s="62">
        <f>+CORSERVICS!M92</f>
        <v>180219.32773109243</v>
      </c>
      <c r="T89" s="63">
        <f>+CORSERVICS!L92</f>
        <v>0.19</v>
      </c>
      <c r="U89" s="65">
        <f t="shared" si="18"/>
        <v>214461</v>
      </c>
      <c r="V89" s="61" t="s">
        <v>27</v>
      </c>
      <c r="W89" s="62">
        <f>+'PUBLICIDAD MOVIL'!I95</f>
        <v>222091</v>
      </c>
      <c r="X89" s="63">
        <v>0.19</v>
      </c>
      <c r="Y89" s="65">
        <f t="shared" si="16"/>
        <v>264288</v>
      </c>
      <c r="Z89" s="61" t="s">
        <v>28</v>
      </c>
      <c r="AA89" s="62">
        <f>+'PUBLICIDAD MOVIL'!M95</f>
        <v>207260</v>
      </c>
      <c r="AB89" s="63">
        <v>0.19</v>
      </c>
      <c r="AC89" s="64">
        <f t="shared" si="19"/>
        <v>246639</v>
      </c>
      <c r="AD89" s="64">
        <f t="shared" si="20"/>
        <v>209779</v>
      </c>
      <c r="AE89" s="66">
        <f t="shared" si="21"/>
        <v>249637</v>
      </c>
      <c r="AF89" s="67">
        <f t="shared" si="22"/>
        <v>202667</v>
      </c>
      <c r="AG89" s="66">
        <f t="shared" si="23"/>
        <v>241174</v>
      </c>
      <c r="AH89" s="68">
        <f t="shared" si="24"/>
        <v>208705</v>
      </c>
      <c r="AI89" s="69">
        <f t="shared" si="25"/>
        <v>248359</v>
      </c>
      <c r="AJ89" s="68">
        <f t="shared" si="26"/>
        <v>201955</v>
      </c>
      <c r="AK89" s="69">
        <f t="shared" si="27"/>
        <v>240326</v>
      </c>
    </row>
    <row r="90" spans="2:37" s="12" customFormat="1" ht="110.25" customHeight="1" x14ac:dyDescent="0.2">
      <c r="B90" s="52">
        <v>82</v>
      </c>
      <c r="C90" s="59" t="s">
        <v>174</v>
      </c>
      <c r="D90" s="105" t="s">
        <v>175</v>
      </c>
      <c r="E90" s="60" t="s">
        <v>26</v>
      </c>
      <c r="F90" s="61" t="s">
        <v>27</v>
      </c>
      <c r="G90" s="62">
        <f>+'PRESTIGIO '!H93</f>
        <v>162124</v>
      </c>
      <c r="H90" s="63">
        <v>0.19</v>
      </c>
      <c r="I90" s="64">
        <f t="shared" si="14"/>
        <v>192928</v>
      </c>
      <c r="J90" s="61" t="s">
        <v>28</v>
      </c>
      <c r="K90" s="62">
        <f>+'PRESTIGIO '!L93</f>
        <v>158720</v>
      </c>
      <c r="L90" s="63">
        <v>0.19</v>
      </c>
      <c r="M90" s="65">
        <f t="shared" si="17"/>
        <v>188877</v>
      </c>
      <c r="N90" s="61" t="s">
        <v>27</v>
      </c>
      <c r="O90" s="62">
        <f>+CORSERVICS!I93</f>
        <v>137949.57983193279</v>
      </c>
      <c r="P90" s="63">
        <f>+CORSERVICS!H93</f>
        <v>0.19</v>
      </c>
      <c r="Q90" s="64">
        <f t="shared" si="15"/>
        <v>164160</v>
      </c>
      <c r="R90" s="61" t="s">
        <v>28</v>
      </c>
      <c r="S90" s="62">
        <f>+CORSERVICS!M93</f>
        <v>137563.8655462185</v>
      </c>
      <c r="T90" s="63">
        <f>+CORSERVICS!L93</f>
        <v>0.19</v>
      </c>
      <c r="U90" s="65">
        <f t="shared" si="18"/>
        <v>163701</v>
      </c>
      <c r="V90" s="61" t="s">
        <v>27</v>
      </c>
      <c r="W90" s="62">
        <f>+'PUBLICIDAD MOVIL'!I96</f>
        <v>168924</v>
      </c>
      <c r="X90" s="63">
        <v>0.19</v>
      </c>
      <c r="Y90" s="65">
        <f t="shared" si="16"/>
        <v>201020</v>
      </c>
      <c r="Z90" s="61" t="s">
        <v>28</v>
      </c>
      <c r="AA90" s="62">
        <f>+'PUBLICIDAD MOVIL'!M96</f>
        <v>154375</v>
      </c>
      <c r="AB90" s="63">
        <v>0.19</v>
      </c>
      <c r="AC90" s="64">
        <f t="shared" si="19"/>
        <v>183706</v>
      </c>
      <c r="AD90" s="64">
        <f t="shared" si="20"/>
        <v>156333</v>
      </c>
      <c r="AE90" s="66">
        <f t="shared" si="21"/>
        <v>186036</v>
      </c>
      <c r="AF90" s="67">
        <f t="shared" si="22"/>
        <v>150220</v>
      </c>
      <c r="AG90" s="66">
        <f t="shared" si="23"/>
        <v>178762</v>
      </c>
      <c r="AH90" s="68">
        <f t="shared" si="24"/>
        <v>155747</v>
      </c>
      <c r="AI90" s="69">
        <f t="shared" si="25"/>
        <v>185339</v>
      </c>
      <c r="AJ90" s="68">
        <f t="shared" si="26"/>
        <v>149935</v>
      </c>
      <c r="AK90" s="69">
        <f t="shared" si="27"/>
        <v>178423</v>
      </c>
    </row>
    <row r="91" spans="2:37" s="12" customFormat="1" ht="110.25" customHeight="1" x14ac:dyDescent="0.2">
      <c r="B91" s="52">
        <v>83</v>
      </c>
      <c r="C91" s="59" t="s">
        <v>176</v>
      </c>
      <c r="D91" s="105" t="s">
        <v>177</v>
      </c>
      <c r="E91" s="60" t="s">
        <v>26</v>
      </c>
      <c r="F91" s="61" t="s">
        <v>27</v>
      </c>
      <c r="G91" s="62">
        <f>+'PRESTIGIO '!H94</f>
        <v>181247</v>
      </c>
      <c r="H91" s="63">
        <v>0.19</v>
      </c>
      <c r="I91" s="64">
        <f t="shared" si="14"/>
        <v>215684</v>
      </c>
      <c r="J91" s="61" t="s">
        <v>28</v>
      </c>
      <c r="K91" s="62">
        <f>+'PRESTIGIO '!L94</f>
        <v>176172</v>
      </c>
      <c r="L91" s="63">
        <v>0.19</v>
      </c>
      <c r="M91" s="65">
        <f t="shared" si="17"/>
        <v>209645</v>
      </c>
      <c r="N91" s="61" t="s">
        <v>27</v>
      </c>
      <c r="O91" s="62">
        <f>+CORSERVICS!I94</f>
        <v>144302.52100840336</v>
      </c>
      <c r="P91" s="63">
        <f>+CORSERVICS!H94</f>
        <v>0.19</v>
      </c>
      <c r="Q91" s="64">
        <f t="shared" si="15"/>
        <v>171720</v>
      </c>
      <c r="R91" s="61" t="s">
        <v>28</v>
      </c>
      <c r="S91" s="62">
        <f>+CORSERVICS!M94</f>
        <v>143916.80672268907</v>
      </c>
      <c r="T91" s="63">
        <f>+CORSERVICS!L94</f>
        <v>0.19</v>
      </c>
      <c r="U91" s="65">
        <f t="shared" si="18"/>
        <v>171261</v>
      </c>
      <c r="V91" s="61" t="s">
        <v>27</v>
      </c>
      <c r="W91" s="62">
        <f>+'PUBLICIDAD MOVIL'!I97</f>
        <v>185832</v>
      </c>
      <c r="X91" s="63">
        <v>0.19</v>
      </c>
      <c r="Y91" s="65">
        <f t="shared" si="16"/>
        <v>221140</v>
      </c>
      <c r="Z91" s="61" t="s">
        <v>28</v>
      </c>
      <c r="AA91" s="62">
        <f>+'PUBLICIDAD MOVIL'!M97</f>
        <v>164300</v>
      </c>
      <c r="AB91" s="63">
        <v>0.19</v>
      </c>
      <c r="AC91" s="64">
        <f t="shared" si="19"/>
        <v>195517</v>
      </c>
      <c r="AD91" s="64">
        <f t="shared" si="20"/>
        <v>170461</v>
      </c>
      <c r="AE91" s="66">
        <f t="shared" si="21"/>
        <v>202849</v>
      </c>
      <c r="AF91" s="67">
        <f t="shared" si="22"/>
        <v>161463</v>
      </c>
      <c r="AG91" s="66">
        <f t="shared" si="23"/>
        <v>192141</v>
      </c>
      <c r="AH91" s="68">
        <f t="shared" si="24"/>
        <v>169390</v>
      </c>
      <c r="AI91" s="69">
        <f t="shared" si="25"/>
        <v>201574</v>
      </c>
      <c r="AJ91" s="68">
        <f t="shared" si="26"/>
        <v>160902</v>
      </c>
      <c r="AK91" s="69">
        <f t="shared" si="27"/>
        <v>191473</v>
      </c>
    </row>
    <row r="92" spans="2:37" s="12" customFormat="1" ht="110.25" customHeight="1" x14ac:dyDescent="0.2">
      <c r="B92" s="52">
        <v>84</v>
      </c>
      <c r="C92" s="59" t="s">
        <v>176</v>
      </c>
      <c r="D92" s="105" t="s">
        <v>178</v>
      </c>
      <c r="E92" s="60" t="s">
        <v>26</v>
      </c>
      <c r="F92" s="61" t="s">
        <v>27</v>
      </c>
      <c r="G92" s="62">
        <f>+'PRESTIGIO '!H95</f>
        <v>171518</v>
      </c>
      <c r="H92" s="63">
        <v>0.19</v>
      </c>
      <c r="I92" s="64">
        <f t="shared" si="14"/>
        <v>204106</v>
      </c>
      <c r="J92" s="61" t="s">
        <v>28</v>
      </c>
      <c r="K92" s="62">
        <f>+'PRESTIGIO '!L95</f>
        <v>167230</v>
      </c>
      <c r="L92" s="63">
        <v>0.19</v>
      </c>
      <c r="M92" s="65">
        <f t="shared" si="17"/>
        <v>199004</v>
      </c>
      <c r="N92" s="61" t="s">
        <v>27</v>
      </c>
      <c r="O92" s="62">
        <f>+CORSERVICS!I95</f>
        <v>146117.64705882352</v>
      </c>
      <c r="P92" s="63">
        <f>+CORSERVICS!H95</f>
        <v>0.19</v>
      </c>
      <c r="Q92" s="64">
        <f t="shared" si="15"/>
        <v>173880</v>
      </c>
      <c r="R92" s="61" t="s">
        <v>28</v>
      </c>
      <c r="S92" s="62">
        <f>+CORSERVICS!M95</f>
        <v>145731.93277310926</v>
      </c>
      <c r="T92" s="63">
        <f>+CORSERVICS!L95</f>
        <v>0.19</v>
      </c>
      <c r="U92" s="65">
        <f t="shared" si="18"/>
        <v>173421</v>
      </c>
      <c r="V92" s="61" t="s">
        <v>27</v>
      </c>
      <c r="W92" s="62">
        <f>+'PUBLICIDAD MOVIL'!I98</f>
        <v>181839</v>
      </c>
      <c r="X92" s="63">
        <v>0.19</v>
      </c>
      <c r="Y92" s="65">
        <f t="shared" si="16"/>
        <v>216388</v>
      </c>
      <c r="Z92" s="61" t="s">
        <v>28</v>
      </c>
      <c r="AA92" s="62">
        <f>+'PUBLICIDAD MOVIL'!M98</f>
        <v>170828</v>
      </c>
      <c r="AB92" s="63">
        <v>0.19</v>
      </c>
      <c r="AC92" s="64">
        <f t="shared" si="19"/>
        <v>203285</v>
      </c>
      <c r="AD92" s="64">
        <f t="shared" si="20"/>
        <v>166492</v>
      </c>
      <c r="AE92" s="66">
        <f t="shared" si="21"/>
        <v>198125</v>
      </c>
      <c r="AF92" s="67">
        <f t="shared" si="22"/>
        <v>161263</v>
      </c>
      <c r="AG92" s="66">
        <f t="shared" si="23"/>
        <v>191903</v>
      </c>
      <c r="AH92" s="68">
        <f t="shared" si="24"/>
        <v>165793</v>
      </c>
      <c r="AI92" s="69">
        <f t="shared" si="25"/>
        <v>197294</v>
      </c>
      <c r="AJ92" s="68">
        <f t="shared" si="26"/>
        <v>160870</v>
      </c>
      <c r="AK92" s="69">
        <f t="shared" si="27"/>
        <v>191435</v>
      </c>
    </row>
    <row r="93" spans="2:37" s="12" customFormat="1" ht="110.25" customHeight="1" x14ac:dyDescent="0.2">
      <c r="B93" s="52">
        <v>85</v>
      </c>
      <c r="C93" s="59" t="s">
        <v>176</v>
      </c>
      <c r="D93" s="105" t="s">
        <v>179</v>
      </c>
      <c r="E93" s="60" t="s">
        <v>26</v>
      </c>
      <c r="F93" s="61" t="s">
        <v>27</v>
      </c>
      <c r="G93" s="62">
        <f>+'PRESTIGIO '!H96</f>
        <v>183330</v>
      </c>
      <c r="H93" s="63">
        <v>0.19</v>
      </c>
      <c r="I93" s="64">
        <f t="shared" si="14"/>
        <v>218163</v>
      </c>
      <c r="J93" s="61" t="s">
        <v>28</v>
      </c>
      <c r="K93" s="62">
        <f>+'PRESTIGIO '!L96</f>
        <v>180396</v>
      </c>
      <c r="L93" s="63">
        <v>0.19</v>
      </c>
      <c r="M93" s="65">
        <f t="shared" si="17"/>
        <v>214671</v>
      </c>
      <c r="N93" s="61" t="s">
        <v>27</v>
      </c>
      <c r="O93" s="62">
        <f>+CORSERVICS!I96</f>
        <v>147932.77310924372</v>
      </c>
      <c r="P93" s="63">
        <f>+CORSERVICS!H96</f>
        <v>0.19</v>
      </c>
      <c r="Q93" s="64">
        <f t="shared" si="15"/>
        <v>176040</v>
      </c>
      <c r="R93" s="61" t="s">
        <v>28</v>
      </c>
      <c r="S93" s="62">
        <f>+CORSERVICS!M96</f>
        <v>147547.05882352943</v>
      </c>
      <c r="T93" s="63">
        <f>+CORSERVICS!L96</f>
        <v>0.19</v>
      </c>
      <c r="U93" s="65">
        <f t="shared" si="18"/>
        <v>175581</v>
      </c>
      <c r="V93" s="61" t="s">
        <v>27</v>
      </c>
      <c r="W93" s="62">
        <f>+'PUBLICIDAD MOVIL'!I99</f>
        <v>181003</v>
      </c>
      <c r="X93" s="63">
        <v>0.19</v>
      </c>
      <c r="Y93" s="65">
        <f t="shared" si="16"/>
        <v>215394</v>
      </c>
      <c r="Z93" s="61" t="s">
        <v>28</v>
      </c>
      <c r="AA93" s="62">
        <f>+'PUBLICIDAD MOVIL'!M99</f>
        <v>168904</v>
      </c>
      <c r="AB93" s="63">
        <v>0.19</v>
      </c>
      <c r="AC93" s="64">
        <f t="shared" si="19"/>
        <v>200996</v>
      </c>
      <c r="AD93" s="64">
        <f t="shared" si="20"/>
        <v>170755</v>
      </c>
      <c r="AE93" s="66">
        <f t="shared" si="21"/>
        <v>203198</v>
      </c>
      <c r="AF93" s="67">
        <f t="shared" si="22"/>
        <v>165616</v>
      </c>
      <c r="AG93" s="66">
        <f t="shared" si="23"/>
        <v>197083</v>
      </c>
      <c r="AH93" s="68">
        <f t="shared" si="24"/>
        <v>169953</v>
      </c>
      <c r="AI93" s="69">
        <f t="shared" si="25"/>
        <v>202244</v>
      </c>
      <c r="AJ93" s="68">
        <f t="shared" si="26"/>
        <v>165044</v>
      </c>
      <c r="AK93" s="69">
        <f t="shared" si="27"/>
        <v>196402</v>
      </c>
    </row>
    <row r="94" spans="2:37" s="12" customFormat="1" ht="110.25" customHeight="1" x14ac:dyDescent="0.2">
      <c r="B94" s="52">
        <v>86</v>
      </c>
      <c r="C94" s="59" t="s">
        <v>180</v>
      </c>
      <c r="D94" s="105" t="s">
        <v>181</v>
      </c>
      <c r="E94" s="60" t="s">
        <v>26</v>
      </c>
      <c r="F94" s="61" t="s">
        <v>27</v>
      </c>
      <c r="G94" s="62">
        <f>+'PRESTIGIO '!H97</f>
        <v>205279</v>
      </c>
      <c r="H94" s="63">
        <v>0.19</v>
      </c>
      <c r="I94" s="64">
        <f t="shared" si="14"/>
        <v>244282</v>
      </c>
      <c r="J94" s="61" t="s">
        <v>28</v>
      </c>
      <c r="K94" s="62">
        <f>+'PRESTIGIO '!L97</f>
        <v>197067</v>
      </c>
      <c r="L94" s="63">
        <v>0.19</v>
      </c>
      <c r="M94" s="65">
        <f t="shared" si="17"/>
        <v>234510</v>
      </c>
      <c r="N94" s="61" t="s">
        <v>27</v>
      </c>
      <c r="O94" s="62">
        <f>+CORSERVICS!I97</f>
        <v>162453.78151260506</v>
      </c>
      <c r="P94" s="63">
        <f>+CORSERVICS!H97</f>
        <v>0.19</v>
      </c>
      <c r="Q94" s="64">
        <f t="shared" si="15"/>
        <v>193320</v>
      </c>
      <c r="R94" s="61" t="s">
        <v>28</v>
      </c>
      <c r="S94" s="62">
        <f>+CORSERVICS!M97</f>
        <v>162068.06722689077</v>
      </c>
      <c r="T94" s="63">
        <f>+CORSERVICS!L97</f>
        <v>0.19</v>
      </c>
      <c r="U94" s="65">
        <f t="shared" si="18"/>
        <v>192861</v>
      </c>
      <c r="V94" s="61" t="s">
        <v>27</v>
      </c>
      <c r="W94" s="62">
        <f>+'PUBLICIDAD MOVIL'!I100</f>
        <v>205402</v>
      </c>
      <c r="X94" s="63">
        <v>0.19</v>
      </c>
      <c r="Y94" s="65">
        <f t="shared" si="16"/>
        <v>244428</v>
      </c>
      <c r="Z94" s="61" t="s">
        <v>28</v>
      </c>
      <c r="AA94" s="62">
        <f>+'PUBLICIDAD MOVIL'!M100</f>
        <v>189262</v>
      </c>
      <c r="AB94" s="63">
        <v>0.19</v>
      </c>
      <c r="AC94" s="64">
        <f t="shared" si="19"/>
        <v>225222</v>
      </c>
      <c r="AD94" s="64">
        <f t="shared" si="20"/>
        <v>191045</v>
      </c>
      <c r="AE94" s="66">
        <f t="shared" si="21"/>
        <v>227344</v>
      </c>
      <c r="AF94" s="67">
        <f t="shared" si="22"/>
        <v>182799</v>
      </c>
      <c r="AG94" s="66">
        <f t="shared" si="23"/>
        <v>217531</v>
      </c>
      <c r="AH94" s="68">
        <f t="shared" si="24"/>
        <v>189915</v>
      </c>
      <c r="AI94" s="69">
        <f t="shared" si="25"/>
        <v>225999</v>
      </c>
      <c r="AJ94" s="68">
        <f t="shared" si="26"/>
        <v>182162</v>
      </c>
      <c r="AK94" s="69">
        <f t="shared" si="27"/>
        <v>216773</v>
      </c>
    </row>
    <row r="95" spans="2:37" s="12" customFormat="1" ht="110.25" customHeight="1" x14ac:dyDescent="0.2">
      <c r="B95" s="52">
        <v>87</v>
      </c>
      <c r="C95" s="59" t="s">
        <v>182</v>
      </c>
      <c r="D95" s="105" t="s">
        <v>183</v>
      </c>
      <c r="E95" s="60" t="s">
        <v>72</v>
      </c>
      <c r="F95" s="61" t="s">
        <v>27</v>
      </c>
      <c r="G95" s="62">
        <f>+'PRESTIGIO '!H98</f>
        <v>187964</v>
      </c>
      <c r="H95" s="63">
        <v>0.19</v>
      </c>
      <c r="I95" s="64">
        <f t="shared" si="14"/>
        <v>223677</v>
      </c>
      <c r="J95" s="61" t="s">
        <v>28</v>
      </c>
      <c r="K95" s="62">
        <f>+'PRESTIGIO '!L98</f>
        <v>180633</v>
      </c>
      <c r="L95" s="63">
        <v>0.19</v>
      </c>
      <c r="M95" s="65">
        <f t="shared" si="17"/>
        <v>214953</v>
      </c>
      <c r="N95" s="61" t="s">
        <v>27</v>
      </c>
      <c r="O95" s="62">
        <f>+CORSERVICS!I98</f>
        <v>145210.08403361344</v>
      </c>
      <c r="P95" s="63">
        <f>+CORSERVICS!H98</f>
        <v>0.19</v>
      </c>
      <c r="Q95" s="64">
        <f t="shared" si="15"/>
        <v>172800</v>
      </c>
      <c r="R95" s="61" t="s">
        <v>28</v>
      </c>
      <c r="S95" s="62">
        <f>+CORSERVICS!M98</f>
        <v>144824.36974789915</v>
      </c>
      <c r="T95" s="63">
        <f>+CORSERVICS!L98</f>
        <v>0.19</v>
      </c>
      <c r="U95" s="65">
        <f t="shared" si="18"/>
        <v>172341</v>
      </c>
      <c r="V95" s="61" t="s">
        <v>27</v>
      </c>
      <c r="W95" s="62">
        <f>+'PUBLICIDAD MOVIL'!I101</f>
        <v>180647</v>
      </c>
      <c r="X95" s="63">
        <v>0.19</v>
      </c>
      <c r="Y95" s="65">
        <f t="shared" si="16"/>
        <v>214970</v>
      </c>
      <c r="Z95" s="61" t="s">
        <v>28</v>
      </c>
      <c r="AA95" s="62">
        <f>+'PUBLICIDAD MOVIL'!M101</f>
        <v>172614</v>
      </c>
      <c r="AB95" s="63">
        <v>0.19</v>
      </c>
      <c r="AC95" s="64">
        <f t="shared" si="19"/>
        <v>205411</v>
      </c>
      <c r="AD95" s="64">
        <f t="shared" si="20"/>
        <v>171274</v>
      </c>
      <c r="AE95" s="66">
        <f t="shared" si="21"/>
        <v>203816</v>
      </c>
      <c r="AF95" s="67">
        <f t="shared" si="22"/>
        <v>166024</v>
      </c>
      <c r="AG95" s="66">
        <f t="shared" si="23"/>
        <v>197569</v>
      </c>
      <c r="AH95" s="68">
        <f t="shared" si="24"/>
        <v>170203</v>
      </c>
      <c r="AI95" s="69">
        <f t="shared" si="25"/>
        <v>202542</v>
      </c>
      <c r="AJ95" s="68">
        <f t="shared" si="26"/>
        <v>165287</v>
      </c>
      <c r="AK95" s="69">
        <f t="shared" si="27"/>
        <v>196692</v>
      </c>
    </row>
    <row r="96" spans="2:37" s="12" customFormat="1" ht="110.25" customHeight="1" x14ac:dyDescent="0.2">
      <c r="B96" s="52">
        <v>88</v>
      </c>
      <c r="C96" s="59" t="s">
        <v>184</v>
      </c>
      <c r="D96" s="105" t="s">
        <v>185</v>
      </c>
      <c r="E96" s="60" t="s">
        <v>72</v>
      </c>
      <c r="F96" s="61" t="s">
        <v>27</v>
      </c>
      <c r="G96" s="62">
        <f>+'PRESTIGIO '!H99</f>
        <v>163182</v>
      </c>
      <c r="H96" s="63">
        <v>0.19</v>
      </c>
      <c r="I96" s="64">
        <f t="shared" si="14"/>
        <v>194187</v>
      </c>
      <c r="J96" s="61" t="s">
        <v>28</v>
      </c>
      <c r="K96" s="62">
        <f>+'PRESTIGIO '!L99</f>
        <v>157961</v>
      </c>
      <c r="L96" s="63">
        <v>0.19</v>
      </c>
      <c r="M96" s="65">
        <f t="shared" si="17"/>
        <v>187974</v>
      </c>
      <c r="N96" s="61" t="s">
        <v>27</v>
      </c>
      <c r="O96" s="62">
        <f>+CORSERVICS!I99</f>
        <v>134319.32773109243</v>
      </c>
      <c r="P96" s="63">
        <f>+CORSERVICS!H99</f>
        <v>0.19</v>
      </c>
      <c r="Q96" s="64">
        <f t="shared" si="15"/>
        <v>159840</v>
      </c>
      <c r="R96" s="61" t="s">
        <v>28</v>
      </c>
      <c r="S96" s="62">
        <f>+CORSERVICS!M99</f>
        <v>133933.61344537817</v>
      </c>
      <c r="T96" s="63">
        <f>+CORSERVICS!L99</f>
        <v>0.19</v>
      </c>
      <c r="U96" s="65">
        <f t="shared" si="18"/>
        <v>159381</v>
      </c>
      <c r="V96" s="61" t="s">
        <v>27</v>
      </c>
      <c r="W96" s="62">
        <f>+'PUBLICIDAD MOVIL'!I102</f>
        <v>172432</v>
      </c>
      <c r="X96" s="63">
        <v>0.19</v>
      </c>
      <c r="Y96" s="65">
        <f t="shared" si="16"/>
        <v>205194</v>
      </c>
      <c r="Z96" s="61" t="s">
        <v>28</v>
      </c>
      <c r="AA96" s="62">
        <f>+'PUBLICIDAD MOVIL'!M102</f>
        <v>151377</v>
      </c>
      <c r="AB96" s="63">
        <v>0.19</v>
      </c>
      <c r="AC96" s="64">
        <f t="shared" si="19"/>
        <v>180139</v>
      </c>
      <c r="AD96" s="64">
        <f t="shared" si="20"/>
        <v>156644</v>
      </c>
      <c r="AE96" s="66">
        <f t="shared" si="21"/>
        <v>186406</v>
      </c>
      <c r="AF96" s="67">
        <f t="shared" si="22"/>
        <v>147757</v>
      </c>
      <c r="AG96" s="66">
        <f t="shared" si="23"/>
        <v>175831</v>
      </c>
      <c r="AH96" s="68">
        <f t="shared" si="24"/>
        <v>155767</v>
      </c>
      <c r="AI96" s="69">
        <f t="shared" si="25"/>
        <v>185363</v>
      </c>
      <c r="AJ96" s="68">
        <f t="shared" si="26"/>
        <v>147401</v>
      </c>
      <c r="AK96" s="69">
        <f t="shared" si="27"/>
        <v>175407</v>
      </c>
    </row>
    <row r="97" spans="2:37" s="12" customFormat="1" ht="110.25" customHeight="1" x14ac:dyDescent="0.2">
      <c r="B97" s="52">
        <v>89</v>
      </c>
      <c r="C97" s="59" t="s">
        <v>186</v>
      </c>
      <c r="D97" s="105" t="s">
        <v>187</v>
      </c>
      <c r="E97" s="60" t="s">
        <v>26</v>
      </c>
      <c r="F97" s="61" t="s">
        <v>27</v>
      </c>
      <c r="G97" s="62">
        <f>+'PRESTIGIO '!H100</f>
        <v>239533</v>
      </c>
      <c r="H97" s="63">
        <v>0.19</v>
      </c>
      <c r="I97" s="64">
        <f t="shared" si="14"/>
        <v>285044</v>
      </c>
      <c r="J97" s="61" t="s">
        <v>28</v>
      </c>
      <c r="K97" s="62">
        <f>+'PRESTIGIO '!L100</f>
        <v>234023</v>
      </c>
      <c r="L97" s="63">
        <v>0.19</v>
      </c>
      <c r="M97" s="65">
        <f t="shared" si="17"/>
        <v>278487</v>
      </c>
      <c r="N97" s="61" t="s">
        <v>27</v>
      </c>
      <c r="O97" s="62">
        <f>+CORSERVICS!I100</f>
        <v>208739.49579831937</v>
      </c>
      <c r="P97" s="63">
        <f>+CORSERVICS!H100</f>
        <v>0.19</v>
      </c>
      <c r="Q97" s="64">
        <f t="shared" si="15"/>
        <v>248400</v>
      </c>
      <c r="R97" s="61" t="s">
        <v>28</v>
      </c>
      <c r="S97" s="62">
        <f>+CORSERVICS!M100</f>
        <v>208353.78151260508</v>
      </c>
      <c r="T97" s="63">
        <f>+CORSERVICS!L100</f>
        <v>0.19</v>
      </c>
      <c r="U97" s="65">
        <f t="shared" si="18"/>
        <v>247941</v>
      </c>
      <c r="V97" s="61" t="s">
        <v>27</v>
      </c>
      <c r="W97" s="62">
        <f>+'PUBLICIDAD MOVIL'!I103</f>
        <v>251520</v>
      </c>
      <c r="X97" s="63">
        <v>0.19</v>
      </c>
      <c r="Y97" s="65">
        <f t="shared" si="16"/>
        <v>299309</v>
      </c>
      <c r="Z97" s="61" t="s">
        <v>28</v>
      </c>
      <c r="AA97" s="62">
        <f>+'PUBLICIDAD MOVIL'!M103</f>
        <v>234545</v>
      </c>
      <c r="AB97" s="63">
        <v>0.19</v>
      </c>
      <c r="AC97" s="64">
        <f t="shared" si="19"/>
        <v>279109</v>
      </c>
      <c r="AD97" s="64">
        <f t="shared" si="20"/>
        <v>233264</v>
      </c>
      <c r="AE97" s="66">
        <f t="shared" si="21"/>
        <v>277584</v>
      </c>
      <c r="AF97" s="67">
        <f t="shared" si="22"/>
        <v>225641</v>
      </c>
      <c r="AG97" s="66">
        <f t="shared" si="23"/>
        <v>268513</v>
      </c>
      <c r="AH97" s="68">
        <f t="shared" si="24"/>
        <v>232549</v>
      </c>
      <c r="AI97" s="69">
        <f t="shared" si="25"/>
        <v>276733</v>
      </c>
      <c r="AJ97" s="68">
        <f t="shared" si="26"/>
        <v>225300</v>
      </c>
      <c r="AK97" s="69">
        <f t="shared" si="27"/>
        <v>268107</v>
      </c>
    </row>
    <row r="98" spans="2:37" ht="26.5" customHeight="1" x14ac:dyDescent="0.2">
      <c r="B98" s="52">
        <v>90</v>
      </c>
      <c r="C98" s="59" t="s">
        <v>188</v>
      </c>
      <c r="D98" s="105" t="s">
        <v>189</v>
      </c>
      <c r="E98" s="60" t="s">
        <v>26</v>
      </c>
      <c r="F98" s="61" t="s">
        <v>27</v>
      </c>
      <c r="G98" s="62">
        <f>+'PRESTIGIO '!H101</f>
        <v>95981</v>
      </c>
      <c r="H98" s="63">
        <v>0.19</v>
      </c>
      <c r="I98" s="64">
        <f t="shared" si="14"/>
        <v>114217</v>
      </c>
      <c r="J98" s="61" t="s">
        <v>28</v>
      </c>
      <c r="K98" s="62">
        <f>+'PRESTIGIO '!L101</f>
        <v>92142</v>
      </c>
      <c r="L98" s="63">
        <v>0.19</v>
      </c>
      <c r="M98" s="65">
        <f t="shared" si="17"/>
        <v>109649</v>
      </c>
      <c r="N98" s="61" t="s">
        <v>27</v>
      </c>
      <c r="O98" s="62">
        <f>+CORSERVICS!I101</f>
        <v>81680.672268907569</v>
      </c>
      <c r="P98" s="63">
        <f>+CORSERVICS!H101</f>
        <v>0.19</v>
      </c>
      <c r="Q98" s="64">
        <f t="shared" si="15"/>
        <v>97200</v>
      </c>
      <c r="R98" s="61" t="s">
        <v>28</v>
      </c>
      <c r="S98" s="62">
        <f>+CORSERVICS!M101</f>
        <v>81294.957983193279</v>
      </c>
      <c r="T98" s="63">
        <f>+CORSERVICS!L101</f>
        <v>0.19</v>
      </c>
      <c r="U98" s="65">
        <f t="shared" si="18"/>
        <v>96741</v>
      </c>
      <c r="V98" s="61" t="s">
        <v>27</v>
      </c>
      <c r="W98" s="62">
        <f>+'PUBLICIDAD MOVIL'!I104</f>
        <v>99150</v>
      </c>
      <c r="X98" s="63">
        <v>0.19</v>
      </c>
      <c r="Y98" s="65">
        <f t="shared" si="16"/>
        <v>117989</v>
      </c>
      <c r="Z98" s="61" t="s">
        <v>28</v>
      </c>
      <c r="AA98" s="62">
        <f>+'PUBLICIDAD MOVIL'!M104</f>
        <v>93860</v>
      </c>
      <c r="AB98" s="63">
        <v>0.19</v>
      </c>
      <c r="AC98" s="64">
        <f t="shared" si="19"/>
        <v>111693</v>
      </c>
      <c r="AD98" s="64">
        <f t="shared" si="20"/>
        <v>92271</v>
      </c>
      <c r="AE98" s="66">
        <f t="shared" si="21"/>
        <v>109802</v>
      </c>
      <c r="AF98" s="67">
        <f t="shared" si="22"/>
        <v>89099</v>
      </c>
      <c r="AG98" s="66">
        <f t="shared" si="23"/>
        <v>106028</v>
      </c>
      <c r="AH98" s="68">
        <f t="shared" si="24"/>
        <v>91946</v>
      </c>
      <c r="AI98" s="69">
        <f t="shared" si="25"/>
        <v>109416</v>
      </c>
      <c r="AJ98" s="68">
        <f t="shared" si="26"/>
        <v>88920</v>
      </c>
      <c r="AK98" s="69">
        <f t="shared" si="27"/>
        <v>105815</v>
      </c>
    </row>
    <row r="99" spans="2:37" ht="20.5" customHeight="1" x14ac:dyDescent="0.2">
      <c r="B99" s="52">
        <v>91</v>
      </c>
      <c r="C99" s="59" t="s">
        <v>188</v>
      </c>
      <c r="D99" s="105" t="s">
        <v>190</v>
      </c>
      <c r="E99" s="60" t="s">
        <v>26</v>
      </c>
      <c r="F99" s="61" t="s">
        <v>27</v>
      </c>
      <c r="G99" s="62">
        <f>+'PRESTIGIO '!H102</f>
        <v>96005</v>
      </c>
      <c r="H99" s="63">
        <v>0.19</v>
      </c>
      <c r="I99" s="64">
        <f t="shared" si="14"/>
        <v>114246</v>
      </c>
      <c r="J99" s="61" t="s">
        <v>28</v>
      </c>
      <c r="K99" s="62">
        <f>+'PRESTIGIO '!L102</f>
        <v>92932</v>
      </c>
      <c r="L99" s="63">
        <v>0.19</v>
      </c>
      <c r="M99" s="65">
        <f t="shared" si="17"/>
        <v>110589</v>
      </c>
      <c r="N99" s="61" t="s">
        <v>27</v>
      </c>
      <c r="O99" s="62">
        <f>+CORSERVICS!I102</f>
        <v>82588.23529411765</v>
      </c>
      <c r="P99" s="63">
        <f>+CORSERVICS!H102</f>
        <v>0.19</v>
      </c>
      <c r="Q99" s="64">
        <f t="shared" si="15"/>
        <v>98280</v>
      </c>
      <c r="R99" s="61" t="s">
        <v>28</v>
      </c>
      <c r="S99" s="62">
        <f>+CORSERVICS!M102</f>
        <v>82202.521008403361</v>
      </c>
      <c r="T99" s="63">
        <f>+CORSERVICS!L102</f>
        <v>0.19</v>
      </c>
      <c r="U99" s="65">
        <f t="shared" si="18"/>
        <v>97821</v>
      </c>
      <c r="V99" s="61" t="s">
        <v>27</v>
      </c>
      <c r="W99" s="62">
        <f>+'PUBLICIDAD MOVIL'!I105</f>
        <v>98845</v>
      </c>
      <c r="X99" s="63">
        <v>0.19</v>
      </c>
      <c r="Y99" s="65">
        <f t="shared" si="16"/>
        <v>117626</v>
      </c>
      <c r="Z99" s="61" t="s">
        <v>28</v>
      </c>
      <c r="AA99" s="62">
        <f>+'PUBLICIDAD MOVIL'!M105</f>
        <v>94191</v>
      </c>
      <c r="AB99" s="63">
        <v>0.19</v>
      </c>
      <c r="AC99" s="64">
        <f t="shared" si="19"/>
        <v>112087</v>
      </c>
      <c r="AD99" s="64">
        <f t="shared" si="20"/>
        <v>92479</v>
      </c>
      <c r="AE99" s="66">
        <f t="shared" si="21"/>
        <v>110050</v>
      </c>
      <c r="AF99" s="67">
        <f t="shared" si="22"/>
        <v>89775</v>
      </c>
      <c r="AG99" s="66">
        <f t="shared" si="23"/>
        <v>106832</v>
      </c>
      <c r="AH99" s="68">
        <f t="shared" si="24"/>
        <v>92198</v>
      </c>
      <c r="AI99" s="69">
        <f t="shared" si="25"/>
        <v>109716</v>
      </c>
      <c r="AJ99" s="68">
        <f t="shared" si="26"/>
        <v>89609</v>
      </c>
      <c r="AK99" s="69">
        <f t="shared" si="27"/>
        <v>106635</v>
      </c>
    </row>
    <row r="100" spans="2:37" ht="20.5" customHeight="1" x14ac:dyDescent="0.2">
      <c r="B100" s="52">
        <v>92</v>
      </c>
      <c r="C100" s="59" t="s">
        <v>188</v>
      </c>
      <c r="D100" s="105" t="s">
        <v>191</v>
      </c>
      <c r="E100" s="60" t="s">
        <v>26</v>
      </c>
      <c r="F100" s="61" t="s">
        <v>27</v>
      </c>
      <c r="G100" s="62">
        <f>+'PRESTIGIO '!H103</f>
        <v>98419</v>
      </c>
      <c r="H100" s="63">
        <v>0.19</v>
      </c>
      <c r="I100" s="64">
        <f t="shared" si="14"/>
        <v>117119</v>
      </c>
      <c r="J100" s="61" t="s">
        <v>28</v>
      </c>
      <c r="K100" s="62">
        <f>+'PRESTIGIO '!L103</f>
        <v>95959</v>
      </c>
      <c r="L100" s="63">
        <v>0.19</v>
      </c>
      <c r="M100" s="65">
        <f t="shared" si="17"/>
        <v>114191</v>
      </c>
      <c r="N100" s="61" t="s">
        <v>27</v>
      </c>
      <c r="O100" s="62">
        <f>+CORSERVICS!I103</f>
        <v>83495.798319327732</v>
      </c>
      <c r="P100" s="63">
        <f>+CORSERVICS!H103</f>
        <v>0.19</v>
      </c>
      <c r="Q100" s="64">
        <f t="shared" si="15"/>
        <v>99360</v>
      </c>
      <c r="R100" s="61" t="s">
        <v>28</v>
      </c>
      <c r="S100" s="62">
        <f>+CORSERVICS!M103</f>
        <v>83110.084033613442</v>
      </c>
      <c r="T100" s="63">
        <f>+CORSERVICS!L103</f>
        <v>0.19</v>
      </c>
      <c r="U100" s="65">
        <f t="shared" si="18"/>
        <v>98901</v>
      </c>
      <c r="V100" s="61" t="s">
        <v>27</v>
      </c>
      <c r="W100" s="62">
        <f>+'PUBLICIDAD MOVIL'!I106</f>
        <v>101556</v>
      </c>
      <c r="X100" s="63">
        <v>0.19</v>
      </c>
      <c r="Y100" s="65">
        <f t="shared" si="16"/>
        <v>120852</v>
      </c>
      <c r="Z100" s="61" t="s">
        <v>28</v>
      </c>
      <c r="AA100" s="62">
        <f>+'PUBLICIDAD MOVIL'!M106</f>
        <v>94448</v>
      </c>
      <c r="AB100" s="63">
        <v>0.19</v>
      </c>
      <c r="AC100" s="64">
        <f t="shared" si="19"/>
        <v>112393</v>
      </c>
      <c r="AD100" s="64">
        <f t="shared" si="20"/>
        <v>94490</v>
      </c>
      <c r="AE100" s="66">
        <f t="shared" si="21"/>
        <v>112443</v>
      </c>
      <c r="AF100" s="67">
        <f t="shared" si="22"/>
        <v>91172</v>
      </c>
      <c r="AG100" s="66">
        <f t="shared" si="23"/>
        <v>108495</v>
      </c>
      <c r="AH100" s="68">
        <f t="shared" si="24"/>
        <v>94149</v>
      </c>
      <c r="AI100" s="69">
        <f t="shared" si="25"/>
        <v>112037</v>
      </c>
      <c r="AJ100" s="68">
        <f t="shared" si="26"/>
        <v>90987</v>
      </c>
      <c r="AK100" s="69">
        <f t="shared" si="27"/>
        <v>108275</v>
      </c>
    </row>
    <row r="101" spans="2:37" ht="20.5" customHeight="1" x14ac:dyDescent="0.2">
      <c r="B101" s="52">
        <v>93</v>
      </c>
      <c r="C101" s="59" t="s">
        <v>192</v>
      </c>
      <c r="D101" s="105" t="s">
        <v>193</v>
      </c>
      <c r="E101" s="60" t="s">
        <v>26</v>
      </c>
      <c r="F101" s="61" t="s">
        <v>27</v>
      </c>
      <c r="G101" s="62">
        <f>+'PRESTIGIO '!H104</f>
        <v>24963</v>
      </c>
      <c r="H101" s="63">
        <v>0.19</v>
      </c>
      <c r="I101" s="64">
        <f t="shared" si="14"/>
        <v>29706</v>
      </c>
      <c r="J101" s="61" t="s">
        <v>28</v>
      </c>
      <c r="K101" s="62">
        <f>+'PRESTIGIO '!L104</f>
        <v>24589</v>
      </c>
      <c r="L101" s="63">
        <v>0.19</v>
      </c>
      <c r="M101" s="65">
        <f t="shared" si="17"/>
        <v>29261</v>
      </c>
      <c r="N101" s="61" t="s">
        <v>27</v>
      </c>
      <c r="O101" s="62">
        <f>+CORSERVICS!I104</f>
        <v>19512.605042016807</v>
      </c>
      <c r="P101" s="63">
        <f>+CORSERVICS!H104</f>
        <v>0.19</v>
      </c>
      <c r="Q101" s="64">
        <f t="shared" si="15"/>
        <v>23220</v>
      </c>
      <c r="R101" s="61" t="s">
        <v>28</v>
      </c>
      <c r="S101" s="62">
        <f>+CORSERVICS!M104</f>
        <v>19126.89075630252</v>
      </c>
      <c r="T101" s="63">
        <f>+CORSERVICS!L104</f>
        <v>0.19</v>
      </c>
      <c r="U101" s="65">
        <f t="shared" si="18"/>
        <v>22761</v>
      </c>
      <c r="V101" s="61" t="s">
        <v>27</v>
      </c>
      <c r="W101" s="62">
        <f>+'PUBLICIDAD MOVIL'!I107</f>
        <v>24842</v>
      </c>
      <c r="X101" s="63">
        <v>0.19</v>
      </c>
      <c r="Y101" s="65">
        <f t="shared" si="16"/>
        <v>29562</v>
      </c>
      <c r="Z101" s="61" t="s">
        <v>28</v>
      </c>
      <c r="AA101" s="62">
        <f>+'PUBLICIDAD MOVIL'!M107</f>
        <v>23495</v>
      </c>
      <c r="AB101" s="63">
        <v>0.19</v>
      </c>
      <c r="AC101" s="64">
        <f t="shared" si="19"/>
        <v>27959</v>
      </c>
      <c r="AD101" s="64">
        <f t="shared" si="20"/>
        <v>23106</v>
      </c>
      <c r="AE101" s="66">
        <f t="shared" si="21"/>
        <v>27496</v>
      </c>
      <c r="AF101" s="67">
        <f t="shared" si="22"/>
        <v>22404</v>
      </c>
      <c r="AG101" s="66">
        <f t="shared" si="23"/>
        <v>26661</v>
      </c>
      <c r="AH101" s="68">
        <f t="shared" si="24"/>
        <v>22958</v>
      </c>
      <c r="AI101" s="69">
        <f t="shared" si="25"/>
        <v>27320</v>
      </c>
      <c r="AJ101" s="68">
        <f t="shared" si="26"/>
        <v>22273</v>
      </c>
      <c r="AK101" s="69">
        <f t="shared" si="27"/>
        <v>26505</v>
      </c>
    </row>
    <row r="102" spans="2:37" ht="31.25" customHeight="1" x14ac:dyDescent="0.2">
      <c r="B102" s="52">
        <v>94</v>
      </c>
      <c r="C102" s="59" t="s">
        <v>194</v>
      </c>
      <c r="D102" s="105" t="s">
        <v>195</v>
      </c>
      <c r="E102" s="60" t="s">
        <v>26</v>
      </c>
      <c r="F102" s="61" t="s">
        <v>27</v>
      </c>
      <c r="G102" s="62">
        <f>+'PRESTIGIO '!H105</f>
        <v>27101</v>
      </c>
      <c r="H102" s="63">
        <v>0.19</v>
      </c>
      <c r="I102" s="64">
        <f t="shared" si="14"/>
        <v>32250</v>
      </c>
      <c r="J102" s="61" t="s">
        <v>28</v>
      </c>
      <c r="K102" s="62">
        <f>+'PRESTIGIO '!L105</f>
        <v>26667</v>
      </c>
      <c r="L102" s="63">
        <v>0.19</v>
      </c>
      <c r="M102" s="65">
        <f t="shared" si="17"/>
        <v>31734</v>
      </c>
      <c r="N102" s="61" t="s">
        <v>27</v>
      </c>
      <c r="O102" s="62">
        <f>+CORSERVICS!I105</f>
        <v>22689.0756302521</v>
      </c>
      <c r="P102" s="63">
        <f>+CORSERVICS!H105</f>
        <v>0.19</v>
      </c>
      <c r="Q102" s="64">
        <f t="shared" si="15"/>
        <v>27000</v>
      </c>
      <c r="R102" s="61" t="s">
        <v>28</v>
      </c>
      <c r="S102" s="62">
        <f>+CORSERVICS!M105</f>
        <v>22303.361344537818</v>
      </c>
      <c r="T102" s="63">
        <f>+CORSERVICS!L105</f>
        <v>0.19</v>
      </c>
      <c r="U102" s="65">
        <f t="shared" si="18"/>
        <v>26541</v>
      </c>
      <c r="V102" s="61" t="s">
        <v>27</v>
      </c>
      <c r="W102" s="62">
        <f>+'PUBLICIDAD MOVIL'!I108</f>
        <v>29555</v>
      </c>
      <c r="X102" s="63">
        <v>0.19</v>
      </c>
      <c r="Y102" s="65">
        <f t="shared" si="16"/>
        <v>35170</v>
      </c>
      <c r="Z102" s="61" t="s">
        <v>28</v>
      </c>
      <c r="AA102" s="62">
        <f>+'PUBLICIDAD MOVIL'!M108</f>
        <v>26713</v>
      </c>
      <c r="AB102" s="63">
        <v>0.19</v>
      </c>
      <c r="AC102" s="64">
        <f t="shared" si="19"/>
        <v>31788</v>
      </c>
      <c r="AD102" s="64">
        <f t="shared" si="20"/>
        <v>26448</v>
      </c>
      <c r="AE102" s="66">
        <f t="shared" si="21"/>
        <v>31473</v>
      </c>
      <c r="AF102" s="67">
        <f t="shared" si="22"/>
        <v>25228</v>
      </c>
      <c r="AG102" s="66">
        <f t="shared" si="23"/>
        <v>30021</v>
      </c>
      <c r="AH102" s="68">
        <f t="shared" si="24"/>
        <v>26291</v>
      </c>
      <c r="AI102" s="69">
        <f t="shared" si="25"/>
        <v>31286</v>
      </c>
      <c r="AJ102" s="68">
        <f t="shared" si="26"/>
        <v>25139</v>
      </c>
      <c r="AK102" s="69">
        <f t="shared" si="27"/>
        <v>29915</v>
      </c>
    </row>
    <row r="103" spans="2:37" ht="20.5" customHeight="1" x14ac:dyDescent="0.2">
      <c r="B103" s="52">
        <v>95</v>
      </c>
      <c r="C103" s="59" t="s">
        <v>196</v>
      </c>
      <c r="D103" s="105" t="s">
        <v>197</v>
      </c>
      <c r="E103" s="60" t="s">
        <v>26</v>
      </c>
      <c r="F103" s="61" t="s">
        <v>27</v>
      </c>
      <c r="G103" s="62">
        <f>+'PRESTIGIO '!H106</f>
        <v>25800</v>
      </c>
      <c r="H103" s="63">
        <v>0.19</v>
      </c>
      <c r="I103" s="64">
        <f t="shared" si="14"/>
        <v>30702</v>
      </c>
      <c r="J103" s="61" t="s">
        <v>28</v>
      </c>
      <c r="K103" s="62">
        <f>+'PRESTIGIO '!L106</f>
        <v>24794</v>
      </c>
      <c r="L103" s="63">
        <v>0.19</v>
      </c>
      <c r="M103" s="65">
        <f t="shared" si="17"/>
        <v>29505</v>
      </c>
      <c r="N103" s="61" t="s">
        <v>27</v>
      </c>
      <c r="O103" s="62">
        <f>+CORSERVICS!I106</f>
        <v>20420.168067226892</v>
      </c>
      <c r="P103" s="63">
        <f>+CORSERVICS!H106</f>
        <v>0.19</v>
      </c>
      <c r="Q103" s="64">
        <f t="shared" si="15"/>
        <v>24300</v>
      </c>
      <c r="R103" s="61" t="s">
        <v>28</v>
      </c>
      <c r="S103" s="62">
        <f>+CORSERVICS!M106</f>
        <v>20034.453781512606</v>
      </c>
      <c r="T103" s="63">
        <f>+CORSERVICS!L106</f>
        <v>0.19</v>
      </c>
      <c r="U103" s="65">
        <f t="shared" si="18"/>
        <v>23841</v>
      </c>
      <c r="V103" s="61" t="s">
        <v>27</v>
      </c>
      <c r="W103" s="62">
        <f>+'PUBLICIDAD MOVIL'!I109</f>
        <v>25374</v>
      </c>
      <c r="X103" s="63">
        <v>0.19</v>
      </c>
      <c r="Y103" s="65">
        <f t="shared" si="16"/>
        <v>30195</v>
      </c>
      <c r="Z103" s="61" t="s">
        <v>28</v>
      </c>
      <c r="AA103" s="62">
        <f>+'PUBLICIDAD MOVIL'!M109</f>
        <v>23811</v>
      </c>
      <c r="AB103" s="63">
        <v>0.19</v>
      </c>
      <c r="AC103" s="64">
        <f t="shared" si="19"/>
        <v>28335</v>
      </c>
      <c r="AD103" s="64">
        <f t="shared" si="20"/>
        <v>23865</v>
      </c>
      <c r="AE103" s="66">
        <f t="shared" si="21"/>
        <v>28399</v>
      </c>
      <c r="AF103" s="67">
        <f t="shared" si="22"/>
        <v>22880</v>
      </c>
      <c r="AG103" s="66">
        <f t="shared" si="23"/>
        <v>27227</v>
      </c>
      <c r="AH103" s="68">
        <f t="shared" si="24"/>
        <v>23733</v>
      </c>
      <c r="AI103" s="69">
        <f t="shared" si="25"/>
        <v>28242</v>
      </c>
      <c r="AJ103" s="68">
        <f t="shared" si="26"/>
        <v>22784</v>
      </c>
      <c r="AK103" s="69">
        <f t="shared" si="27"/>
        <v>27113</v>
      </c>
    </row>
    <row r="104" spans="2:37" ht="33.5" customHeight="1" x14ac:dyDescent="0.2">
      <c r="B104" s="52">
        <v>96</v>
      </c>
      <c r="C104" s="59" t="s">
        <v>198</v>
      </c>
      <c r="D104" s="105" t="s">
        <v>199</v>
      </c>
      <c r="E104" s="60" t="s">
        <v>26</v>
      </c>
      <c r="F104" s="61" t="s">
        <v>27</v>
      </c>
      <c r="G104" s="62">
        <f>+'PRESTIGIO '!H107</f>
        <v>19760</v>
      </c>
      <c r="H104" s="63">
        <v>0.19</v>
      </c>
      <c r="I104" s="64">
        <f t="shared" si="14"/>
        <v>23514</v>
      </c>
      <c r="J104" s="61" t="s">
        <v>28</v>
      </c>
      <c r="K104" s="62">
        <f>+'PRESTIGIO '!L107</f>
        <v>19443</v>
      </c>
      <c r="L104" s="63">
        <v>0.19</v>
      </c>
      <c r="M104" s="65">
        <f t="shared" si="17"/>
        <v>23137</v>
      </c>
      <c r="N104" s="61" t="s">
        <v>27</v>
      </c>
      <c r="O104" s="62">
        <f>+CORSERVICS!I107</f>
        <v>16336.134453781513</v>
      </c>
      <c r="P104" s="63">
        <f>+CORSERVICS!H107</f>
        <v>0.19</v>
      </c>
      <c r="Q104" s="64">
        <f t="shared" si="15"/>
        <v>19440</v>
      </c>
      <c r="R104" s="61" t="s">
        <v>28</v>
      </c>
      <c r="S104" s="62">
        <f>+CORSERVICS!M107</f>
        <v>15950.420168067227</v>
      </c>
      <c r="T104" s="63">
        <f>+CORSERVICS!L107</f>
        <v>0.19</v>
      </c>
      <c r="U104" s="65">
        <f t="shared" si="18"/>
        <v>18981</v>
      </c>
      <c r="V104" s="61" t="s">
        <v>27</v>
      </c>
      <c r="W104" s="62">
        <f>+'PUBLICIDAD MOVIL'!I110</f>
        <v>20975</v>
      </c>
      <c r="X104" s="63">
        <v>0.19</v>
      </c>
      <c r="Y104" s="65">
        <f t="shared" si="16"/>
        <v>24960</v>
      </c>
      <c r="Z104" s="61" t="s">
        <v>28</v>
      </c>
      <c r="AA104" s="62">
        <f>+'PUBLICIDAD MOVIL'!M110</f>
        <v>19074</v>
      </c>
      <c r="AB104" s="63">
        <v>0.19</v>
      </c>
      <c r="AC104" s="64">
        <f t="shared" si="19"/>
        <v>22698</v>
      </c>
      <c r="AD104" s="64">
        <f t="shared" si="20"/>
        <v>19024</v>
      </c>
      <c r="AE104" s="66">
        <f t="shared" si="21"/>
        <v>22639</v>
      </c>
      <c r="AF104" s="67">
        <f t="shared" si="22"/>
        <v>18156</v>
      </c>
      <c r="AG104" s="66">
        <f t="shared" si="23"/>
        <v>21606</v>
      </c>
      <c r="AH104" s="68">
        <f t="shared" si="24"/>
        <v>18918</v>
      </c>
      <c r="AI104" s="69">
        <f t="shared" si="25"/>
        <v>22512</v>
      </c>
      <c r="AJ104" s="68">
        <f t="shared" si="26"/>
        <v>18085</v>
      </c>
      <c r="AK104" s="69">
        <f t="shared" si="27"/>
        <v>21521</v>
      </c>
    </row>
    <row r="105" spans="2:37" ht="20.5" customHeight="1" x14ac:dyDescent="0.2">
      <c r="B105" s="52">
        <v>97</v>
      </c>
      <c r="C105" s="59" t="s">
        <v>200</v>
      </c>
      <c r="D105" s="105" t="s">
        <v>201</v>
      </c>
      <c r="E105" s="60" t="s">
        <v>72</v>
      </c>
      <c r="F105" s="61" t="s">
        <v>27</v>
      </c>
      <c r="G105" s="62">
        <f>+'PRESTIGIO '!H108</f>
        <v>3555</v>
      </c>
      <c r="H105" s="63">
        <v>0.19</v>
      </c>
      <c r="I105" s="64">
        <f t="shared" si="14"/>
        <v>4230</v>
      </c>
      <c r="J105" s="61" t="s">
        <v>28</v>
      </c>
      <c r="K105" s="62">
        <f>+'PRESTIGIO '!L108</f>
        <v>3519</v>
      </c>
      <c r="L105" s="63">
        <v>0.19</v>
      </c>
      <c r="M105" s="65">
        <f t="shared" si="17"/>
        <v>4188</v>
      </c>
      <c r="N105" s="61" t="s">
        <v>27</v>
      </c>
      <c r="O105" s="62">
        <f>+CORSERVICS!I108</f>
        <v>3630.2521008403364</v>
      </c>
      <c r="P105" s="63">
        <f>+CORSERVICS!H108</f>
        <v>0.19</v>
      </c>
      <c r="Q105" s="64">
        <f t="shared" si="15"/>
        <v>4320</v>
      </c>
      <c r="R105" s="61" t="s">
        <v>28</v>
      </c>
      <c r="S105" s="62">
        <f>+CORSERVICS!M108</f>
        <v>3244.5378151260506</v>
      </c>
      <c r="T105" s="63">
        <f>+CORSERVICS!L108</f>
        <v>0.19</v>
      </c>
      <c r="U105" s="65">
        <f t="shared" si="18"/>
        <v>3861</v>
      </c>
      <c r="V105" s="61" t="s">
        <v>27</v>
      </c>
      <c r="W105" s="62">
        <f>+'PUBLICIDAD MOVIL'!I111</f>
        <v>4025</v>
      </c>
      <c r="X105" s="63">
        <v>0.19</v>
      </c>
      <c r="Y105" s="65">
        <f t="shared" si="16"/>
        <v>4790</v>
      </c>
      <c r="Z105" s="61" t="s">
        <v>28</v>
      </c>
      <c r="AA105" s="62">
        <f>+'PUBLICIDAD MOVIL'!M111</f>
        <v>3527</v>
      </c>
      <c r="AB105" s="63">
        <v>0.19</v>
      </c>
      <c r="AC105" s="64">
        <f t="shared" si="19"/>
        <v>4197</v>
      </c>
      <c r="AD105" s="64">
        <f t="shared" si="20"/>
        <v>3737</v>
      </c>
      <c r="AE105" s="66">
        <f t="shared" si="21"/>
        <v>4447</v>
      </c>
      <c r="AF105" s="67">
        <f t="shared" si="22"/>
        <v>3430</v>
      </c>
      <c r="AG105" s="66">
        <f t="shared" si="23"/>
        <v>4082</v>
      </c>
      <c r="AH105" s="68">
        <f t="shared" si="24"/>
        <v>3731</v>
      </c>
      <c r="AI105" s="69">
        <f t="shared" si="25"/>
        <v>4440</v>
      </c>
      <c r="AJ105" s="68">
        <f t="shared" si="26"/>
        <v>3428</v>
      </c>
      <c r="AK105" s="69">
        <f t="shared" si="27"/>
        <v>4079</v>
      </c>
    </row>
    <row r="106" spans="2:37" ht="20.5" customHeight="1" x14ac:dyDescent="0.2">
      <c r="B106" s="52">
        <v>98</v>
      </c>
      <c r="C106" s="59" t="s">
        <v>202</v>
      </c>
      <c r="D106" s="105" t="s">
        <v>203</v>
      </c>
      <c r="E106" s="60" t="s">
        <v>26</v>
      </c>
      <c r="F106" s="61" t="s">
        <v>27</v>
      </c>
      <c r="G106" s="62">
        <f>+'PRESTIGIO '!H109</f>
        <v>70020</v>
      </c>
      <c r="H106" s="63">
        <v>0.19</v>
      </c>
      <c r="I106" s="64">
        <f t="shared" si="14"/>
        <v>83324</v>
      </c>
      <c r="J106" s="61" t="s">
        <v>28</v>
      </c>
      <c r="K106" s="62">
        <f>+'PRESTIGIO '!L109</f>
        <v>68199</v>
      </c>
      <c r="L106" s="63">
        <v>0.19</v>
      </c>
      <c r="M106" s="65">
        <f t="shared" si="17"/>
        <v>81157</v>
      </c>
      <c r="N106" s="61" t="s">
        <v>27</v>
      </c>
      <c r="O106" s="62">
        <f>+CORSERVICS!I109</f>
        <v>58991.596638655465</v>
      </c>
      <c r="P106" s="63">
        <f>+CORSERVICS!H109</f>
        <v>0.19</v>
      </c>
      <c r="Q106" s="64">
        <f t="shared" si="15"/>
        <v>70200</v>
      </c>
      <c r="R106" s="61" t="s">
        <v>28</v>
      </c>
      <c r="S106" s="62">
        <f>+CORSERVICS!M109</f>
        <v>58605.882352941182</v>
      </c>
      <c r="T106" s="63">
        <f>+CORSERVICS!L108</f>
        <v>0.19</v>
      </c>
      <c r="U106" s="65">
        <f t="shared" si="18"/>
        <v>69741</v>
      </c>
      <c r="V106" s="61" t="s">
        <v>27</v>
      </c>
      <c r="W106" s="62">
        <f>+'PUBLICIDAD MOVIL'!I112</f>
        <v>74926</v>
      </c>
      <c r="X106" s="63">
        <v>0.19</v>
      </c>
      <c r="Y106" s="65">
        <f t="shared" si="16"/>
        <v>89162</v>
      </c>
      <c r="Z106" s="61" t="s">
        <v>28</v>
      </c>
      <c r="AA106" s="62">
        <f>+'PUBLICIDAD MOVIL'!M112</f>
        <v>66378</v>
      </c>
      <c r="AB106" s="63">
        <v>0.19</v>
      </c>
      <c r="AC106" s="64">
        <f t="shared" si="19"/>
        <v>78990</v>
      </c>
      <c r="AD106" s="64">
        <f t="shared" si="20"/>
        <v>67979</v>
      </c>
      <c r="AE106" s="66">
        <f t="shared" si="21"/>
        <v>80895</v>
      </c>
      <c r="AF106" s="67">
        <f t="shared" si="22"/>
        <v>64394</v>
      </c>
      <c r="AG106" s="66">
        <f t="shared" si="23"/>
        <v>76629</v>
      </c>
      <c r="AH106" s="68">
        <f t="shared" si="24"/>
        <v>67642</v>
      </c>
      <c r="AI106" s="69">
        <f t="shared" si="25"/>
        <v>80494</v>
      </c>
      <c r="AJ106" s="68">
        <f t="shared" si="26"/>
        <v>64256</v>
      </c>
      <c r="AK106" s="69">
        <f t="shared" si="27"/>
        <v>76465</v>
      </c>
    </row>
    <row r="107" spans="2:37" ht="100.5" customHeight="1" x14ac:dyDescent="0.2">
      <c r="B107" s="52">
        <v>99</v>
      </c>
      <c r="C107" s="59" t="s">
        <v>204</v>
      </c>
      <c r="D107" s="105" t="s">
        <v>205</v>
      </c>
      <c r="E107" s="60" t="s">
        <v>26</v>
      </c>
      <c r="F107" s="61" t="s">
        <v>27</v>
      </c>
      <c r="G107" s="62">
        <f>+'PRESTIGIO '!H110</f>
        <v>138658</v>
      </c>
      <c r="H107" s="63">
        <v>0.19</v>
      </c>
      <c r="I107" s="64">
        <f t="shared" si="14"/>
        <v>165003</v>
      </c>
      <c r="J107" s="61" t="s">
        <v>28</v>
      </c>
      <c r="K107" s="62">
        <f>+'PRESTIGIO '!L110</f>
        <v>135607</v>
      </c>
      <c r="L107" s="63">
        <v>0.19</v>
      </c>
      <c r="M107" s="65">
        <f t="shared" si="17"/>
        <v>161372</v>
      </c>
      <c r="N107" s="61" t="s">
        <v>27</v>
      </c>
      <c r="O107" s="62">
        <f>+CORSERVICS!I110</f>
        <v>110722.68907563026</v>
      </c>
      <c r="P107" s="63">
        <f>+CORSERVICS!H110</f>
        <v>0.19</v>
      </c>
      <c r="Q107" s="64">
        <f t="shared" si="15"/>
        <v>131760</v>
      </c>
      <c r="R107" s="61" t="s">
        <v>28</v>
      </c>
      <c r="S107" s="62">
        <f>+CORSERVICS!M110</f>
        <v>110336.97478991597</v>
      </c>
      <c r="T107" s="63">
        <f>+CORSERVICS!L109</f>
        <v>0.19</v>
      </c>
      <c r="U107" s="65">
        <f t="shared" si="18"/>
        <v>131301</v>
      </c>
      <c r="V107" s="61" t="s">
        <v>27</v>
      </c>
      <c r="W107" s="62">
        <f>+'PUBLICIDAD MOVIL'!I113</f>
        <v>138993</v>
      </c>
      <c r="X107" s="63">
        <v>0.19</v>
      </c>
      <c r="Y107" s="65">
        <f t="shared" si="16"/>
        <v>165402</v>
      </c>
      <c r="Z107" s="61" t="s">
        <v>28</v>
      </c>
      <c r="AA107" s="62">
        <f>+'PUBLICIDAD MOVIL'!M113</f>
        <v>126069</v>
      </c>
      <c r="AB107" s="63">
        <v>0.19</v>
      </c>
      <c r="AC107" s="64">
        <f t="shared" si="19"/>
        <v>150022</v>
      </c>
      <c r="AD107" s="64">
        <f t="shared" si="20"/>
        <v>129458</v>
      </c>
      <c r="AE107" s="66">
        <f t="shared" si="21"/>
        <v>154055</v>
      </c>
      <c r="AF107" s="67">
        <f t="shared" si="22"/>
        <v>124004</v>
      </c>
      <c r="AG107" s="66">
        <f t="shared" si="23"/>
        <v>147565</v>
      </c>
      <c r="AH107" s="68">
        <f t="shared" si="24"/>
        <v>128743</v>
      </c>
      <c r="AI107" s="69">
        <f t="shared" si="25"/>
        <v>153204</v>
      </c>
      <c r="AJ107" s="68">
        <f t="shared" si="26"/>
        <v>123558</v>
      </c>
      <c r="AK107" s="69">
        <f t="shared" si="27"/>
        <v>147034</v>
      </c>
    </row>
    <row r="108" spans="2:37" ht="100.5" customHeight="1" x14ac:dyDescent="0.2">
      <c r="B108" s="52">
        <v>100</v>
      </c>
      <c r="C108" s="59" t="s">
        <v>206</v>
      </c>
      <c r="D108" s="105" t="s">
        <v>207</v>
      </c>
      <c r="E108" s="60" t="s">
        <v>26</v>
      </c>
      <c r="F108" s="61" t="s">
        <v>27</v>
      </c>
      <c r="G108" s="62">
        <f>+'PRESTIGIO '!H111</f>
        <v>65670</v>
      </c>
      <c r="H108" s="63">
        <v>0.19</v>
      </c>
      <c r="I108" s="64">
        <f t="shared" si="14"/>
        <v>78147</v>
      </c>
      <c r="J108" s="61" t="s">
        <v>28</v>
      </c>
      <c r="K108" s="62">
        <f>+'PRESTIGIO '!L111</f>
        <v>64553</v>
      </c>
      <c r="L108" s="63">
        <v>0.19</v>
      </c>
      <c r="M108" s="65">
        <f t="shared" si="17"/>
        <v>76818</v>
      </c>
      <c r="N108" s="61" t="s">
        <v>27</v>
      </c>
      <c r="O108" s="62">
        <f>+CORSERVICS!I111</f>
        <v>56268.907563025212</v>
      </c>
      <c r="P108" s="63">
        <f>+CORSERVICS!H111</f>
        <v>0.19</v>
      </c>
      <c r="Q108" s="64">
        <f t="shared" si="15"/>
        <v>66960</v>
      </c>
      <c r="R108" s="61" t="s">
        <v>28</v>
      </c>
      <c r="S108" s="62">
        <f>+CORSERVICS!M111</f>
        <v>55883.193277310929</v>
      </c>
      <c r="T108" s="63">
        <f>+CORSERVICS!L110</f>
        <v>0.19</v>
      </c>
      <c r="U108" s="65">
        <f t="shared" si="18"/>
        <v>66501</v>
      </c>
      <c r="V108" s="61" t="s">
        <v>27</v>
      </c>
      <c r="W108" s="62">
        <f>+'PUBLICIDAD MOVIL'!I114</f>
        <v>72351</v>
      </c>
      <c r="X108" s="63">
        <v>0.19</v>
      </c>
      <c r="Y108" s="65">
        <f t="shared" si="16"/>
        <v>86098</v>
      </c>
      <c r="Z108" s="61" t="s">
        <v>28</v>
      </c>
      <c r="AA108" s="62">
        <f>+'PUBLICIDAD MOVIL'!M114</f>
        <v>64895</v>
      </c>
      <c r="AB108" s="63">
        <v>0.19</v>
      </c>
      <c r="AC108" s="64">
        <f t="shared" si="19"/>
        <v>77225</v>
      </c>
      <c r="AD108" s="64">
        <f t="shared" si="20"/>
        <v>64763</v>
      </c>
      <c r="AE108" s="66">
        <f t="shared" si="21"/>
        <v>77068</v>
      </c>
      <c r="AF108" s="67">
        <f t="shared" si="22"/>
        <v>61777</v>
      </c>
      <c r="AG108" s="66">
        <f t="shared" si="23"/>
        <v>73515</v>
      </c>
      <c r="AH108" s="68">
        <f t="shared" si="24"/>
        <v>64421</v>
      </c>
      <c r="AI108" s="69">
        <f t="shared" si="25"/>
        <v>76661</v>
      </c>
      <c r="AJ108" s="68">
        <f t="shared" si="26"/>
        <v>61632</v>
      </c>
      <c r="AK108" s="69">
        <f t="shared" si="27"/>
        <v>73342</v>
      </c>
    </row>
    <row r="109" spans="2:37" ht="100.5" customHeight="1" x14ac:dyDescent="0.2">
      <c r="B109" s="52">
        <v>101</v>
      </c>
      <c r="C109" s="59" t="s">
        <v>208</v>
      </c>
      <c r="D109" s="105" t="s">
        <v>209</v>
      </c>
      <c r="E109" s="60" t="s">
        <v>26</v>
      </c>
      <c r="F109" s="61" t="s">
        <v>27</v>
      </c>
      <c r="G109" s="62">
        <f>+'PRESTIGIO '!H112</f>
        <v>102874</v>
      </c>
      <c r="H109" s="63">
        <v>0.19</v>
      </c>
      <c r="I109" s="64">
        <f t="shared" si="14"/>
        <v>122420</v>
      </c>
      <c r="J109" s="61" t="s">
        <v>28</v>
      </c>
      <c r="K109" s="62">
        <f>+'PRESTIGIO '!L112</f>
        <v>101228</v>
      </c>
      <c r="L109" s="63">
        <v>0.19</v>
      </c>
      <c r="M109" s="65">
        <f t="shared" si="17"/>
        <v>120461</v>
      </c>
      <c r="N109" s="61" t="s">
        <v>27</v>
      </c>
      <c r="O109" s="62">
        <f>+CORSERVICS!I112</f>
        <v>88033.613445378156</v>
      </c>
      <c r="P109" s="63">
        <f>+CORSERVICS!H112</f>
        <v>0.19</v>
      </c>
      <c r="Q109" s="64">
        <f t="shared" si="15"/>
        <v>104760</v>
      </c>
      <c r="R109" s="61" t="s">
        <v>28</v>
      </c>
      <c r="S109" s="62">
        <f>+CORSERVICS!M112</f>
        <v>87647.899159663866</v>
      </c>
      <c r="T109" s="63">
        <f>+CORSERVICS!L111</f>
        <v>0.19</v>
      </c>
      <c r="U109" s="65">
        <f t="shared" si="18"/>
        <v>104301</v>
      </c>
      <c r="V109" s="61" t="s">
        <v>27</v>
      </c>
      <c r="W109" s="62">
        <f>+'PUBLICIDAD MOVIL'!I115</f>
        <v>110748</v>
      </c>
      <c r="X109" s="63">
        <v>0.19</v>
      </c>
      <c r="Y109" s="65">
        <f t="shared" si="16"/>
        <v>131790</v>
      </c>
      <c r="Z109" s="61" t="s">
        <v>28</v>
      </c>
      <c r="AA109" s="62">
        <f>+'PUBLICIDAD MOVIL'!M115</f>
        <v>102098</v>
      </c>
      <c r="AB109" s="63">
        <v>0.19</v>
      </c>
      <c r="AC109" s="64">
        <f t="shared" si="19"/>
        <v>121497</v>
      </c>
      <c r="AD109" s="64">
        <f t="shared" si="20"/>
        <v>100552</v>
      </c>
      <c r="AE109" s="66">
        <f t="shared" si="21"/>
        <v>119657</v>
      </c>
      <c r="AF109" s="67">
        <f t="shared" si="22"/>
        <v>96991</v>
      </c>
      <c r="AG109" s="66">
        <f t="shared" si="23"/>
        <v>115419</v>
      </c>
      <c r="AH109" s="68">
        <f t="shared" si="24"/>
        <v>100099</v>
      </c>
      <c r="AI109" s="69">
        <f t="shared" si="25"/>
        <v>119118</v>
      </c>
      <c r="AJ109" s="68">
        <f t="shared" si="26"/>
        <v>96758</v>
      </c>
      <c r="AK109" s="69">
        <f t="shared" si="27"/>
        <v>115142</v>
      </c>
    </row>
    <row r="110" spans="2:37" ht="100.5" customHeight="1" x14ac:dyDescent="0.2">
      <c r="B110" s="52">
        <v>102</v>
      </c>
      <c r="C110" s="59" t="s">
        <v>208</v>
      </c>
      <c r="D110" s="105" t="s">
        <v>210</v>
      </c>
      <c r="E110" s="60" t="s">
        <v>26</v>
      </c>
      <c r="F110" s="61" t="s">
        <v>27</v>
      </c>
      <c r="G110" s="62">
        <f>+'PRESTIGIO '!H113</f>
        <v>103783</v>
      </c>
      <c r="H110" s="63">
        <v>0.19</v>
      </c>
      <c r="I110" s="64">
        <f t="shared" si="14"/>
        <v>123502</v>
      </c>
      <c r="J110" s="61" t="s">
        <v>28</v>
      </c>
      <c r="K110" s="62">
        <f>+'PRESTIGIO '!L113</f>
        <v>100151</v>
      </c>
      <c r="L110" s="63">
        <v>0.19</v>
      </c>
      <c r="M110" s="65">
        <f t="shared" si="17"/>
        <v>119180</v>
      </c>
      <c r="N110" s="61" t="s">
        <v>27</v>
      </c>
      <c r="O110" s="62">
        <f>+CORSERVICS!I113</f>
        <v>88941.176470588238</v>
      </c>
      <c r="P110" s="63">
        <f>+CORSERVICS!H113</f>
        <v>0.19</v>
      </c>
      <c r="Q110" s="64">
        <f t="shared" si="15"/>
        <v>105840</v>
      </c>
      <c r="R110" s="61" t="s">
        <v>28</v>
      </c>
      <c r="S110" s="62">
        <f>+CORSERVICS!M113</f>
        <v>88555.462184873948</v>
      </c>
      <c r="T110" s="63">
        <f>+CORSERVICS!L112</f>
        <v>0.19</v>
      </c>
      <c r="U110" s="65">
        <f t="shared" si="18"/>
        <v>105381</v>
      </c>
      <c r="V110" s="61" t="s">
        <v>27</v>
      </c>
      <c r="W110" s="62">
        <f>+'PUBLICIDAD MOVIL'!I116</f>
        <v>107375</v>
      </c>
      <c r="X110" s="63">
        <v>0.19</v>
      </c>
      <c r="Y110" s="65">
        <f t="shared" si="16"/>
        <v>127776</v>
      </c>
      <c r="Z110" s="61" t="s">
        <v>28</v>
      </c>
      <c r="AA110" s="62">
        <f>+'PUBLICIDAD MOVIL'!M116</f>
        <v>101634</v>
      </c>
      <c r="AB110" s="63">
        <v>0.19</v>
      </c>
      <c r="AC110" s="64">
        <f t="shared" si="19"/>
        <v>120944</v>
      </c>
      <c r="AD110" s="64">
        <f t="shared" si="20"/>
        <v>100033</v>
      </c>
      <c r="AE110" s="66">
        <f t="shared" si="21"/>
        <v>119039</v>
      </c>
      <c r="AF110" s="67">
        <f t="shared" si="22"/>
        <v>96780</v>
      </c>
      <c r="AG110" s="66">
        <f t="shared" si="23"/>
        <v>115168</v>
      </c>
      <c r="AH110" s="68">
        <f t="shared" si="24"/>
        <v>99704</v>
      </c>
      <c r="AI110" s="69">
        <f t="shared" si="25"/>
        <v>118648</v>
      </c>
      <c r="AJ110" s="68">
        <f t="shared" si="26"/>
        <v>96598</v>
      </c>
      <c r="AK110" s="69">
        <f t="shared" si="27"/>
        <v>114952</v>
      </c>
    </row>
    <row r="111" spans="2:37" ht="100.5" customHeight="1" x14ac:dyDescent="0.2">
      <c r="B111" s="52">
        <v>103</v>
      </c>
      <c r="C111" s="59" t="s">
        <v>208</v>
      </c>
      <c r="D111" s="105" t="s">
        <v>211</v>
      </c>
      <c r="E111" s="60" t="s">
        <v>26</v>
      </c>
      <c r="F111" s="61" t="s">
        <v>27</v>
      </c>
      <c r="G111" s="62">
        <f>+'PRESTIGIO '!H114</f>
        <v>115550</v>
      </c>
      <c r="H111" s="63">
        <v>0.19</v>
      </c>
      <c r="I111" s="64">
        <f t="shared" si="14"/>
        <v>137505</v>
      </c>
      <c r="J111" s="61" t="s">
        <v>28</v>
      </c>
      <c r="K111" s="62">
        <f>+'PRESTIGIO '!L114</f>
        <v>114278</v>
      </c>
      <c r="L111" s="63">
        <v>0.19</v>
      </c>
      <c r="M111" s="65">
        <f t="shared" si="17"/>
        <v>135991</v>
      </c>
      <c r="N111" s="61" t="s">
        <v>27</v>
      </c>
      <c r="O111" s="62">
        <f>+CORSERVICS!I114</f>
        <v>89848.73949579832</v>
      </c>
      <c r="P111" s="63">
        <f>+CORSERVICS!H114</f>
        <v>0.19</v>
      </c>
      <c r="Q111" s="64">
        <f t="shared" si="15"/>
        <v>106920</v>
      </c>
      <c r="R111" s="61" t="s">
        <v>28</v>
      </c>
      <c r="S111" s="62">
        <f>+CORSERVICS!M114</f>
        <v>89463.025210084044</v>
      </c>
      <c r="T111" s="63">
        <f>+CORSERVICS!L113</f>
        <v>0.19</v>
      </c>
      <c r="U111" s="65">
        <f t="shared" si="18"/>
        <v>106461</v>
      </c>
      <c r="V111" s="61" t="s">
        <v>27</v>
      </c>
      <c r="W111" s="62">
        <f>+'PUBLICIDAD MOVIL'!I117</f>
        <v>114209</v>
      </c>
      <c r="X111" s="63">
        <v>0.19</v>
      </c>
      <c r="Y111" s="65">
        <f t="shared" si="16"/>
        <v>135909</v>
      </c>
      <c r="Z111" s="61" t="s">
        <v>28</v>
      </c>
      <c r="AA111" s="62">
        <f>+'PUBLICIDAD MOVIL'!M117</f>
        <v>104500</v>
      </c>
      <c r="AB111" s="63">
        <v>0.19</v>
      </c>
      <c r="AC111" s="64">
        <f t="shared" si="19"/>
        <v>124355</v>
      </c>
      <c r="AD111" s="64">
        <f t="shared" si="20"/>
        <v>106536</v>
      </c>
      <c r="AE111" s="66">
        <f t="shared" si="21"/>
        <v>126778</v>
      </c>
      <c r="AF111" s="67">
        <f t="shared" si="22"/>
        <v>102747</v>
      </c>
      <c r="AG111" s="66">
        <f t="shared" si="23"/>
        <v>122269</v>
      </c>
      <c r="AH111" s="68">
        <f t="shared" si="24"/>
        <v>105843</v>
      </c>
      <c r="AI111" s="69">
        <f t="shared" si="25"/>
        <v>125953</v>
      </c>
      <c r="AJ111" s="68">
        <f t="shared" si="26"/>
        <v>102229</v>
      </c>
      <c r="AK111" s="69">
        <f t="shared" si="27"/>
        <v>121653</v>
      </c>
    </row>
    <row r="112" spans="2:37" ht="100.5" customHeight="1" x14ac:dyDescent="0.2">
      <c r="B112" s="52">
        <v>104</v>
      </c>
      <c r="C112" s="59" t="s">
        <v>212</v>
      </c>
      <c r="D112" s="105" t="s">
        <v>213</v>
      </c>
      <c r="E112" s="60" t="s">
        <v>26</v>
      </c>
      <c r="F112" s="61" t="s">
        <v>27</v>
      </c>
      <c r="G112" s="62">
        <f>+'PRESTIGIO '!H115</f>
        <v>306763</v>
      </c>
      <c r="H112" s="63">
        <v>0.19</v>
      </c>
      <c r="I112" s="64">
        <f t="shared" si="14"/>
        <v>365048</v>
      </c>
      <c r="J112" s="61" t="s">
        <v>28</v>
      </c>
      <c r="K112" s="62">
        <f>+'PRESTIGIO '!L115</f>
        <v>294799</v>
      </c>
      <c r="L112" s="63">
        <v>0.19</v>
      </c>
      <c r="M112" s="65">
        <f t="shared" si="17"/>
        <v>350811</v>
      </c>
      <c r="N112" s="61" t="s">
        <v>27</v>
      </c>
      <c r="O112" s="62">
        <f>+CORSERVICS!I115</f>
        <v>245042.01680672271</v>
      </c>
      <c r="P112" s="63">
        <f>+CORSERVICS!H115</f>
        <v>0.19</v>
      </c>
      <c r="Q112" s="64">
        <f t="shared" si="15"/>
        <v>291600</v>
      </c>
      <c r="R112" s="61" t="s">
        <v>28</v>
      </c>
      <c r="S112" s="62">
        <f>+CORSERVICS!M115</f>
        <v>244656.30252100842</v>
      </c>
      <c r="T112" s="63">
        <f>+CORSERVICS!L114</f>
        <v>0.19</v>
      </c>
      <c r="U112" s="65">
        <f t="shared" si="18"/>
        <v>291141</v>
      </c>
      <c r="V112" s="61" t="s">
        <v>27</v>
      </c>
      <c r="W112" s="62">
        <f>+'PUBLICIDAD MOVIL'!I118</f>
        <v>314295</v>
      </c>
      <c r="X112" s="63">
        <v>0.19</v>
      </c>
      <c r="Y112" s="65">
        <f t="shared" si="16"/>
        <v>374011</v>
      </c>
      <c r="Z112" s="61" t="s">
        <v>28</v>
      </c>
      <c r="AA112" s="62">
        <f>+'PUBLICIDAD MOVIL'!M118</f>
        <v>278365</v>
      </c>
      <c r="AB112" s="63">
        <v>0.19</v>
      </c>
      <c r="AC112" s="64">
        <f t="shared" si="19"/>
        <v>331254</v>
      </c>
      <c r="AD112" s="64">
        <f t="shared" si="20"/>
        <v>288700</v>
      </c>
      <c r="AE112" s="66">
        <f t="shared" si="21"/>
        <v>343553</v>
      </c>
      <c r="AF112" s="67">
        <f t="shared" si="22"/>
        <v>272607</v>
      </c>
      <c r="AG112" s="66">
        <f t="shared" si="23"/>
        <v>324402</v>
      </c>
      <c r="AH112" s="68">
        <f t="shared" si="24"/>
        <v>286942</v>
      </c>
      <c r="AI112" s="69">
        <f t="shared" si="25"/>
        <v>341461</v>
      </c>
      <c r="AJ112" s="68">
        <f t="shared" si="26"/>
        <v>271789</v>
      </c>
      <c r="AK112" s="69">
        <f t="shared" si="27"/>
        <v>323429</v>
      </c>
    </row>
    <row r="113" spans="2:37" ht="100.5" customHeight="1" x14ac:dyDescent="0.2">
      <c r="B113" s="52">
        <v>105</v>
      </c>
      <c r="C113" s="59" t="s">
        <v>214</v>
      </c>
      <c r="D113" s="105" t="s">
        <v>215</v>
      </c>
      <c r="E113" s="60" t="s">
        <v>26</v>
      </c>
      <c r="F113" s="61" t="s">
        <v>27</v>
      </c>
      <c r="G113" s="62">
        <f>+'PRESTIGIO '!H116</f>
        <v>196889</v>
      </c>
      <c r="H113" s="63">
        <v>0.19</v>
      </c>
      <c r="I113" s="64">
        <f t="shared" si="14"/>
        <v>234298</v>
      </c>
      <c r="J113" s="61" t="s">
        <v>28</v>
      </c>
      <c r="K113" s="62">
        <f>+'PRESTIGIO '!L116</f>
        <v>193345</v>
      </c>
      <c r="L113" s="63">
        <v>0.19</v>
      </c>
      <c r="M113" s="65">
        <f t="shared" si="17"/>
        <v>230081</v>
      </c>
      <c r="N113" s="61" t="s">
        <v>27</v>
      </c>
      <c r="O113" s="62">
        <f>+CORSERVICS!I116</f>
        <v>154285.71428571429</v>
      </c>
      <c r="P113" s="63">
        <f>+CORSERVICS!H116</f>
        <v>0.19</v>
      </c>
      <c r="Q113" s="64">
        <f t="shared" si="15"/>
        <v>183600</v>
      </c>
      <c r="R113" s="61" t="s">
        <v>28</v>
      </c>
      <c r="S113" s="62">
        <f>+CORSERVICS!M116</f>
        <v>153900</v>
      </c>
      <c r="T113" s="63">
        <f>+CORSERVICS!L115</f>
        <v>0.19</v>
      </c>
      <c r="U113" s="65">
        <f t="shared" si="18"/>
        <v>183141</v>
      </c>
      <c r="V113" s="61" t="s">
        <v>27</v>
      </c>
      <c r="W113" s="62">
        <f>+'PUBLICIDAD MOVIL'!I119</f>
        <v>199312</v>
      </c>
      <c r="X113" s="63">
        <v>0.19</v>
      </c>
      <c r="Y113" s="65">
        <f t="shared" si="16"/>
        <v>237181</v>
      </c>
      <c r="Z113" s="61" t="s">
        <v>28</v>
      </c>
      <c r="AA113" s="62">
        <f>+'PUBLICIDAD MOVIL'!M119</f>
        <v>175684</v>
      </c>
      <c r="AB113" s="63">
        <v>0.19</v>
      </c>
      <c r="AC113" s="64">
        <f t="shared" si="19"/>
        <v>209064</v>
      </c>
      <c r="AD113" s="64">
        <f t="shared" si="20"/>
        <v>183496</v>
      </c>
      <c r="AE113" s="66">
        <f t="shared" si="21"/>
        <v>218360</v>
      </c>
      <c r="AF113" s="67">
        <f t="shared" si="22"/>
        <v>174310</v>
      </c>
      <c r="AG113" s="66">
        <f t="shared" si="23"/>
        <v>207429</v>
      </c>
      <c r="AH113" s="68">
        <f t="shared" si="24"/>
        <v>182261</v>
      </c>
      <c r="AI113" s="69">
        <f t="shared" si="25"/>
        <v>216891</v>
      </c>
      <c r="AJ113" s="68">
        <f t="shared" si="26"/>
        <v>173554</v>
      </c>
      <c r="AK113" s="69">
        <f t="shared" si="27"/>
        <v>206529</v>
      </c>
    </row>
    <row r="114" spans="2:37" ht="100.5" customHeight="1" x14ac:dyDescent="0.2">
      <c r="B114" s="52">
        <v>106</v>
      </c>
      <c r="C114" s="59" t="s">
        <v>216</v>
      </c>
      <c r="D114" s="105" t="s">
        <v>217</v>
      </c>
      <c r="E114" s="60" t="s">
        <v>26</v>
      </c>
      <c r="F114" s="61" t="s">
        <v>27</v>
      </c>
      <c r="G114" s="62">
        <f>+'PRESTIGIO '!H117</f>
        <v>176834</v>
      </c>
      <c r="H114" s="63">
        <v>0.19</v>
      </c>
      <c r="I114" s="64">
        <f t="shared" si="14"/>
        <v>210432</v>
      </c>
      <c r="J114" s="61" t="s">
        <v>28</v>
      </c>
      <c r="K114" s="62">
        <f>+'PRESTIGIO '!L117</f>
        <v>174888</v>
      </c>
      <c r="L114" s="63">
        <v>0.19</v>
      </c>
      <c r="M114" s="65">
        <f t="shared" si="17"/>
        <v>208117</v>
      </c>
      <c r="N114" s="61" t="s">
        <v>27</v>
      </c>
      <c r="O114" s="62">
        <f>+CORSERVICS!I117</f>
        <v>146117.64705882352</v>
      </c>
      <c r="P114" s="63">
        <f>+CORSERVICS!H117</f>
        <v>0.19</v>
      </c>
      <c r="Q114" s="64">
        <f t="shared" si="15"/>
        <v>173880</v>
      </c>
      <c r="R114" s="61" t="s">
        <v>28</v>
      </c>
      <c r="S114" s="62">
        <f>+CORSERVICS!M117</f>
        <v>145731.93277310926</v>
      </c>
      <c r="T114" s="63">
        <f>+CORSERVICS!L116</f>
        <v>0.19</v>
      </c>
      <c r="U114" s="65">
        <f t="shared" si="18"/>
        <v>173421</v>
      </c>
      <c r="V114" s="61" t="s">
        <v>27</v>
      </c>
      <c r="W114" s="62">
        <f>+'PUBLICIDAD MOVIL'!I120</f>
        <v>179075</v>
      </c>
      <c r="X114" s="63">
        <v>0.19</v>
      </c>
      <c r="Y114" s="65">
        <f t="shared" si="16"/>
        <v>213099</v>
      </c>
      <c r="Z114" s="61" t="s">
        <v>28</v>
      </c>
      <c r="AA114" s="62">
        <f>+'PUBLICIDAD MOVIL'!M120</f>
        <v>165199</v>
      </c>
      <c r="AB114" s="63">
        <v>0.19</v>
      </c>
      <c r="AC114" s="64">
        <f t="shared" si="19"/>
        <v>196587</v>
      </c>
      <c r="AD114" s="64">
        <f t="shared" si="20"/>
        <v>167342</v>
      </c>
      <c r="AE114" s="66">
        <f t="shared" si="21"/>
        <v>199137</v>
      </c>
      <c r="AF114" s="67">
        <f t="shared" si="22"/>
        <v>161940</v>
      </c>
      <c r="AG114" s="66">
        <f t="shared" si="23"/>
        <v>192709</v>
      </c>
      <c r="AH114" s="68">
        <f t="shared" si="24"/>
        <v>166636</v>
      </c>
      <c r="AI114" s="69">
        <f t="shared" si="25"/>
        <v>198297</v>
      </c>
      <c r="AJ114" s="68">
        <f t="shared" si="26"/>
        <v>161476</v>
      </c>
      <c r="AK114" s="69">
        <f t="shared" si="27"/>
        <v>192156</v>
      </c>
    </row>
    <row r="115" spans="2:37" ht="100.5" customHeight="1" x14ac:dyDescent="0.2">
      <c r="B115" s="52">
        <v>107</v>
      </c>
      <c r="C115" s="59" t="s">
        <v>216</v>
      </c>
      <c r="D115" s="105" t="s">
        <v>218</v>
      </c>
      <c r="E115" s="60" t="s">
        <v>26</v>
      </c>
      <c r="F115" s="61" t="s">
        <v>27</v>
      </c>
      <c r="G115" s="62">
        <f>+'PRESTIGIO '!H118</f>
        <v>191683</v>
      </c>
      <c r="H115" s="63">
        <v>0.19</v>
      </c>
      <c r="I115" s="64">
        <f t="shared" si="14"/>
        <v>228103</v>
      </c>
      <c r="J115" s="61" t="s">
        <v>28</v>
      </c>
      <c r="K115" s="62">
        <f>+'PRESTIGIO '!L118</f>
        <v>184016</v>
      </c>
      <c r="L115" s="63">
        <v>0.19</v>
      </c>
      <c r="M115" s="65">
        <f t="shared" si="17"/>
        <v>218979</v>
      </c>
      <c r="N115" s="61" t="s">
        <v>27</v>
      </c>
      <c r="O115" s="62">
        <f>+CORSERVICS!I118</f>
        <v>147932.77310924372</v>
      </c>
      <c r="P115" s="63">
        <f>+CORSERVICS!H118</f>
        <v>0.19</v>
      </c>
      <c r="Q115" s="64">
        <f t="shared" si="15"/>
        <v>176040</v>
      </c>
      <c r="R115" s="61" t="s">
        <v>28</v>
      </c>
      <c r="S115" s="62">
        <f>+CORSERVICS!M118</f>
        <v>147547.05882352943</v>
      </c>
      <c r="T115" s="63">
        <f>+CORSERVICS!L117</f>
        <v>0.19</v>
      </c>
      <c r="U115" s="65">
        <f t="shared" si="18"/>
        <v>175581</v>
      </c>
      <c r="V115" s="61" t="s">
        <v>27</v>
      </c>
      <c r="W115" s="62">
        <f>+'PUBLICIDAD MOVIL'!I121</f>
        <v>180113</v>
      </c>
      <c r="X115" s="63">
        <v>0.19</v>
      </c>
      <c r="Y115" s="65">
        <f t="shared" si="16"/>
        <v>214334</v>
      </c>
      <c r="Z115" s="61" t="s">
        <v>28</v>
      </c>
      <c r="AA115" s="62">
        <f>+'PUBLICIDAD MOVIL'!M121</f>
        <v>171820</v>
      </c>
      <c r="AB115" s="63">
        <v>0.19</v>
      </c>
      <c r="AC115" s="64">
        <f t="shared" si="19"/>
        <v>204466</v>
      </c>
      <c r="AD115" s="64">
        <f t="shared" si="20"/>
        <v>173243</v>
      </c>
      <c r="AE115" s="66">
        <f t="shared" si="21"/>
        <v>206159</v>
      </c>
      <c r="AF115" s="67">
        <f t="shared" si="22"/>
        <v>167794</v>
      </c>
      <c r="AG115" s="66">
        <f t="shared" si="23"/>
        <v>199675</v>
      </c>
      <c r="AH115" s="68">
        <f t="shared" si="24"/>
        <v>172212</v>
      </c>
      <c r="AI115" s="69">
        <f t="shared" si="25"/>
        <v>204932</v>
      </c>
      <c r="AJ115" s="68">
        <f t="shared" si="26"/>
        <v>167091</v>
      </c>
      <c r="AK115" s="69">
        <f t="shared" si="27"/>
        <v>198838</v>
      </c>
    </row>
    <row r="116" spans="2:37" ht="100.5" customHeight="1" x14ac:dyDescent="0.2">
      <c r="B116" s="52">
        <v>108</v>
      </c>
      <c r="C116" s="59" t="s">
        <v>216</v>
      </c>
      <c r="D116" s="105" t="s">
        <v>219</v>
      </c>
      <c r="E116" s="60" t="s">
        <v>26</v>
      </c>
      <c r="F116" s="61" t="s">
        <v>27</v>
      </c>
      <c r="G116" s="62">
        <f>+'PRESTIGIO '!H119</f>
        <v>190789</v>
      </c>
      <c r="H116" s="63">
        <v>0.19</v>
      </c>
      <c r="I116" s="64">
        <f t="shared" si="14"/>
        <v>227039</v>
      </c>
      <c r="J116" s="61" t="s">
        <v>28</v>
      </c>
      <c r="K116" s="62">
        <f>+'PRESTIGIO '!L119</f>
        <v>187355</v>
      </c>
      <c r="L116" s="63">
        <v>0.19</v>
      </c>
      <c r="M116" s="65">
        <f t="shared" si="17"/>
        <v>222952</v>
      </c>
      <c r="N116" s="61" t="s">
        <v>27</v>
      </c>
      <c r="O116" s="62">
        <f>+CORSERVICS!I119</f>
        <v>149747.89915966388</v>
      </c>
      <c r="P116" s="63">
        <f>+CORSERVICS!H119</f>
        <v>0.19</v>
      </c>
      <c r="Q116" s="64">
        <f t="shared" si="15"/>
        <v>178200</v>
      </c>
      <c r="R116" s="61" t="s">
        <v>28</v>
      </c>
      <c r="S116" s="62">
        <f>+CORSERVICS!M119</f>
        <v>149362.18487394959</v>
      </c>
      <c r="T116" s="63">
        <f>+CORSERVICS!L118</f>
        <v>0.19</v>
      </c>
      <c r="U116" s="65">
        <f t="shared" si="18"/>
        <v>177741</v>
      </c>
      <c r="V116" s="61" t="s">
        <v>27</v>
      </c>
      <c r="W116" s="62">
        <f>+'PUBLICIDAD MOVIL'!I122</f>
        <v>191674</v>
      </c>
      <c r="X116" s="63">
        <v>0.19</v>
      </c>
      <c r="Y116" s="65">
        <f t="shared" si="16"/>
        <v>228092</v>
      </c>
      <c r="Z116" s="61" t="s">
        <v>28</v>
      </c>
      <c r="AA116" s="62">
        <f>+'PUBLICIDAD MOVIL'!M122</f>
        <v>172594</v>
      </c>
      <c r="AB116" s="63">
        <v>0.19</v>
      </c>
      <c r="AC116" s="64">
        <f t="shared" si="19"/>
        <v>205387</v>
      </c>
      <c r="AD116" s="64">
        <f t="shared" si="20"/>
        <v>177404</v>
      </c>
      <c r="AE116" s="66">
        <f t="shared" si="21"/>
        <v>211111</v>
      </c>
      <c r="AF116" s="67">
        <f t="shared" si="22"/>
        <v>169770</v>
      </c>
      <c r="AG116" s="66">
        <f t="shared" si="23"/>
        <v>202026</v>
      </c>
      <c r="AH116" s="68">
        <f t="shared" si="24"/>
        <v>176262</v>
      </c>
      <c r="AI116" s="69">
        <f t="shared" si="25"/>
        <v>209752</v>
      </c>
      <c r="AJ116" s="68">
        <f t="shared" si="26"/>
        <v>169035</v>
      </c>
      <c r="AK116" s="69">
        <f t="shared" si="27"/>
        <v>201152</v>
      </c>
    </row>
    <row r="117" spans="2:37" ht="100.5" customHeight="1" x14ac:dyDescent="0.2">
      <c r="B117" s="52">
        <v>109</v>
      </c>
      <c r="C117" s="59" t="s">
        <v>220</v>
      </c>
      <c r="D117" s="105" t="s">
        <v>221</v>
      </c>
      <c r="E117" s="60" t="s">
        <v>26</v>
      </c>
      <c r="F117" s="61" t="s">
        <v>27</v>
      </c>
      <c r="G117" s="62">
        <f>+'PRESTIGIO '!H120</f>
        <v>113732</v>
      </c>
      <c r="H117" s="63">
        <v>0.19</v>
      </c>
      <c r="I117" s="64">
        <f t="shared" si="14"/>
        <v>135341</v>
      </c>
      <c r="J117" s="61" t="s">
        <v>28</v>
      </c>
      <c r="K117" s="62">
        <f>+'PRESTIGIO '!L120</f>
        <v>109865</v>
      </c>
      <c r="L117" s="63">
        <v>0.19</v>
      </c>
      <c r="M117" s="65">
        <f t="shared" si="17"/>
        <v>130739</v>
      </c>
      <c r="N117" s="61" t="s">
        <v>27</v>
      </c>
      <c r="O117" s="62">
        <f>+CORSERVICS!I120</f>
        <v>89848.73949579832</v>
      </c>
      <c r="P117" s="63">
        <f>+CORSERVICS!H120</f>
        <v>0.19</v>
      </c>
      <c r="Q117" s="64">
        <f t="shared" si="15"/>
        <v>106920</v>
      </c>
      <c r="R117" s="61" t="s">
        <v>28</v>
      </c>
      <c r="S117" s="62">
        <f>+CORSERVICS!M120</f>
        <v>89463.025210084044</v>
      </c>
      <c r="T117" s="63">
        <f>+CORSERVICS!L119</f>
        <v>0.19</v>
      </c>
      <c r="U117" s="65">
        <f t="shared" si="18"/>
        <v>106461</v>
      </c>
      <c r="V117" s="61" t="s">
        <v>27</v>
      </c>
      <c r="W117" s="62">
        <f>+'PUBLICIDAD MOVIL'!I123</f>
        <v>107488</v>
      </c>
      <c r="X117" s="63">
        <v>0.19</v>
      </c>
      <c r="Y117" s="65">
        <f t="shared" si="16"/>
        <v>127911</v>
      </c>
      <c r="Z117" s="61" t="s">
        <v>28</v>
      </c>
      <c r="AA117" s="62">
        <f>+'PUBLICIDAD MOVIL'!M123</f>
        <v>101920</v>
      </c>
      <c r="AB117" s="63">
        <v>0.19</v>
      </c>
      <c r="AC117" s="64">
        <f t="shared" si="19"/>
        <v>121285</v>
      </c>
      <c r="AD117" s="64">
        <f t="shared" si="20"/>
        <v>103690</v>
      </c>
      <c r="AE117" s="66">
        <f t="shared" si="21"/>
        <v>123391</v>
      </c>
      <c r="AF117" s="67">
        <f t="shared" si="22"/>
        <v>100416</v>
      </c>
      <c r="AG117" s="66">
        <f t="shared" si="23"/>
        <v>119495</v>
      </c>
      <c r="AH117" s="68">
        <f t="shared" si="24"/>
        <v>103177</v>
      </c>
      <c r="AI117" s="69">
        <f t="shared" si="25"/>
        <v>122781</v>
      </c>
      <c r="AJ117" s="68">
        <f t="shared" si="26"/>
        <v>100059</v>
      </c>
      <c r="AK117" s="69">
        <f t="shared" si="27"/>
        <v>119070</v>
      </c>
    </row>
    <row r="118" spans="2:37" ht="100.5" customHeight="1" x14ac:dyDescent="0.2">
      <c r="B118" s="52">
        <v>110</v>
      </c>
      <c r="C118" s="59" t="s">
        <v>222</v>
      </c>
      <c r="D118" s="105" t="s">
        <v>223</v>
      </c>
      <c r="E118" s="60" t="s">
        <v>26</v>
      </c>
      <c r="F118" s="61" t="s">
        <v>27</v>
      </c>
      <c r="G118" s="62">
        <f>+'PRESTIGIO '!H121</f>
        <v>2687287</v>
      </c>
      <c r="H118" s="63">
        <v>0.19</v>
      </c>
      <c r="I118" s="64">
        <f t="shared" si="14"/>
        <v>3197872</v>
      </c>
      <c r="J118" s="61" t="s">
        <v>28</v>
      </c>
      <c r="K118" s="62">
        <f>+'PRESTIGIO '!L121</f>
        <v>2660414</v>
      </c>
      <c r="L118" s="63">
        <v>0.19</v>
      </c>
      <c r="M118" s="65">
        <f t="shared" si="17"/>
        <v>3165893</v>
      </c>
      <c r="N118" s="61" t="s">
        <v>27</v>
      </c>
      <c r="O118" s="62">
        <f>+CORSERVICS!I121</f>
        <v>2087394.9579831935</v>
      </c>
      <c r="P118" s="63">
        <f>+CORSERVICS!H121</f>
        <v>0.19</v>
      </c>
      <c r="Q118" s="64">
        <f t="shared" si="15"/>
        <v>2484000</v>
      </c>
      <c r="R118" s="61" t="s">
        <v>28</v>
      </c>
      <c r="S118" s="62">
        <f>+CORSERVICS!M121</f>
        <v>2087009.2436974791</v>
      </c>
      <c r="T118" s="63">
        <f>+CORSERVICS!L120</f>
        <v>0.19</v>
      </c>
      <c r="U118" s="65">
        <f t="shared" si="18"/>
        <v>2483541</v>
      </c>
      <c r="V118" s="61" t="s">
        <v>27</v>
      </c>
      <c r="W118" s="62">
        <f>+'PUBLICIDAD MOVIL'!I124</f>
        <v>2561203</v>
      </c>
      <c r="X118" s="63">
        <v>0.19</v>
      </c>
      <c r="Y118" s="65">
        <f t="shared" si="16"/>
        <v>3047832</v>
      </c>
      <c r="Z118" s="61" t="s">
        <v>28</v>
      </c>
      <c r="AA118" s="62">
        <f>+'PUBLICIDAD MOVIL'!M124</f>
        <v>2403572</v>
      </c>
      <c r="AB118" s="63">
        <v>0.19</v>
      </c>
      <c r="AC118" s="64">
        <f t="shared" si="19"/>
        <v>2860251</v>
      </c>
      <c r="AD118" s="64">
        <f t="shared" si="20"/>
        <v>2445295</v>
      </c>
      <c r="AE118" s="66">
        <f t="shared" si="21"/>
        <v>2909901</v>
      </c>
      <c r="AF118" s="67">
        <f t="shared" si="22"/>
        <v>2383665</v>
      </c>
      <c r="AG118" s="66">
        <f t="shared" si="23"/>
        <v>2836561</v>
      </c>
      <c r="AH118" s="68">
        <f t="shared" si="24"/>
        <v>2431015</v>
      </c>
      <c r="AI118" s="69">
        <f t="shared" si="25"/>
        <v>2892908</v>
      </c>
      <c r="AJ118" s="68">
        <f t="shared" si="26"/>
        <v>2371976</v>
      </c>
      <c r="AK118" s="69">
        <f t="shared" si="27"/>
        <v>2822651</v>
      </c>
    </row>
    <row r="119" spans="2:37" ht="100.5" customHeight="1" x14ac:dyDescent="0.2">
      <c r="B119" s="52">
        <v>111</v>
      </c>
      <c r="C119" s="59" t="s">
        <v>224</v>
      </c>
      <c r="D119" s="105" t="s">
        <v>225</v>
      </c>
      <c r="E119" s="60" t="s">
        <v>26</v>
      </c>
      <c r="F119" s="61" t="s">
        <v>27</v>
      </c>
      <c r="G119" s="62">
        <f>+'PRESTIGIO '!H122</f>
        <v>93024</v>
      </c>
      <c r="H119" s="63">
        <v>0.19</v>
      </c>
      <c r="I119" s="64">
        <f t="shared" si="14"/>
        <v>110699</v>
      </c>
      <c r="J119" s="61" t="s">
        <v>28</v>
      </c>
      <c r="K119" s="62">
        <f>+'PRESTIGIO '!L122</f>
        <v>90512</v>
      </c>
      <c r="L119" s="63">
        <v>0.19</v>
      </c>
      <c r="M119" s="65">
        <f t="shared" si="17"/>
        <v>107709</v>
      </c>
      <c r="N119" s="61" t="s">
        <v>27</v>
      </c>
      <c r="O119" s="62">
        <f>+CORSERVICS!I122</f>
        <v>80773.109243697487</v>
      </c>
      <c r="P119" s="63">
        <f>+CORSERVICS!H122</f>
        <v>0.19</v>
      </c>
      <c r="Q119" s="64">
        <f t="shared" si="15"/>
        <v>96120</v>
      </c>
      <c r="R119" s="61" t="s">
        <v>28</v>
      </c>
      <c r="S119" s="62">
        <f>+CORSERVICS!M122</f>
        <v>80387.394957983197</v>
      </c>
      <c r="T119" s="63">
        <f>+CORSERVICS!L121</f>
        <v>0.19</v>
      </c>
      <c r="U119" s="65">
        <f t="shared" si="18"/>
        <v>95661</v>
      </c>
      <c r="V119" s="61" t="s">
        <v>27</v>
      </c>
      <c r="W119" s="62">
        <f>+'PUBLICIDAD MOVIL'!I125</f>
        <v>96580</v>
      </c>
      <c r="X119" s="63">
        <v>0.19</v>
      </c>
      <c r="Y119" s="65">
        <f t="shared" si="16"/>
        <v>114930</v>
      </c>
      <c r="Z119" s="61" t="s">
        <v>28</v>
      </c>
      <c r="AA119" s="62">
        <f>+'PUBLICIDAD MOVIL'!M125</f>
        <v>94271</v>
      </c>
      <c r="AB119" s="63">
        <v>0.19</v>
      </c>
      <c r="AC119" s="64">
        <f t="shared" si="19"/>
        <v>112182</v>
      </c>
      <c r="AD119" s="64">
        <f t="shared" si="20"/>
        <v>90126</v>
      </c>
      <c r="AE119" s="66">
        <f t="shared" si="21"/>
        <v>107250</v>
      </c>
      <c r="AF119" s="67">
        <f t="shared" si="22"/>
        <v>88390</v>
      </c>
      <c r="AG119" s="66">
        <f t="shared" si="23"/>
        <v>105184</v>
      </c>
      <c r="AH119" s="68">
        <f t="shared" si="24"/>
        <v>89863</v>
      </c>
      <c r="AI119" s="69">
        <f t="shared" si="25"/>
        <v>106937</v>
      </c>
      <c r="AJ119" s="68">
        <f t="shared" si="26"/>
        <v>88191</v>
      </c>
      <c r="AK119" s="69">
        <f t="shared" si="27"/>
        <v>104947</v>
      </c>
    </row>
    <row r="120" spans="2:37" ht="100.5" customHeight="1" x14ac:dyDescent="0.2">
      <c r="B120" s="52">
        <v>112</v>
      </c>
      <c r="C120" s="59" t="s">
        <v>226</v>
      </c>
      <c r="D120" s="105" t="s">
        <v>227</v>
      </c>
      <c r="E120" s="60" t="s">
        <v>72</v>
      </c>
      <c r="F120" s="61" t="s">
        <v>27</v>
      </c>
      <c r="G120" s="62">
        <f>+'PRESTIGIO '!H123</f>
        <v>93991</v>
      </c>
      <c r="H120" s="63">
        <v>0.19</v>
      </c>
      <c r="I120" s="64">
        <f t="shared" si="14"/>
        <v>111849</v>
      </c>
      <c r="J120" s="61" t="s">
        <v>28</v>
      </c>
      <c r="K120" s="62">
        <f>+'PRESTIGIO '!L123</f>
        <v>90325</v>
      </c>
      <c r="L120" s="63">
        <v>0.19</v>
      </c>
      <c r="M120" s="65">
        <f t="shared" si="17"/>
        <v>107487</v>
      </c>
      <c r="N120" s="61" t="s">
        <v>27</v>
      </c>
      <c r="O120" s="62">
        <f>+CORSERVICS!I123</f>
        <v>77142.857142857145</v>
      </c>
      <c r="P120" s="63">
        <f>+CORSERVICS!H123</f>
        <v>0.19</v>
      </c>
      <c r="Q120" s="64">
        <f t="shared" si="15"/>
        <v>91800</v>
      </c>
      <c r="R120" s="61" t="s">
        <v>28</v>
      </c>
      <c r="S120" s="62">
        <f>+CORSERVICS!M123</f>
        <v>76757.142857142855</v>
      </c>
      <c r="T120" s="63">
        <f>+CORSERVICS!L122</f>
        <v>0.19</v>
      </c>
      <c r="U120" s="65">
        <f t="shared" si="18"/>
        <v>91341</v>
      </c>
      <c r="V120" s="61" t="s">
        <v>27</v>
      </c>
      <c r="W120" s="62">
        <f>+'PUBLICIDAD MOVIL'!I126</f>
        <v>95554</v>
      </c>
      <c r="X120" s="63">
        <v>0.19</v>
      </c>
      <c r="Y120" s="65">
        <f t="shared" si="16"/>
        <v>113709</v>
      </c>
      <c r="Z120" s="61" t="s">
        <v>28</v>
      </c>
      <c r="AA120" s="62">
        <f>+'PUBLICIDAD MOVIL'!M126</f>
        <v>88044</v>
      </c>
      <c r="AB120" s="63">
        <v>0.19</v>
      </c>
      <c r="AC120" s="64">
        <f t="shared" si="19"/>
        <v>104772</v>
      </c>
      <c r="AD120" s="64">
        <f t="shared" si="20"/>
        <v>88896</v>
      </c>
      <c r="AE120" s="66">
        <f t="shared" si="21"/>
        <v>105786</v>
      </c>
      <c r="AF120" s="67">
        <f t="shared" si="22"/>
        <v>85042</v>
      </c>
      <c r="AG120" s="66">
        <f t="shared" si="23"/>
        <v>101200</v>
      </c>
      <c r="AH120" s="68">
        <f t="shared" si="24"/>
        <v>88486</v>
      </c>
      <c r="AI120" s="69">
        <f t="shared" si="25"/>
        <v>105298</v>
      </c>
      <c r="AJ120" s="68">
        <f t="shared" si="26"/>
        <v>84829</v>
      </c>
      <c r="AK120" s="69">
        <f t="shared" si="27"/>
        <v>100947</v>
      </c>
    </row>
    <row r="121" spans="2:37" ht="100.5" customHeight="1" x14ac:dyDescent="0.2">
      <c r="B121" s="52">
        <v>113</v>
      </c>
      <c r="C121" s="59" t="s">
        <v>226</v>
      </c>
      <c r="D121" s="105" t="s">
        <v>228</v>
      </c>
      <c r="E121" s="60" t="s">
        <v>26</v>
      </c>
      <c r="F121" s="61" t="s">
        <v>27</v>
      </c>
      <c r="G121" s="62">
        <f>+'PRESTIGIO '!H124</f>
        <v>97389</v>
      </c>
      <c r="H121" s="63">
        <v>0.19</v>
      </c>
      <c r="I121" s="64">
        <f t="shared" si="14"/>
        <v>115893</v>
      </c>
      <c r="J121" s="61" t="s">
        <v>28</v>
      </c>
      <c r="K121" s="62">
        <f>+'PRESTIGIO '!L124</f>
        <v>95148</v>
      </c>
      <c r="L121" s="63">
        <v>0.19</v>
      </c>
      <c r="M121" s="65">
        <f t="shared" si="17"/>
        <v>113226</v>
      </c>
      <c r="N121" s="61" t="s">
        <v>27</v>
      </c>
      <c r="O121" s="62">
        <f>+CORSERVICS!I124</f>
        <v>78957.983193277309</v>
      </c>
      <c r="P121" s="63">
        <f>+CORSERVICS!H124</f>
        <v>0.19</v>
      </c>
      <c r="Q121" s="64">
        <f t="shared" si="15"/>
        <v>93960</v>
      </c>
      <c r="R121" s="61" t="s">
        <v>28</v>
      </c>
      <c r="S121" s="62">
        <f>+CORSERVICS!M124</f>
        <v>78572.268907563033</v>
      </c>
      <c r="T121" s="63">
        <f>+CORSERVICS!L123</f>
        <v>0.19</v>
      </c>
      <c r="U121" s="65">
        <f t="shared" si="18"/>
        <v>93501</v>
      </c>
      <c r="V121" s="61" t="s">
        <v>27</v>
      </c>
      <c r="W121" s="62">
        <f>+'PUBLICIDAD MOVIL'!I127</f>
        <v>96488</v>
      </c>
      <c r="X121" s="63">
        <v>0.19</v>
      </c>
      <c r="Y121" s="65">
        <f t="shared" si="16"/>
        <v>114821</v>
      </c>
      <c r="Z121" s="61" t="s">
        <v>28</v>
      </c>
      <c r="AA121" s="62">
        <f>+'PUBLICIDAD MOVIL'!M127</f>
        <v>89609</v>
      </c>
      <c r="AB121" s="63">
        <v>0.19</v>
      </c>
      <c r="AC121" s="64">
        <f t="shared" si="19"/>
        <v>106635</v>
      </c>
      <c r="AD121" s="64">
        <f t="shared" si="20"/>
        <v>90945</v>
      </c>
      <c r="AE121" s="66">
        <f t="shared" si="21"/>
        <v>108225</v>
      </c>
      <c r="AF121" s="67">
        <f t="shared" si="22"/>
        <v>87776</v>
      </c>
      <c r="AG121" s="66">
        <f t="shared" si="23"/>
        <v>104453</v>
      </c>
      <c r="AH121" s="68">
        <f t="shared" si="24"/>
        <v>90530</v>
      </c>
      <c r="AI121" s="69">
        <f t="shared" si="25"/>
        <v>107731</v>
      </c>
      <c r="AJ121" s="68">
        <f t="shared" si="26"/>
        <v>87500</v>
      </c>
      <c r="AK121" s="69">
        <f t="shared" si="27"/>
        <v>104125</v>
      </c>
    </row>
    <row r="122" spans="2:37" ht="100.5" customHeight="1" x14ac:dyDescent="0.2">
      <c r="B122" s="52">
        <v>114</v>
      </c>
      <c r="C122" s="59" t="s">
        <v>226</v>
      </c>
      <c r="D122" s="105" t="s">
        <v>229</v>
      </c>
      <c r="E122" s="60" t="s">
        <v>26</v>
      </c>
      <c r="F122" s="61" t="s">
        <v>27</v>
      </c>
      <c r="G122" s="62">
        <f>+'PRESTIGIO '!H125</f>
        <v>100059</v>
      </c>
      <c r="H122" s="63">
        <v>0.19</v>
      </c>
      <c r="I122" s="64">
        <f t="shared" si="14"/>
        <v>119070</v>
      </c>
      <c r="J122" s="61" t="s">
        <v>28</v>
      </c>
      <c r="K122" s="62">
        <f>+'PRESTIGIO '!L125</f>
        <v>98658</v>
      </c>
      <c r="L122" s="63">
        <v>0.19</v>
      </c>
      <c r="M122" s="65">
        <f t="shared" si="17"/>
        <v>117403</v>
      </c>
      <c r="N122" s="61" t="s">
        <v>27</v>
      </c>
      <c r="O122" s="62">
        <f>+CORSERVICS!I125</f>
        <v>80773.109243697487</v>
      </c>
      <c r="P122" s="63">
        <f>+CORSERVICS!H125</f>
        <v>0.19</v>
      </c>
      <c r="Q122" s="64">
        <f t="shared" si="15"/>
        <v>96120</v>
      </c>
      <c r="R122" s="61" t="s">
        <v>28</v>
      </c>
      <c r="S122" s="62">
        <f>+CORSERVICS!M125</f>
        <v>80387.394957983197</v>
      </c>
      <c r="T122" s="63">
        <f>+CORSERVICS!L124</f>
        <v>0.19</v>
      </c>
      <c r="U122" s="65">
        <f t="shared" si="18"/>
        <v>95661</v>
      </c>
      <c r="V122" s="61" t="s">
        <v>27</v>
      </c>
      <c r="W122" s="62">
        <f>+'PUBLICIDAD MOVIL'!I128</f>
        <v>95409</v>
      </c>
      <c r="X122" s="63">
        <v>0.19</v>
      </c>
      <c r="Y122" s="65">
        <f t="shared" si="16"/>
        <v>113537</v>
      </c>
      <c r="Z122" s="61" t="s">
        <v>28</v>
      </c>
      <c r="AA122" s="62">
        <f>+'PUBLICIDAD MOVIL'!M128</f>
        <v>92307</v>
      </c>
      <c r="AB122" s="63">
        <v>0.19</v>
      </c>
      <c r="AC122" s="64">
        <f t="shared" si="19"/>
        <v>109845</v>
      </c>
      <c r="AD122" s="64">
        <f t="shared" si="20"/>
        <v>92080</v>
      </c>
      <c r="AE122" s="66">
        <f t="shared" si="21"/>
        <v>109575</v>
      </c>
      <c r="AF122" s="67">
        <f t="shared" si="22"/>
        <v>90451</v>
      </c>
      <c r="AG122" s="66">
        <f t="shared" si="23"/>
        <v>107637</v>
      </c>
      <c r="AH122" s="68">
        <f t="shared" si="24"/>
        <v>91700</v>
      </c>
      <c r="AI122" s="69">
        <f t="shared" si="25"/>
        <v>109123</v>
      </c>
      <c r="AJ122" s="68">
        <f t="shared" si="26"/>
        <v>90126</v>
      </c>
      <c r="AK122" s="69">
        <f t="shared" si="27"/>
        <v>107250</v>
      </c>
    </row>
    <row r="123" spans="2:37" ht="100.5" customHeight="1" x14ac:dyDescent="0.2">
      <c r="B123" s="52">
        <v>115</v>
      </c>
      <c r="C123" s="59" t="s">
        <v>230</v>
      </c>
      <c r="D123" s="105" t="s">
        <v>231</v>
      </c>
      <c r="E123" s="60" t="s">
        <v>26</v>
      </c>
      <c r="F123" s="61" t="s">
        <v>27</v>
      </c>
      <c r="G123" s="62">
        <f>+'PRESTIGIO '!H126</f>
        <v>46828</v>
      </c>
      <c r="H123" s="63">
        <v>0.19</v>
      </c>
      <c r="I123" s="64">
        <f t="shared" si="14"/>
        <v>55725</v>
      </c>
      <c r="J123" s="61" t="s">
        <v>28</v>
      </c>
      <c r="K123" s="62">
        <f>+'PRESTIGIO '!L126</f>
        <v>46173</v>
      </c>
      <c r="L123" s="63">
        <v>0.19</v>
      </c>
      <c r="M123" s="65">
        <f t="shared" si="17"/>
        <v>54946</v>
      </c>
      <c r="N123" s="61" t="s">
        <v>27</v>
      </c>
      <c r="O123" s="62">
        <f>+CORSERVICS!I126</f>
        <v>35394.957983193279</v>
      </c>
      <c r="P123" s="63">
        <f>+CORSERVICS!H126</f>
        <v>0.19</v>
      </c>
      <c r="Q123" s="64">
        <f t="shared" si="15"/>
        <v>42120</v>
      </c>
      <c r="R123" s="61" t="s">
        <v>28</v>
      </c>
      <c r="S123" s="62">
        <f>+CORSERVICS!M126</f>
        <v>35009.243697478996</v>
      </c>
      <c r="T123" s="63">
        <f>+CORSERVICS!L125</f>
        <v>0.19</v>
      </c>
      <c r="U123" s="65">
        <f t="shared" si="18"/>
        <v>41661</v>
      </c>
      <c r="V123" s="61" t="s">
        <v>27</v>
      </c>
      <c r="W123" s="62">
        <f>+'PUBLICIDAD MOVIL'!I129</f>
        <v>45780</v>
      </c>
      <c r="X123" s="63">
        <v>0.19</v>
      </c>
      <c r="Y123" s="65">
        <f t="shared" si="16"/>
        <v>54478</v>
      </c>
      <c r="Z123" s="61" t="s">
        <v>28</v>
      </c>
      <c r="AA123" s="62">
        <f>+'PUBLICIDAD MOVIL'!M129</f>
        <v>42473</v>
      </c>
      <c r="AB123" s="63">
        <v>0.19</v>
      </c>
      <c r="AC123" s="64">
        <f t="shared" si="19"/>
        <v>50543</v>
      </c>
      <c r="AD123" s="64">
        <f t="shared" si="20"/>
        <v>42668</v>
      </c>
      <c r="AE123" s="66">
        <f t="shared" si="21"/>
        <v>50775</v>
      </c>
      <c r="AF123" s="67">
        <f t="shared" si="22"/>
        <v>41218</v>
      </c>
      <c r="AG123" s="66">
        <f t="shared" si="23"/>
        <v>49049</v>
      </c>
      <c r="AH123" s="68">
        <f t="shared" si="24"/>
        <v>42336</v>
      </c>
      <c r="AI123" s="69">
        <f t="shared" si="25"/>
        <v>50380</v>
      </c>
      <c r="AJ123" s="68">
        <f t="shared" si="26"/>
        <v>40948</v>
      </c>
      <c r="AK123" s="69">
        <f t="shared" si="27"/>
        <v>48728</v>
      </c>
    </row>
    <row r="124" spans="2:37" ht="100.5" customHeight="1" x14ac:dyDescent="0.2">
      <c r="B124" s="52">
        <v>116</v>
      </c>
      <c r="C124" s="59" t="s">
        <v>232</v>
      </c>
      <c r="D124" s="105" t="s">
        <v>233</v>
      </c>
      <c r="E124" s="60" t="s">
        <v>26</v>
      </c>
      <c r="F124" s="61" t="s">
        <v>27</v>
      </c>
      <c r="G124" s="62">
        <f>+'PRESTIGIO '!H127</f>
        <v>132390</v>
      </c>
      <c r="H124" s="63">
        <v>0.19</v>
      </c>
      <c r="I124" s="64">
        <f t="shared" si="14"/>
        <v>157544</v>
      </c>
      <c r="J124" s="61" t="s">
        <v>28</v>
      </c>
      <c r="K124" s="62">
        <f>+'PRESTIGIO '!L127</f>
        <v>130934</v>
      </c>
      <c r="L124" s="63">
        <v>0.19</v>
      </c>
      <c r="M124" s="65">
        <f t="shared" si="17"/>
        <v>155811</v>
      </c>
      <c r="N124" s="61" t="s">
        <v>27</v>
      </c>
      <c r="O124" s="62">
        <f>+CORSERVICS!I127</f>
        <v>104369.74789915969</v>
      </c>
      <c r="P124" s="63">
        <f>+CORSERVICS!H127</f>
        <v>0.19</v>
      </c>
      <c r="Q124" s="64">
        <f t="shared" si="15"/>
        <v>124200</v>
      </c>
      <c r="R124" s="61" t="s">
        <v>28</v>
      </c>
      <c r="S124" s="62">
        <f>+CORSERVICS!M127</f>
        <v>103984.0336134454</v>
      </c>
      <c r="T124" s="63">
        <f>+CORSERVICS!L127</f>
        <v>0.19</v>
      </c>
      <c r="U124" s="65">
        <f t="shared" si="18"/>
        <v>123741</v>
      </c>
      <c r="V124" s="61" t="s">
        <v>27</v>
      </c>
      <c r="W124" s="62">
        <f>+'PUBLICIDAD MOVIL'!I130</f>
        <v>123936</v>
      </c>
      <c r="X124" s="63">
        <v>0.19</v>
      </c>
      <c r="Y124" s="65">
        <f t="shared" si="16"/>
        <v>147484</v>
      </c>
      <c r="Z124" s="61" t="s">
        <v>28</v>
      </c>
      <c r="AA124" s="62">
        <f>+'PUBLICIDAD MOVIL'!M130</f>
        <v>120016</v>
      </c>
      <c r="AB124" s="63">
        <v>0.19</v>
      </c>
      <c r="AC124" s="64">
        <f t="shared" si="19"/>
        <v>142819</v>
      </c>
      <c r="AD124" s="64">
        <f t="shared" si="20"/>
        <v>120232</v>
      </c>
      <c r="AE124" s="66">
        <f t="shared" si="21"/>
        <v>143076</v>
      </c>
      <c r="AF124" s="67">
        <f t="shared" si="22"/>
        <v>118311</v>
      </c>
      <c r="AG124" s="66">
        <f t="shared" si="23"/>
        <v>140790</v>
      </c>
      <c r="AH124" s="68">
        <f t="shared" si="24"/>
        <v>119640</v>
      </c>
      <c r="AI124" s="69">
        <f t="shared" si="25"/>
        <v>142372</v>
      </c>
      <c r="AJ124" s="68">
        <f t="shared" si="26"/>
        <v>117784</v>
      </c>
      <c r="AK124" s="69">
        <f t="shared" si="27"/>
        <v>140163</v>
      </c>
    </row>
    <row r="125" spans="2:37" ht="100.5" customHeight="1" x14ac:dyDescent="0.2">
      <c r="B125" s="52">
        <v>117</v>
      </c>
      <c r="C125" s="59" t="s">
        <v>234</v>
      </c>
      <c r="D125" s="105" t="s">
        <v>235</v>
      </c>
      <c r="E125" s="60" t="s">
        <v>26</v>
      </c>
      <c r="F125" s="61" t="s">
        <v>27</v>
      </c>
      <c r="G125" s="62">
        <f>+'PRESTIGIO '!H128</f>
        <v>65446</v>
      </c>
      <c r="H125" s="63">
        <v>0.19</v>
      </c>
      <c r="I125" s="64">
        <f t="shared" si="14"/>
        <v>77881</v>
      </c>
      <c r="J125" s="61" t="s">
        <v>28</v>
      </c>
      <c r="K125" s="62">
        <f>+'PRESTIGIO '!L128</f>
        <v>63679</v>
      </c>
      <c r="L125" s="63">
        <v>0.19</v>
      </c>
      <c r="M125" s="65">
        <f t="shared" si="17"/>
        <v>75778</v>
      </c>
      <c r="N125" s="61" t="s">
        <v>27</v>
      </c>
      <c r="O125" s="62">
        <f>+CORSERVICS!I128</f>
        <v>54453.781512605048</v>
      </c>
      <c r="P125" s="63">
        <f>+CORSERVICS!H128</f>
        <v>0.19</v>
      </c>
      <c r="Q125" s="64">
        <f t="shared" si="15"/>
        <v>64800</v>
      </c>
      <c r="R125" s="61" t="s">
        <v>28</v>
      </c>
      <c r="S125" s="62">
        <f>+CORSERVICS!M128</f>
        <v>54068.067226890766</v>
      </c>
      <c r="T125" s="63">
        <f>+CORSERVICS!L128</f>
        <v>0.19</v>
      </c>
      <c r="U125" s="65">
        <f t="shared" si="18"/>
        <v>64341</v>
      </c>
      <c r="V125" s="61" t="s">
        <v>27</v>
      </c>
      <c r="W125" s="62">
        <f>+'PUBLICIDAD MOVIL'!I131</f>
        <v>65995</v>
      </c>
      <c r="X125" s="63">
        <v>0.19</v>
      </c>
      <c r="Y125" s="65">
        <f t="shared" si="16"/>
        <v>78534</v>
      </c>
      <c r="Z125" s="61" t="s">
        <v>28</v>
      </c>
      <c r="AA125" s="62">
        <f>+'PUBLICIDAD MOVIL'!M131</f>
        <v>63410</v>
      </c>
      <c r="AB125" s="63">
        <v>0.19</v>
      </c>
      <c r="AC125" s="64">
        <f t="shared" si="19"/>
        <v>75458</v>
      </c>
      <c r="AD125" s="64">
        <f t="shared" si="20"/>
        <v>61965</v>
      </c>
      <c r="AE125" s="66">
        <f t="shared" si="21"/>
        <v>73738</v>
      </c>
      <c r="AF125" s="67">
        <f t="shared" si="22"/>
        <v>60386</v>
      </c>
      <c r="AG125" s="66">
        <f t="shared" si="23"/>
        <v>71859</v>
      </c>
      <c r="AH125" s="68">
        <f t="shared" si="24"/>
        <v>61727</v>
      </c>
      <c r="AI125" s="69">
        <f t="shared" si="25"/>
        <v>73455</v>
      </c>
      <c r="AJ125" s="68">
        <f t="shared" si="26"/>
        <v>60214</v>
      </c>
      <c r="AK125" s="69">
        <f t="shared" si="27"/>
        <v>71655</v>
      </c>
    </row>
    <row r="126" spans="2:37" ht="100.5" customHeight="1" x14ac:dyDescent="0.2">
      <c r="B126" s="52">
        <v>118</v>
      </c>
      <c r="C126" s="59" t="s">
        <v>236</v>
      </c>
      <c r="D126" s="105" t="s">
        <v>237</v>
      </c>
      <c r="E126" s="60" t="s">
        <v>26</v>
      </c>
      <c r="F126" s="61" t="s">
        <v>27</v>
      </c>
      <c r="G126" s="62">
        <f>+'PRESTIGIO '!H129</f>
        <v>189101</v>
      </c>
      <c r="H126" s="63">
        <v>0.19</v>
      </c>
      <c r="I126" s="64">
        <f t="shared" si="14"/>
        <v>225030</v>
      </c>
      <c r="J126" s="61" t="s">
        <v>28</v>
      </c>
      <c r="K126" s="62">
        <f>+'PRESTIGIO '!L129</f>
        <v>181915</v>
      </c>
      <c r="L126" s="63">
        <v>0.19</v>
      </c>
      <c r="M126" s="65">
        <f t="shared" si="17"/>
        <v>216479</v>
      </c>
      <c r="N126" s="61" t="s">
        <v>27</v>
      </c>
      <c r="O126" s="62">
        <f>+CORSERVICS!I129</f>
        <v>149747.89915966388</v>
      </c>
      <c r="P126" s="63">
        <f>+CORSERVICS!H129</f>
        <v>0.19</v>
      </c>
      <c r="Q126" s="64">
        <f t="shared" si="15"/>
        <v>178200</v>
      </c>
      <c r="R126" s="61" t="s">
        <v>28</v>
      </c>
      <c r="S126" s="62">
        <f>+CORSERVICS!M129</f>
        <v>149362.18487394959</v>
      </c>
      <c r="T126" s="63">
        <f>+CORSERVICS!L129</f>
        <v>0.19</v>
      </c>
      <c r="U126" s="65">
        <f t="shared" si="18"/>
        <v>177741</v>
      </c>
      <c r="V126" s="61" t="s">
        <v>27</v>
      </c>
      <c r="W126" s="62">
        <f>+'PUBLICIDAD MOVIL'!I132</f>
        <v>187544</v>
      </c>
      <c r="X126" s="63">
        <v>0.19</v>
      </c>
      <c r="Y126" s="65">
        <f t="shared" si="16"/>
        <v>223177</v>
      </c>
      <c r="Z126" s="61" t="s">
        <v>28</v>
      </c>
      <c r="AA126" s="62">
        <f>+'PUBLICIDAD MOVIL'!M132</f>
        <v>172063</v>
      </c>
      <c r="AB126" s="63">
        <v>0.19</v>
      </c>
      <c r="AC126" s="64">
        <f t="shared" si="19"/>
        <v>204755</v>
      </c>
      <c r="AD126" s="64">
        <f t="shared" si="20"/>
        <v>175464</v>
      </c>
      <c r="AE126" s="66">
        <f t="shared" si="21"/>
        <v>208802</v>
      </c>
      <c r="AF126" s="67">
        <f t="shared" si="22"/>
        <v>167780</v>
      </c>
      <c r="AG126" s="66">
        <f t="shared" si="23"/>
        <v>199658</v>
      </c>
      <c r="AH126" s="68">
        <f t="shared" si="24"/>
        <v>174469</v>
      </c>
      <c r="AI126" s="69">
        <f t="shared" si="25"/>
        <v>207618</v>
      </c>
      <c r="AJ126" s="68">
        <f t="shared" si="26"/>
        <v>167211</v>
      </c>
      <c r="AK126" s="69">
        <f t="shared" si="27"/>
        <v>198981</v>
      </c>
    </row>
    <row r="127" spans="2:37" ht="100.5" customHeight="1" x14ac:dyDescent="0.2">
      <c r="B127" s="52">
        <v>119</v>
      </c>
      <c r="C127" s="59" t="s">
        <v>238</v>
      </c>
      <c r="D127" s="105" t="s">
        <v>239</v>
      </c>
      <c r="E127" s="60" t="s">
        <v>26</v>
      </c>
      <c r="F127" s="61" t="s">
        <v>27</v>
      </c>
      <c r="G127" s="62">
        <f>+'PRESTIGIO '!H130</f>
        <v>103692</v>
      </c>
      <c r="H127" s="63">
        <v>0.19</v>
      </c>
      <c r="I127" s="64">
        <f t="shared" si="14"/>
        <v>123393</v>
      </c>
      <c r="J127" s="61" t="s">
        <v>28</v>
      </c>
      <c r="K127" s="62">
        <f>+'PRESTIGIO '!L130</f>
        <v>101204</v>
      </c>
      <c r="L127" s="63">
        <v>0.19</v>
      </c>
      <c r="M127" s="65">
        <f t="shared" si="17"/>
        <v>120433</v>
      </c>
      <c r="N127" s="61" t="s">
        <v>27</v>
      </c>
      <c r="O127" s="62">
        <f>+CORSERVICS!I130</f>
        <v>86218.487394957992</v>
      </c>
      <c r="P127" s="63">
        <f>+CORSERVICS!H130</f>
        <v>0.19</v>
      </c>
      <c r="Q127" s="64">
        <f t="shared" si="15"/>
        <v>102600</v>
      </c>
      <c r="R127" s="61" t="s">
        <v>28</v>
      </c>
      <c r="S127" s="62">
        <f>+CORSERVICS!M130</f>
        <v>85832.773109243702</v>
      </c>
      <c r="T127" s="63">
        <f>+CORSERVICS!L126</f>
        <v>0.19</v>
      </c>
      <c r="U127" s="65">
        <f t="shared" si="18"/>
        <v>102141</v>
      </c>
      <c r="V127" s="61" t="s">
        <v>27</v>
      </c>
      <c r="W127" s="62">
        <f>+'PUBLICIDAD MOVIL'!I133</f>
        <v>106280</v>
      </c>
      <c r="X127" s="63">
        <v>0.19</v>
      </c>
      <c r="Y127" s="65">
        <f t="shared" si="16"/>
        <v>126473</v>
      </c>
      <c r="Z127" s="61" t="s">
        <v>28</v>
      </c>
      <c r="AA127" s="62">
        <f>+'PUBLICIDAD MOVIL'!M133</f>
        <v>98614</v>
      </c>
      <c r="AB127" s="63">
        <v>0.19</v>
      </c>
      <c r="AC127" s="64">
        <f t="shared" si="19"/>
        <v>117351</v>
      </c>
      <c r="AD127" s="64">
        <f t="shared" si="20"/>
        <v>98730</v>
      </c>
      <c r="AE127" s="66">
        <f t="shared" si="21"/>
        <v>117489</v>
      </c>
      <c r="AF127" s="67">
        <f t="shared" si="22"/>
        <v>95217</v>
      </c>
      <c r="AG127" s="66">
        <f t="shared" si="23"/>
        <v>113308</v>
      </c>
      <c r="AH127" s="68">
        <f t="shared" si="24"/>
        <v>98310</v>
      </c>
      <c r="AI127" s="69">
        <f t="shared" si="25"/>
        <v>116989</v>
      </c>
      <c r="AJ127" s="68">
        <f t="shared" si="26"/>
        <v>94972</v>
      </c>
      <c r="AK127" s="69">
        <f t="shared" si="27"/>
        <v>113017</v>
      </c>
    </row>
    <row r="128" spans="2:37" ht="100.5" customHeight="1" x14ac:dyDescent="0.2">
      <c r="B128" s="52">
        <v>120</v>
      </c>
      <c r="C128" s="59" t="s">
        <v>240</v>
      </c>
      <c r="D128" s="105" t="s">
        <v>241</v>
      </c>
      <c r="E128" s="60" t="s">
        <v>26</v>
      </c>
      <c r="F128" s="61" t="s">
        <v>27</v>
      </c>
      <c r="G128" s="62">
        <f>+'PRESTIGIO '!H131</f>
        <v>72677</v>
      </c>
      <c r="H128" s="63">
        <v>0.19</v>
      </c>
      <c r="I128" s="64">
        <f t="shared" si="14"/>
        <v>86486</v>
      </c>
      <c r="J128" s="61" t="s">
        <v>28</v>
      </c>
      <c r="K128" s="62">
        <f>+'PRESTIGIO '!L131</f>
        <v>70352</v>
      </c>
      <c r="L128" s="63">
        <v>0.19</v>
      </c>
      <c r="M128" s="65">
        <f t="shared" si="17"/>
        <v>83719</v>
      </c>
      <c r="N128" s="61" t="s">
        <v>27</v>
      </c>
      <c r="O128" s="62">
        <f>+CORSERVICS!I131</f>
        <v>58084.033613445383</v>
      </c>
      <c r="P128" s="63">
        <f>+CORSERVICS!H131</f>
        <v>0.19</v>
      </c>
      <c r="Q128" s="64">
        <f t="shared" si="15"/>
        <v>69120</v>
      </c>
      <c r="R128" s="61" t="s">
        <v>28</v>
      </c>
      <c r="S128" s="62">
        <f>+CORSERVICS!M131</f>
        <v>57698.319327731093</v>
      </c>
      <c r="T128" s="63">
        <f>+CORSERVICS!L127</f>
        <v>0.19</v>
      </c>
      <c r="U128" s="65">
        <f t="shared" si="18"/>
        <v>68661</v>
      </c>
      <c r="V128" s="61" t="s">
        <v>27</v>
      </c>
      <c r="W128" s="62">
        <f>+'PUBLICIDAD MOVIL'!I134</f>
        <v>73073</v>
      </c>
      <c r="X128" s="63">
        <v>0.19</v>
      </c>
      <c r="Y128" s="65">
        <f t="shared" si="16"/>
        <v>86957</v>
      </c>
      <c r="Z128" s="61" t="s">
        <v>28</v>
      </c>
      <c r="AA128" s="62">
        <f>+'PUBLICIDAD MOVIL'!M134</f>
        <v>65987</v>
      </c>
      <c r="AB128" s="63">
        <v>0.19</v>
      </c>
      <c r="AC128" s="64">
        <f t="shared" si="19"/>
        <v>78525</v>
      </c>
      <c r="AD128" s="64">
        <f t="shared" si="20"/>
        <v>67945</v>
      </c>
      <c r="AE128" s="66">
        <f t="shared" si="21"/>
        <v>80855</v>
      </c>
      <c r="AF128" s="67">
        <f t="shared" si="22"/>
        <v>64679</v>
      </c>
      <c r="AG128" s="66">
        <f t="shared" si="23"/>
        <v>76968</v>
      </c>
      <c r="AH128" s="68">
        <f t="shared" si="24"/>
        <v>67567</v>
      </c>
      <c r="AI128" s="69">
        <f t="shared" si="25"/>
        <v>80405</v>
      </c>
      <c r="AJ128" s="68">
        <f t="shared" si="26"/>
        <v>64461</v>
      </c>
      <c r="AK128" s="69">
        <f t="shared" si="27"/>
        <v>76709</v>
      </c>
    </row>
    <row r="129" spans="2:37" ht="100.5" customHeight="1" x14ac:dyDescent="0.2">
      <c r="B129" s="52">
        <v>121</v>
      </c>
      <c r="C129" s="59" t="s">
        <v>242</v>
      </c>
      <c r="D129" s="105" t="s">
        <v>243</v>
      </c>
      <c r="E129" s="60" t="s">
        <v>26</v>
      </c>
      <c r="F129" s="61" t="s">
        <v>27</v>
      </c>
      <c r="G129" s="62">
        <f>+'PRESTIGIO '!H132</f>
        <v>29315</v>
      </c>
      <c r="H129" s="63">
        <v>0.19</v>
      </c>
      <c r="I129" s="64">
        <f t="shared" si="14"/>
        <v>34885</v>
      </c>
      <c r="J129" s="61" t="s">
        <v>28</v>
      </c>
      <c r="K129" s="62">
        <f>+'PRESTIGIO '!L132</f>
        <v>28436</v>
      </c>
      <c r="L129" s="63">
        <v>0.19</v>
      </c>
      <c r="M129" s="65">
        <f t="shared" si="17"/>
        <v>33839</v>
      </c>
      <c r="N129" s="61" t="s">
        <v>27</v>
      </c>
      <c r="O129" s="62">
        <f>+CORSERVICS!I132</f>
        <v>22689.0756302521</v>
      </c>
      <c r="P129" s="63">
        <f>+CORSERVICS!H132</f>
        <v>0.19</v>
      </c>
      <c r="Q129" s="64">
        <f t="shared" si="15"/>
        <v>27000</v>
      </c>
      <c r="R129" s="61" t="s">
        <v>28</v>
      </c>
      <c r="S129" s="62">
        <f>+CORSERVICS!M132</f>
        <v>22303.361344537818</v>
      </c>
      <c r="T129" s="63">
        <f>+CORSERVICS!L128</f>
        <v>0.19</v>
      </c>
      <c r="U129" s="65">
        <f t="shared" si="18"/>
        <v>26541</v>
      </c>
      <c r="V129" s="61" t="s">
        <v>27</v>
      </c>
      <c r="W129" s="62">
        <f>+'PUBLICIDAD MOVIL'!I135</f>
        <v>29677</v>
      </c>
      <c r="X129" s="63">
        <v>0.19</v>
      </c>
      <c r="Y129" s="65">
        <f t="shared" si="16"/>
        <v>35316</v>
      </c>
      <c r="Z129" s="61" t="s">
        <v>28</v>
      </c>
      <c r="AA129" s="62">
        <f>+'PUBLICIDAD MOVIL'!M135</f>
        <v>27582</v>
      </c>
      <c r="AB129" s="63">
        <v>0.19</v>
      </c>
      <c r="AC129" s="64">
        <f t="shared" si="19"/>
        <v>32823</v>
      </c>
      <c r="AD129" s="64">
        <f t="shared" si="20"/>
        <v>27227</v>
      </c>
      <c r="AE129" s="66">
        <f t="shared" si="21"/>
        <v>32400</v>
      </c>
      <c r="AF129" s="67">
        <f t="shared" si="22"/>
        <v>26107</v>
      </c>
      <c r="AG129" s="66">
        <f t="shared" si="23"/>
        <v>31067</v>
      </c>
      <c r="AH129" s="68">
        <f t="shared" si="24"/>
        <v>27026</v>
      </c>
      <c r="AI129" s="69">
        <f t="shared" si="25"/>
        <v>32161</v>
      </c>
      <c r="AJ129" s="68">
        <f t="shared" si="26"/>
        <v>25959</v>
      </c>
      <c r="AK129" s="69">
        <f t="shared" si="27"/>
        <v>30891</v>
      </c>
    </row>
    <row r="130" spans="2:37" ht="100.5" customHeight="1" x14ac:dyDescent="0.2">
      <c r="B130" s="52">
        <v>122</v>
      </c>
      <c r="C130" s="59" t="s">
        <v>244</v>
      </c>
      <c r="D130" s="105" t="s">
        <v>245</v>
      </c>
      <c r="E130" s="60" t="s">
        <v>72</v>
      </c>
      <c r="F130" s="61" t="s">
        <v>27</v>
      </c>
      <c r="G130" s="62">
        <f>+'PRESTIGIO '!H133</f>
        <v>19609</v>
      </c>
      <c r="H130" s="63">
        <v>0.19</v>
      </c>
      <c r="I130" s="64">
        <f t="shared" si="14"/>
        <v>23335</v>
      </c>
      <c r="J130" s="61" t="s">
        <v>28</v>
      </c>
      <c r="K130" s="62">
        <f>+'PRESTIGIO '!L133</f>
        <v>19257</v>
      </c>
      <c r="L130" s="63">
        <v>0.19</v>
      </c>
      <c r="M130" s="65">
        <f t="shared" si="17"/>
        <v>22916</v>
      </c>
      <c r="N130" s="61" t="s">
        <v>27</v>
      </c>
      <c r="O130" s="62">
        <f>+CORSERVICS!I133</f>
        <v>16336.134453781513</v>
      </c>
      <c r="P130" s="63">
        <f>+CORSERVICS!H133</f>
        <v>0.19</v>
      </c>
      <c r="Q130" s="64">
        <f t="shared" si="15"/>
        <v>19440</v>
      </c>
      <c r="R130" s="61" t="s">
        <v>28</v>
      </c>
      <c r="S130" s="62">
        <f>+CORSERVICS!M133</f>
        <v>15950.420168067227</v>
      </c>
      <c r="T130" s="63">
        <f>+CORSERVICS!L130</f>
        <v>0.19</v>
      </c>
      <c r="U130" s="65">
        <f t="shared" si="18"/>
        <v>18981</v>
      </c>
      <c r="V130" s="61" t="s">
        <v>27</v>
      </c>
      <c r="W130" s="62">
        <f>+'PUBLICIDAD MOVIL'!I136</f>
        <v>19646</v>
      </c>
      <c r="X130" s="63">
        <v>0.19</v>
      </c>
      <c r="Y130" s="65">
        <f t="shared" si="16"/>
        <v>23379</v>
      </c>
      <c r="Z130" s="61" t="s">
        <v>28</v>
      </c>
      <c r="AA130" s="62">
        <f>+'PUBLICIDAD MOVIL'!M136</f>
        <v>18768</v>
      </c>
      <c r="AB130" s="63">
        <v>0.19</v>
      </c>
      <c r="AC130" s="64">
        <f t="shared" si="19"/>
        <v>22334</v>
      </c>
      <c r="AD130" s="64">
        <f t="shared" si="20"/>
        <v>18530</v>
      </c>
      <c r="AE130" s="66">
        <f t="shared" si="21"/>
        <v>22051</v>
      </c>
      <c r="AF130" s="67">
        <f t="shared" si="22"/>
        <v>17992</v>
      </c>
      <c r="AG130" s="66">
        <f t="shared" si="23"/>
        <v>21410</v>
      </c>
      <c r="AH130" s="68">
        <f t="shared" si="24"/>
        <v>18463</v>
      </c>
      <c r="AI130" s="69">
        <f t="shared" si="25"/>
        <v>21971</v>
      </c>
      <c r="AJ130" s="68">
        <f t="shared" si="26"/>
        <v>17931</v>
      </c>
      <c r="AK130" s="69">
        <f t="shared" si="27"/>
        <v>21338</v>
      </c>
    </row>
    <row r="131" spans="2:37" ht="100.5" customHeight="1" x14ac:dyDescent="0.2">
      <c r="B131" s="52">
        <v>123</v>
      </c>
      <c r="C131" s="59" t="s">
        <v>246</v>
      </c>
      <c r="D131" s="105" t="s">
        <v>247</v>
      </c>
      <c r="E131" s="60" t="s">
        <v>72</v>
      </c>
      <c r="F131" s="61" t="s">
        <v>27</v>
      </c>
      <c r="G131" s="62">
        <f>+'PRESTIGIO '!H134</f>
        <v>92507</v>
      </c>
      <c r="H131" s="63">
        <v>0.19</v>
      </c>
      <c r="I131" s="64">
        <f t="shared" ref="I131:I194" si="28">ROUND(G131*(1+H131),0)</f>
        <v>110083</v>
      </c>
      <c r="J131" s="61" t="s">
        <v>28</v>
      </c>
      <c r="K131" s="62">
        <f>+'PRESTIGIO '!L134</f>
        <v>90657</v>
      </c>
      <c r="L131" s="63">
        <v>0.19</v>
      </c>
      <c r="M131" s="65">
        <f t="shared" si="17"/>
        <v>107882</v>
      </c>
      <c r="N131" s="61" t="s">
        <v>27</v>
      </c>
      <c r="O131" s="62">
        <f>+CORSERVICS!I134</f>
        <v>76235.294117647063</v>
      </c>
      <c r="P131" s="63">
        <f>+CORSERVICS!H134</f>
        <v>0.19</v>
      </c>
      <c r="Q131" s="64">
        <f t="shared" si="15"/>
        <v>90720</v>
      </c>
      <c r="R131" s="61" t="s">
        <v>28</v>
      </c>
      <c r="S131" s="62">
        <f>+CORSERVICS!M134</f>
        <v>75849.579831932773</v>
      </c>
      <c r="T131" s="63">
        <f>+CORSERVICS!L131</f>
        <v>0.19</v>
      </c>
      <c r="U131" s="65">
        <f t="shared" si="18"/>
        <v>90261</v>
      </c>
      <c r="V131" s="61" t="s">
        <v>27</v>
      </c>
      <c r="W131" s="62">
        <f>+'PUBLICIDAD MOVIL'!I137</f>
        <v>94524</v>
      </c>
      <c r="X131" s="63">
        <v>0.19</v>
      </c>
      <c r="Y131" s="65">
        <f t="shared" ref="Y131:Y194" si="29">ROUND(W131*(1+X131),0)</f>
        <v>112484</v>
      </c>
      <c r="Z131" s="61" t="s">
        <v>28</v>
      </c>
      <c r="AA131" s="62">
        <f>+'PUBLICIDAD MOVIL'!M137</f>
        <v>88015</v>
      </c>
      <c r="AB131" s="63">
        <v>0.19</v>
      </c>
      <c r="AC131" s="64">
        <f t="shared" si="19"/>
        <v>104738</v>
      </c>
      <c r="AD131" s="64">
        <f t="shared" si="20"/>
        <v>87755</v>
      </c>
      <c r="AE131" s="66">
        <f t="shared" si="21"/>
        <v>104428</v>
      </c>
      <c r="AF131" s="67">
        <f t="shared" si="22"/>
        <v>84841</v>
      </c>
      <c r="AG131" s="66">
        <f t="shared" si="23"/>
        <v>100961</v>
      </c>
      <c r="AH131" s="68">
        <f t="shared" si="24"/>
        <v>87356</v>
      </c>
      <c r="AI131" s="69">
        <f t="shared" si="25"/>
        <v>103954</v>
      </c>
      <c r="AJ131" s="68">
        <f t="shared" si="26"/>
        <v>84587</v>
      </c>
      <c r="AK131" s="69">
        <f t="shared" si="27"/>
        <v>100659</v>
      </c>
    </row>
    <row r="132" spans="2:37" ht="100.5" customHeight="1" x14ac:dyDescent="0.2">
      <c r="B132" s="52">
        <v>124</v>
      </c>
      <c r="C132" s="59" t="s">
        <v>248</v>
      </c>
      <c r="D132" s="105" t="s">
        <v>249</v>
      </c>
      <c r="E132" s="60" t="s">
        <v>26</v>
      </c>
      <c r="F132" s="61" t="s">
        <v>27</v>
      </c>
      <c r="G132" s="62">
        <f>+'PRESTIGIO '!H135</f>
        <v>51472</v>
      </c>
      <c r="H132" s="63">
        <v>0.19</v>
      </c>
      <c r="I132" s="64">
        <f t="shared" si="28"/>
        <v>61252</v>
      </c>
      <c r="J132" s="61" t="s">
        <v>28</v>
      </c>
      <c r="K132" s="62">
        <f>+'PRESTIGIO '!L135</f>
        <v>50648</v>
      </c>
      <c r="L132" s="63">
        <v>0.19</v>
      </c>
      <c r="M132" s="65">
        <f t="shared" ref="M132:M195" si="30">ROUND(K132*(1+L132),0)</f>
        <v>60271</v>
      </c>
      <c r="N132" s="61" t="s">
        <v>27</v>
      </c>
      <c r="O132" s="62">
        <f>+CORSERVICS!I135</f>
        <v>41747.899159663866</v>
      </c>
      <c r="P132" s="63">
        <f>+CORSERVICS!H135</f>
        <v>0.19</v>
      </c>
      <c r="Q132" s="64">
        <f t="shared" si="15"/>
        <v>49680</v>
      </c>
      <c r="R132" s="61" t="s">
        <v>28</v>
      </c>
      <c r="S132" s="62">
        <f>+CORSERVICS!M135</f>
        <v>41362.184873949584</v>
      </c>
      <c r="T132" s="63">
        <f>+CORSERVICS!L132</f>
        <v>0.19</v>
      </c>
      <c r="U132" s="65">
        <f t="shared" ref="U132:U195" si="31">ROUND(S132*(1+T132),0)</f>
        <v>49221</v>
      </c>
      <c r="V132" s="61" t="s">
        <v>27</v>
      </c>
      <c r="W132" s="62">
        <f>+'PUBLICIDAD MOVIL'!I138</f>
        <v>52321</v>
      </c>
      <c r="X132" s="63">
        <v>0.19</v>
      </c>
      <c r="Y132" s="65">
        <f t="shared" si="29"/>
        <v>62262</v>
      </c>
      <c r="Z132" s="61" t="s">
        <v>28</v>
      </c>
      <c r="AA132" s="62">
        <f>+'PUBLICIDAD MOVIL'!M138</f>
        <v>49510</v>
      </c>
      <c r="AB132" s="63">
        <v>0.19</v>
      </c>
      <c r="AC132" s="64">
        <f t="shared" ref="AC132:AC195" si="32">ROUND(AA132*(1+AB132),0)</f>
        <v>58917</v>
      </c>
      <c r="AD132" s="64">
        <f t="shared" ref="AD132:AD195" si="33">ROUND(AVERAGE(G132,O132,W132),0)</f>
        <v>48514</v>
      </c>
      <c r="AE132" s="66">
        <f t="shared" ref="AE132:AE195" si="34">ROUND(+AD132*(1+$H$9),0)</f>
        <v>57732</v>
      </c>
      <c r="AF132" s="67">
        <f t="shared" ref="AF132:AF195" si="35">ROUND(AVERAGE(K132,S132,AA132),0)</f>
        <v>47173</v>
      </c>
      <c r="AG132" s="66">
        <f t="shared" ref="AG132:AG195" si="36">ROUND(+AF132*(1+$H$9),0)</f>
        <v>56136</v>
      </c>
      <c r="AH132" s="68">
        <f t="shared" ref="AH132:AH195" si="37">ROUND(GEOMEAN(G132,O132,W132),0)</f>
        <v>48264</v>
      </c>
      <c r="AI132" s="69">
        <f t="shared" ref="AI132:AI195" si="38">ROUND(AH132*(1+$H$9),0)</f>
        <v>57434</v>
      </c>
      <c r="AJ132" s="68">
        <f t="shared" ref="AJ132:AJ195" si="39">ROUND(GEOMEAN(K132,S132,AA132),0)</f>
        <v>46984</v>
      </c>
      <c r="AK132" s="69">
        <f t="shared" ref="AK132:AK195" si="40">ROUND(AJ132*(1+$H$9),0)</f>
        <v>55911</v>
      </c>
    </row>
    <row r="133" spans="2:37" ht="100.5" customHeight="1" x14ac:dyDescent="0.2">
      <c r="B133" s="52">
        <v>125</v>
      </c>
      <c r="C133" s="59" t="s">
        <v>250</v>
      </c>
      <c r="D133" s="105" t="s">
        <v>251</v>
      </c>
      <c r="E133" s="60" t="s">
        <v>26</v>
      </c>
      <c r="F133" s="61" t="s">
        <v>27</v>
      </c>
      <c r="G133" s="62">
        <f>+'PRESTIGIO '!H136</f>
        <v>849476</v>
      </c>
      <c r="H133" s="63">
        <v>0.19</v>
      </c>
      <c r="I133" s="64">
        <f t="shared" si="28"/>
        <v>1010876</v>
      </c>
      <c r="J133" s="61" t="s">
        <v>28</v>
      </c>
      <c r="K133" s="62">
        <f>+'PRESTIGIO '!L136</f>
        <v>826540</v>
      </c>
      <c r="L133" s="63">
        <v>0.19</v>
      </c>
      <c r="M133" s="65">
        <f t="shared" si="30"/>
        <v>983583</v>
      </c>
      <c r="N133" s="61" t="s">
        <v>27</v>
      </c>
      <c r="O133" s="62">
        <f>+CORSERVICS!I136</f>
        <v>658890.75630252098</v>
      </c>
      <c r="P133" s="63">
        <f>+CORSERVICS!H136</f>
        <v>0.19</v>
      </c>
      <c r="Q133" s="64">
        <f t="shared" si="15"/>
        <v>784080</v>
      </c>
      <c r="R133" s="61" t="s">
        <v>28</v>
      </c>
      <c r="S133" s="62">
        <f>+CORSERVICS!M136</f>
        <v>658505.04201680678</v>
      </c>
      <c r="T133" s="63" t="e">
        <f>+CORSERVICS!#REF!</f>
        <v>#REF!</v>
      </c>
      <c r="U133" s="65" t="e">
        <f t="shared" si="31"/>
        <v>#REF!</v>
      </c>
      <c r="V133" s="61" t="s">
        <v>27</v>
      </c>
      <c r="W133" s="62">
        <f>+'PUBLICIDAD MOVIL'!I139</f>
        <v>802381</v>
      </c>
      <c r="X133" s="63">
        <v>0.19</v>
      </c>
      <c r="Y133" s="65">
        <f t="shared" si="29"/>
        <v>954833</v>
      </c>
      <c r="Z133" s="61" t="s">
        <v>28</v>
      </c>
      <c r="AA133" s="62">
        <f>+'PUBLICIDAD MOVIL'!M139</f>
        <v>758155</v>
      </c>
      <c r="AB133" s="63">
        <v>0.19</v>
      </c>
      <c r="AC133" s="64">
        <f t="shared" si="32"/>
        <v>902204</v>
      </c>
      <c r="AD133" s="64">
        <f t="shared" si="33"/>
        <v>770249</v>
      </c>
      <c r="AE133" s="66">
        <f t="shared" si="34"/>
        <v>916596</v>
      </c>
      <c r="AF133" s="67">
        <f t="shared" si="35"/>
        <v>747733</v>
      </c>
      <c r="AG133" s="66">
        <f t="shared" si="36"/>
        <v>889802</v>
      </c>
      <c r="AH133" s="68">
        <f t="shared" si="37"/>
        <v>765799</v>
      </c>
      <c r="AI133" s="69">
        <f t="shared" si="38"/>
        <v>911301</v>
      </c>
      <c r="AJ133" s="68">
        <f t="shared" si="39"/>
        <v>744493</v>
      </c>
      <c r="AK133" s="69">
        <f t="shared" si="40"/>
        <v>885947</v>
      </c>
    </row>
    <row r="134" spans="2:37" ht="100.5" customHeight="1" x14ac:dyDescent="0.2">
      <c r="B134" s="52">
        <v>126</v>
      </c>
      <c r="C134" s="59" t="s">
        <v>252</v>
      </c>
      <c r="D134" s="105" t="s">
        <v>253</v>
      </c>
      <c r="E134" s="60" t="s">
        <v>26</v>
      </c>
      <c r="F134" s="61" t="s">
        <v>27</v>
      </c>
      <c r="G134" s="62">
        <f>+'PRESTIGIO '!H137</f>
        <v>1623187</v>
      </c>
      <c r="H134" s="63">
        <v>0.19</v>
      </c>
      <c r="I134" s="64">
        <f t="shared" si="28"/>
        <v>1931593</v>
      </c>
      <c r="J134" s="61" t="s">
        <v>28</v>
      </c>
      <c r="K134" s="62">
        <f>+'PRESTIGIO '!L137</f>
        <v>1590724</v>
      </c>
      <c r="L134" s="63">
        <v>0.19</v>
      </c>
      <c r="M134" s="65">
        <f t="shared" si="30"/>
        <v>1892962</v>
      </c>
      <c r="N134" s="61" t="s">
        <v>27</v>
      </c>
      <c r="O134" s="62">
        <f>+CORSERVICS!I137</f>
        <v>1270588.2352941176</v>
      </c>
      <c r="P134" s="63">
        <f>+CORSERVICS!H137</f>
        <v>0.19</v>
      </c>
      <c r="Q134" s="64">
        <f t="shared" ref="Q134:Q197" si="41">ROUND(O134*(1+P134),0)</f>
        <v>1512000</v>
      </c>
      <c r="R134" s="61" t="s">
        <v>28</v>
      </c>
      <c r="S134" s="62">
        <f>+CORSERVICS!M137</f>
        <v>1270202.5210084035</v>
      </c>
      <c r="T134" s="63">
        <f>+CORSERVICS!L133</f>
        <v>0.19</v>
      </c>
      <c r="U134" s="65">
        <f t="shared" si="31"/>
        <v>1511541</v>
      </c>
      <c r="V134" s="61" t="s">
        <v>27</v>
      </c>
      <c r="W134" s="62">
        <f>+'PUBLICIDAD MOVIL'!I140</f>
        <v>1619568</v>
      </c>
      <c r="X134" s="63">
        <v>0.19</v>
      </c>
      <c r="Y134" s="65">
        <f t="shared" si="29"/>
        <v>1927286</v>
      </c>
      <c r="Z134" s="61" t="s">
        <v>28</v>
      </c>
      <c r="AA134" s="62">
        <f>+'PUBLICIDAD MOVIL'!M140</f>
        <v>1485698</v>
      </c>
      <c r="AB134" s="63">
        <v>0.19</v>
      </c>
      <c r="AC134" s="64">
        <f t="shared" si="32"/>
        <v>1767981</v>
      </c>
      <c r="AD134" s="64">
        <f t="shared" si="33"/>
        <v>1504448</v>
      </c>
      <c r="AE134" s="66">
        <f t="shared" si="34"/>
        <v>1790293</v>
      </c>
      <c r="AF134" s="67">
        <f t="shared" si="35"/>
        <v>1448875</v>
      </c>
      <c r="AG134" s="66">
        <f t="shared" si="36"/>
        <v>1724161</v>
      </c>
      <c r="AH134" s="68">
        <f t="shared" si="37"/>
        <v>1494827</v>
      </c>
      <c r="AI134" s="69">
        <f t="shared" si="38"/>
        <v>1778844</v>
      </c>
      <c r="AJ134" s="68">
        <f t="shared" si="39"/>
        <v>1442556</v>
      </c>
      <c r="AK134" s="69">
        <f t="shared" si="40"/>
        <v>1716642</v>
      </c>
    </row>
    <row r="135" spans="2:37" ht="100.5" customHeight="1" x14ac:dyDescent="0.2">
      <c r="B135" s="52">
        <v>127</v>
      </c>
      <c r="C135" s="59" t="s">
        <v>254</v>
      </c>
      <c r="D135" s="105" t="s">
        <v>255</v>
      </c>
      <c r="E135" s="60" t="s">
        <v>256</v>
      </c>
      <c r="F135" s="61" t="s">
        <v>27</v>
      </c>
      <c r="G135" s="62">
        <f>+'PRESTIGIO '!H138</f>
        <v>424120</v>
      </c>
      <c r="H135" s="63">
        <v>0.19</v>
      </c>
      <c r="I135" s="64">
        <f t="shared" si="28"/>
        <v>504703</v>
      </c>
      <c r="J135" s="61" t="s">
        <v>28</v>
      </c>
      <c r="K135" s="62">
        <f>+'PRESTIGIO '!L138</f>
        <v>417335</v>
      </c>
      <c r="L135" s="63">
        <v>0.19</v>
      </c>
      <c r="M135" s="65">
        <f t="shared" si="30"/>
        <v>496629</v>
      </c>
      <c r="N135" s="61" t="s">
        <v>27</v>
      </c>
      <c r="O135" s="62">
        <f>+CORSERVICS!I138</f>
        <v>363025.21008403361</v>
      </c>
      <c r="P135" s="63">
        <f>+CORSERVICS!H138</f>
        <v>0.19</v>
      </c>
      <c r="Q135" s="64">
        <f t="shared" si="41"/>
        <v>432000</v>
      </c>
      <c r="R135" s="61" t="s">
        <v>28</v>
      </c>
      <c r="S135" s="62">
        <f>+CORSERVICS!M138</f>
        <v>362639.49579831935</v>
      </c>
      <c r="T135" s="63">
        <f>+CORSERVICS!L134</f>
        <v>0.19</v>
      </c>
      <c r="U135" s="65">
        <f t="shared" si="31"/>
        <v>431541</v>
      </c>
      <c r="V135" s="61" t="s">
        <v>27</v>
      </c>
      <c r="W135" s="62">
        <f>+'PUBLICIDAD MOVIL'!I141</f>
        <v>459596</v>
      </c>
      <c r="X135" s="63">
        <v>0.19</v>
      </c>
      <c r="Y135" s="65">
        <f t="shared" si="29"/>
        <v>546919</v>
      </c>
      <c r="Z135" s="61" t="s">
        <v>28</v>
      </c>
      <c r="AA135" s="62">
        <f>+'PUBLICIDAD MOVIL'!M141</f>
        <v>414536</v>
      </c>
      <c r="AB135" s="63">
        <v>0.19</v>
      </c>
      <c r="AC135" s="64">
        <f t="shared" si="32"/>
        <v>493298</v>
      </c>
      <c r="AD135" s="64">
        <f t="shared" si="33"/>
        <v>415580</v>
      </c>
      <c r="AE135" s="66">
        <f t="shared" si="34"/>
        <v>494540</v>
      </c>
      <c r="AF135" s="67">
        <f t="shared" si="35"/>
        <v>398170</v>
      </c>
      <c r="AG135" s="66">
        <f t="shared" si="36"/>
        <v>473822</v>
      </c>
      <c r="AH135" s="68">
        <f t="shared" si="37"/>
        <v>413619</v>
      </c>
      <c r="AI135" s="69">
        <f t="shared" si="38"/>
        <v>492207</v>
      </c>
      <c r="AJ135" s="68">
        <f t="shared" si="39"/>
        <v>397351</v>
      </c>
      <c r="AK135" s="69">
        <f t="shared" si="40"/>
        <v>472848</v>
      </c>
    </row>
    <row r="136" spans="2:37" ht="100.5" customHeight="1" x14ac:dyDescent="0.2">
      <c r="B136" s="52">
        <v>128</v>
      </c>
      <c r="C136" s="59" t="s">
        <v>257</v>
      </c>
      <c r="D136" s="105" t="s">
        <v>258</v>
      </c>
      <c r="E136" s="60" t="s">
        <v>26</v>
      </c>
      <c r="F136" s="61" t="s">
        <v>27</v>
      </c>
      <c r="G136" s="62">
        <f>+'PRESTIGIO '!H139</f>
        <v>2025499</v>
      </c>
      <c r="H136" s="63">
        <v>0.19</v>
      </c>
      <c r="I136" s="64">
        <f t="shared" si="28"/>
        <v>2410344</v>
      </c>
      <c r="J136" s="61" t="s">
        <v>28</v>
      </c>
      <c r="K136" s="62">
        <f>+'PRESTIGIO '!L139</f>
        <v>1970811</v>
      </c>
      <c r="L136" s="63">
        <v>0.19</v>
      </c>
      <c r="M136" s="65">
        <f t="shared" si="30"/>
        <v>2345265</v>
      </c>
      <c r="N136" s="61" t="s">
        <v>27</v>
      </c>
      <c r="O136" s="62">
        <f>+CORSERVICS!I139</f>
        <v>1660840.336134454</v>
      </c>
      <c r="P136" s="63">
        <f>+CORSERVICS!H139</f>
        <v>0.19</v>
      </c>
      <c r="Q136" s="64">
        <f t="shared" si="41"/>
        <v>1976400</v>
      </c>
      <c r="R136" s="61" t="s">
        <v>28</v>
      </c>
      <c r="S136" s="62">
        <f>+CORSERVICS!M139</f>
        <v>1660454.6218487397</v>
      </c>
      <c r="T136" s="63">
        <f>+CORSERVICS!L135</f>
        <v>0.19</v>
      </c>
      <c r="U136" s="65">
        <f t="shared" si="31"/>
        <v>1975941</v>
      </c>
      <c r="V136" s="61" t="s">
        <v>27</v>
      </c>
      <c r="W136" s="62">
        <f>+'PUBLICIDAD MOVIL'!I142</f>
        <v>2109037</v>
      </c>
      <c r="X136" s="63">
        <v>0.19</v>
      </c>
      <c r="Y136" s="65">
        <f t="shared" si="29"/>
        <v>2509754</v>
      </c>
      <c r="Z136" s="61" t="s">
        <v>28</v>
      </c>
      <c r="AA136" s="62">
        <f>+'PUBLICIDAD MOVIL'!M142</f>
        <v>1919583</v>
      </c>
      <c r="AB136" s="63">
        <v>0.19</v>
      </c>
      <c r="AC136" s="64">
        <f t="shared" si="32"/>
        <v>2284304</v>
      </c>
      <c r="AD136" s="64">
        <f t="shared" si="33"/>
        <v>1931792</v>
      </c>
      <c r="AE136" s="66">
        <f t="shared" si="34"/>
        <v>2298832</v>
      </c>
      <c r="AF136" s="67">
        <f t="shared" si="35"/>
        <v>1850283</v>
      </c>
      <c r="AG136" s="66">
        <f t="shared" si="36"/>
        <v>2201837</v>
      </c>
      <c r="AH136" s="68">
        <f t="shared" si="37"/>
        <v>1921534</v>
      </c>
      <c r="AI136" s="69">
        <f t="shared" si="38"/>
        <v>2286625</v>
      </c>
      <c r="AJ136" s="68">
        <f t="shared" si="39"/>
        <v>1845127</v>
      </c>
      <c r="AK136" s="69">
        <f t="shared" si="40"/>
        <v>2195701</v>
      </c>
    </row>
    <row r="137" spans="2:37" ht="100.5" customHeight="1" x14ac:dyDescent="0.2">
      <c r="B137" s="52">
        <v>129</v>
      </c>
      <c r="C137" s="59" t="s">
        <v>259</v>
      </c>
      <c r="D137" s="105" t="s">
        <v>260</v>
      </c>
      <c r="E137" s="60" t="s">
        <v>72</v>
      </c>
      <c r="F137" s="61" t="s">
        <v>27</v>
      </c>
      <c r="G137" s="62">
        <f>+'PRESTIGIO '!H140</f>
        <v>39380</v>
      </c>
      <c r="H137" s="63">
        <v>0.19</v>
      </c>
      <c r="I137" s="64">
        <f t="shared" si="28"/>
        <v>46862</v>
      </c>
      <c r="J137" s="61" t="s">
        <v>28</v>
      </c>
      <c r="K137" s="62">
        <f>+'PRESTIGIO '!L140</f>
        <v>38947</v>
      </c>
      <c r="L137" s="63">
        <v>0.19</v>
      </c>
      <c r="M137" s="65">
        <f t="shared" si="30"/>
        <v>46347</v>
      </c>
      <c r="N137" s="61" t="s">
        <v>27</v>
      </c>
      <c r="O137" s="62">
        <f>+CORSERVICS!I140</f>
        <v>29949.579831932773</v>
      </c>
      <c r="P137" s="63">
        <f>+CORSERVICS!H140</f>
        <v>0.19</v>
      </c>
      <c r="Q137" s="64">
        <f t="shared" si="41"/>
        <v>35640</v>
      </c>
      <c r="R137" s="61" t="s">
        <v>28</v>
      </c>
      <c r="S137" s="62">
        <f>+CORSERVICS!M140</f>
        <v>29563.865546218487</v>
      </c>
      <c r="T137" s="63">
        <f>+CORSERVICS!L136</f>
        <v>0.19</v>
      </c>
      <c r="U137" s="65">
        <f t="shared" si="31"/>
        <v>35181</v>
      </c>
      <c r="V137" s="61" t="s">
        <v>27</v>
      </c>
      <c r="W137" s="62">
        <f>+'PUBLICIDAD MOVIL'!I143</f>
        <v>37524</v>
      </c>
      <c r="X137" s="63">
        <v>0.19</v>
      </c>
      <c r="Y137" s="65">
        <f t="shared" si="29"/>
        <v>44654</v>
      </c>
      <c r="Z137" s="61" t="s">
        <v>28</v>
      </c>
      <c r="AA137" s="62">
        <f>+'PUBLICIDAD MOVIL'!M143</f>
        <v>35911</v>
      </c>
      <c r="AB137" s="63">
        <v>0.19</v>
      </c>
      <c r="AC137" s="64">
        <f t="shared" si="32"/>
        <v>42734</v>
      </c>
      <c r="AD137" s="64">
        <f t="shared" si="33"/>
        <v>35618</v>
      </c>
      <c r="AE137" s="66">
        <f t="shared" si="34"/>
        <v>42385</v>
      </c>
      <c r="AF137" s="67">
        <f t="shared" si="35"/>
        <v>34807</v>
      </c>
      <c r="AG137" s="66">
        <f t="shared" si="36"/>
        <v>41420</v>
      </c>
      <c r="AH137" s="68">
        <f t="shared" si="37"/>
        <v>35372</v>
      </c>
      <c r="AI137" s="69">
        <f t="shared" si="38"/>
        <v>42093</v>
      </c>
      <c r="AJ137" s="68">
        <f t="shared" si="39"/>
        <v>34580</v>
      </c>
      <c r="AK137" s="69">
        <f t="shared" si="40"/>
        <v>41150</v>
      </c>
    </row>
    <row r="138" spans="2:37" ht="100.5" customHeight="1" x14ac:dyDescent="0.2">
      <c r="B138" s="52">
        <v>130</v>
      </c>
      <c r="C138" s="59" t="s">
        <v>261</v>
      </c>
      <c r="D138" s="105" t="s">
        <v>262</v>
      </c>
      <c r="E138" s="60" t="s">
        <v>26</v>
      </c>
      <c r="F138" s="61" t="s">
        <v>27</v>
      </c>
      <c r="G138" s="62">
        <f>+'PRESTIGIO '!H141</f>
        <v>49014</v>
      </c>
      <c r="H138" s="63">
        <v>0.19</v>
      </c>
      <c r="I138" s="64">
        <f t="shared" si="28"/>
        <v>58327</v>
      </c>
      <c r="J138" s="61" t="s">
        <v>28</v>
      </c>
      <c r="K138" s="62">
        <f>+'PRESTIGIO '!L141</f>
        <v>47495</v>
      </c>
      <c r="L138" s="63">
        <v>0.19</v>
      </c>
      <c r="M138" s="65">
        <f t="shared" si="30"/>
        <v>56519</v>
      </c>
      <c r="N138" s="61" t="s">
        <v>27</v>
      </c>
      <c r="O138" s="62">
        <f>+CORSERVICS!I141</f>
        <v>38117.647058823532</v>
      </c>
      <c r="P138" s="63">
        <f>+CORSERVICS!H141</f>
        <v>0.19</v>
      </c>
      <c r="Q138" s="64">
        <f t="shared" si="41"/>
        <v>45360</v>
      </c>
      <c r="R138" s="61" t="s">
        <v>28</v>
      </c>
      <c r="S138" s="62">
        <f>+CORSERVICS!M141</f>
        <v>37731.932773109249</v>
      </c>
      <c r="T138" s="63">
        <v>0.19</v>
      </c>
      <c r="U138" s="65">
        <f t="shared" si="31"/>
        <v>44901</v>
      </c>
      <c r="V138" s="61" t="s">
        <v>27</v>
      </c>
      <c r="W138" s="62">
        <f>+'PUBLICIDAD MOVIL'!I144</f>
        <v>50837</v>
      </c>
      <c r="X138" s="63">
        <v>0.19</v>
      </c>
      <c r="Y138" s="65">
        <f t="shared" si="29"/>
        <v>60496</v>
      </c>
      <c r="Z138" s="61" t="s">
        <v>28</v>
      </c>
      <c r="AA138" s="62">
        <f>+'PUBLICIDAD MOVIL'!M144</f>
        <v>45889</v>
      </c>
      <c r="AB138" s="63">
        <v>0.19</v>
      </c>
      <c r="AC138" s="64">
        <f t="shared" si="32"/>
        <v>54608</v>
      </c>
      <c r="AD138" s="64">
        <f t="shared" si="33"/>
        <v>45990</v>
      </c>
      <c r="AE138" s="66">
        <f t="shared" si="34"/>
        <v>54728</v>
      </c>
      <c r="AF138" s="67">
        <f t="shared" si="35"/>
        <v>43705</v>
      </c>
      <c r="AG138" s="66">
        <f t="shared" si="36"/>
        <v>52009</v>
      </c>
      <c r="AH138" s="68">
        <f t="shared" si="37"/>
        <v>45626</v>
      </c>
      <c r="AI138" s="69">
        <f t="shared" si="38"/>
        <v>54295</v>
      </c>
      <c r="AJ138" s="68">
        <f t="shared" si="39"/>
        <v>43487</v>
      </c>
      <c r="AK138" s="69">
        <f t="shared" si="40"/>
        <v>51750</v>
      </c>
    </row>
    <row r="139" spans="2:37" ht="100.5" customHeight="1" x14ac:dyDescent="0.2">
      <c r="B139" s="52">
        <v>131</v>
      </c>
      <c r="C139" s="59" t="s">
        <v>263</v>
      </c>
      <c r="D139" s="105" t="s">
        <v>264</v>
      </c>
      <c r="E139" s="60" t="s">
        <v>72</v>
      </c>
      <c r="F139" s="61" t="s">
        <v>27</v>
      </c>
      <c r="G139" s="62">
        <f>+'PRESTIGIO '!H142</f>
        <v>233656</v>
      </c>
      <c r="H139" s="63">
        <v>0.19</v>
      </c>
      <c r="I139" s="64">
        <f t="shared" si="28"/>
        <v>278051</v>
      </c>
      <c r="J139" s="61" t="s">
        <v>28</v>
      </c>
      <c r="K139" s="62">
        <f>+'PRESTIGIO '!L142</f>
        <v>226412</v>
      </c>
      <c r="L139" s="63">
        <v>0.19</v>
      </c>
      <c r="M139" s="65">
        <f t="shared" si="30"/>
        <v>269430</v>
      </c>
      <c r="N139" s="61" t="s">
        <v>27</v>
      </c>
      <c r="O139" s="62">
        <f>+CORSERVICS!I142</f>
        <v>181512.6050420168</v>
      </c>
      <c r="P139" s="63">
        <f>+CORSERVICS!H142</f>
        <v>0.19</v>
      </c>
      <c r="Q139" s="64">
        <f t="shared" si="41"/>
        <v>216000</v>
      </c>
      <c r="R139" s="61" t="s">
        <v>28</v>
      </c>
      <c r="S139" s="62">
        <f>+CORSERVICS!M142</f>
        <v>181126.89075630254</v>
      </c>
      <c r="T139" s="63">
        <f>+CORSERVICS!L137</f>
        <v>0.19</v>
      </c>
      <c r="U139" s="65">
        <f t="shared" si="31"/>
        <v>215541</v>
      </c>
      <c r="V139" s="61" t="s">
        <v>27</v>
      </c>
      <c r="W139" s="62">
        <f>+'PUBLICIDAD MOVIL'!I145</f>
        <v>230200</v>
      </c>
      <c r="X139" s="63">
        <v>0.19</v>
      </c>
      <c r="Y139" s="65">
        <f t="shared" si="29"/>
        <v>273938</v>
      </c>
      <c r="Z139" s="61" t="s">
        <v>28</v>
      </c>
      <c r="AA139" s="62">
        <f>+'PUBLICIDAD MOVIL'!M145</f>
        <v>211153</v>
      </c>
      <c r="AB139" s="63">
        <v>0.19</v>
      </c>
      <c r="AC139" s="64">
        <f t="shared" si="32"/>
        <v>251272</v>
      </c>
      <c r="AD139" s="64">
        <f t="shared" si="33"/>
        <v>215123</v>
      </c>
      <c r="AE139" s="66">
        <f t="shared" si="34"/>
        <v>255996</v>
      </c>
      <c r="AF139" s="67">
        <f t="shared" si="35"/>
        <v>206231</v>
      </c>
      <c r="AG139" s="66">
        <f t="shared" si="36"/>
        <v>245415</v>
      </c>
      <c r="AH139" s="68">
        <f t="shared" si="37"/>
        <v>213729</v>
      </c>
      <c r="AI139" s="69">
        <f t="shared" si="38"/>
        <v>254338</v>
      </c>
      <c r="AJ139" s="68">
        <f t="shared" si="39"/>
        <v>205349</v>
      </c>
      <c r="AK139" s="69">
        <f t="shared" si="40"/>
        <v>244365</v>
      </c>
    </row>
    <row r="140" spans="2:37" ht="100.5" customHeight="1" x14ac:dyDescent="0.2">
      <c r="B140" s="52">
        <v>132</v>
      </c>
      <c r="C140" s="59" t="s">
        <v>265</v>
      </c>
      <c r="D140" s="105" t="s">
        <v>266</v>
      </c>
      <c r="E140" s="60" t="s">
        <v>72</v>
      </c>
      <c r="F140" s="61" t="s">
        <v>27</v>
      </c>
      <c r="G140" s="62">
        <f>+'PRESTIGIO '!H143</f>
        <v>2351238</v>
      </c>
      <c r="H140" s="63">
        <v>0.19</v>
      </c>
      <c r="I140" s="64">
        <f t="shared" si="28"/>
        <v>2797973</v>
      </c>
      <c r="J140" s="61" t="s">
        <v>28</v>
      </c>
      <c r="K140" s="62">
        <f>+'PRESTIGIO '!L143</f>
        <v>2325375</v>
      </c>
      <c r="L140" s="63">
        <v>0.19</v>
      </c>
      <c r="M140" s="65">
        <f t="shared" si="30"/>
        <v>2767196</v>
      </c>
      <c r="N140" s="61" t="s">
        <v>27</v>
      </c>
      <c r="O140" s="62">
        <f>+CORSERVICS!I143</f>
        <v>1996638.6554621849</v>
      </c>
      <c r="P140" s="63">
        <f>+CORSERVICS!H143</f>
        <v>0.19</v>
      </c>
      <c r="Q140" s="64">
        <f t="shared" si="41"/>
        <v>2376000</v>
      </c>
      <c r="R140" s="61" t="s">
        <v>28</v>
      </c>
      <c r="S140" s="62">
        <f>+CORSERVICS!M143</f>
        <v>1996252.9411764706</v>
      </c>
      <c r="T140" s="63">
        <f>+CORSERVICS!L138</f>
        <v>0.19</v>
      </c>
      <c r="U140" s="65">
        <f t="shared" si="31"/>
        <v>2375541</v>
      </c>
      <c r="V140" s="61" t="s">
        <v>27</v>
      </c>
      <c r="W140" s="62">
        <f>+'PUBLICIDAD MOVIL'!I146</f>
        <v>2508680</v>
      </c>
      <c r="X140" s="63">
        <v>0.19</v>
      </c>
      <c r="Y140" s="65">
        <f t="shared" si="29"/>
        <v>2985329</v>
      </c>
      <c r="Z140" s="61" t="s">
        <v>28</v>
      </c>
      <c r="AA140" s="62">
        <f>+'PUBLICIDAD MOVIL'!M146</f>
        <v>2312067</v>
      </c>
      <c r="AB140" s="63">
        <v>0.19</v>
      </c>
      <c r="AC140" s="64">
        <f t="shared" si="32"/>
        <v>2751360</v>
      </c>
      <c r="AD140" s="64">
        <f t="shared" si="33"/>
        <v>2285519</v>
      </c>
      <c r="AE140" s="66">
        <f t="shared" si="34"/>
        <v>2719768</v>
      </c>
      <c r="AF140" s="67">
        <f t="shared" si="35"/>
        <v>2211232</v>
      </c>
      <c r="AG140" s="66">
        <f t="shared" si="36"/>
        <v>2631366</v>
      </c>
      <c r="AH140" s="68">
        <f t="shared" si="37"/>
        <v>2275170</v>
      </c>
      <c r="AI140" s="69">
        <f t="shared" si="38"/>
        <v>2707452</v>
      </c>
      <c r="AJ140" s="68">
        <f t="shared" si="39"/>
        <v>2205818</v>
      </c>
      <c r="AK140" s="69">
        <f t="shared" si="40"/>
        <v>2624923</v>
      </c>
    </row>
    <row r="141" spans="2:37" ht="100.5" customHeight="1" x14ac:dyDescent="0.2">
      <c r="B141" s="52">
        <v>133</v>
      </c>
      <c r="C141" s="59" t="s">
        <v>267</v>
      </c>
      <c r="D141" s="105" t="s">
        <v>268</v>
      </c>
      <c r="E141" s="60" t="s">
        <v>256</v>
      </c>
      <c r="F141" s="61" t="s">
        <v>27</v>
      </c>
      <c r="G141" s="62">
        <f>+'PRESTIGIO '!H144</f>
        <v>29226</v>
      </c>
      <c r="H141" s="63">
        <v>0.19</v>
      </c>
      <c r="I141" s="64">
        <f t="shared" si="28"/>
        <v>34779</v>
      </c>
      <c r="J141" s="61" t="s">
        <v>28</v>
      </c>
      <c r="K141" s="62">
        <f>+'PRESTIGIO '!L144</f>
        <v>28905</v>
      </c>
      <c r="L141" s="63">
        <v>0.19</v>
      </c>
      <c r="M141" s="65">
        <f t="shared" si="30"/>
        <v>34397</v>
      </c>
      <c r="N141" s="61" t="s">
        <v>27</v>
      </c>
      <c r="O141" s="62">
        <f>+CORSERVICS!I144</f>
        <v>23596.638655462189</v>
      </c>
      <c r="P141" s="63">
        <f>+CORSERVICS!H144</f>
        <v>0.19</v>
      </c>
      <c r="Q141" s="64">
        <f t="shared" si="41"/>
        <v>28080</v>
      </c>
      <c r="R141" s="61" t="s">
        <v>28</v>
      </c>
      <c r="S141" s="62">
        <f>+CORSERVICS!M144</f>
        <v>23210.924369747903</v>
      </c>
      <c r="T141" s="63">
        <f>+CORSERVICS!L139</f>
        <v>0.19</v>
      </c>
      <c r="U141" s="65">
        <f t="shared" si="31"/>
        <v>27621</v>
      </c>
      <c r="V141" s="61" t="s">
        <v>27</v>
      </c>
      <c r="W141" s="62">
        <f>+'PUBLICIDAD MOVIL'!I147</f>
        <v>29447</v>
      </c>
      <c r="X141" s="63">
        <v>0.19</v>
      </c>
      <c r="Y141" s="65">
        <f t="shared" si="29"/>
        <v>35042</v>
      </c>
      <c r="Z141" s="61" t="s">
        <v>28</v>
      </c>
      <c r="AA141" s="62">
        <f>+'PUBLICIDAD MOVIL'!M147</f>
        <v>27990</v>
      </c>
      <c r="AB141" s="63">
        <v>0.19</v>
      </c>
      <c r="AC141" s="64">
        <f t="shared" si="32"/>
        <v>33308</v>
      </c>
      <c r="AD141" s="64">
        <f t="shared" si="33"/>
        <v>27423</v>
      </c>
      <c r="AE141" s="66">
        <f t="shared" si="34"/>
        <v>32633</v>
      </c>
      <c r="AF141" s="67">
        <f t="shared" si="35"/>
        <v>26702</v>
      </c>
      <c r="AG141" s="66">
        <f t="shared" si="36"/>
        <v>31775</v>
      </c>
      <c r="AH141" s="68">
        <f t="shared" si="37"/>
        <v>27283</v>
      </c>
      <c r="AI141" s="69">
        <f t="shared" si="38"/>
        <v>32467</v>
      </c>
      <c r="AJ141" s="68">
        <f t="shared" si="39"/>
        <v>26580</v>
      </c>
      <c r="AK141" s="69">
        <f t="shared" si="40"/>
        <v>31630</v>
      </c>
    </row>
    <row r="142" spans="2:37" ht="100.5" customHeight="1" x14ac:dyDescent="0.2">
      <c r="B142" s="52">
        <v>134</v>
      </c>
      <c r="C142" s="59" t="s">
        <v>269</v>
      </c>
      <c r="D142" s="105" t="s">
        <v>270</v>
      </c>
      <c r="E142" s="60" t="s">
        <v>26</v>
      </c>
      <c r="F142" s="61" t="s">
        <v>27</v>
      </c>
      <c r="G142" s="62">
        <f>+'PRESTIGIO '!H145</f>
        <v>25678</v>
      </c>
      <c r="H142" s="63">
        <v>0.19</v>
      </c>
      <c r="I142" s="64">
        <f t="shared" si="28"/>
        <v>30557</v>
      </c>
      <c r="J142" s="61" t="s">
        <v>28</v>
      </c>
      <c r="K142" s="62">
        <f>+'PRESTIGIO '!L145</f>
        <v>25268</v>
      </c>
      <c r="L142" s="63">
        <v>0.19</v>
      </c>
      <c r="M142" s="65">
        <f t="shared" si="30"/>
        <v>30069</v>
      </c>
      <c r="N142" s="61" t="s">
        <v>27</v>
      </c>
      <c r="O142" s="62">
        <f>+CORSERVICS!I145</f>
        <v>20873.949579831933</v>
      </c>
      <c r="P142" s="63">
        <f>+CORSERVICS!H145</f>
        <v>0.19</v>
      </c>
      <c r="Q142" s="64">
        <f t="shared" si="41"/>
        <v>24840</v>
      </c>
      <c r="R142" s="61" t="s">
        <v>28</v>
      </c>
      <c r="S142" s="62">
        <f>+CORSERVICS!M145</f>
        <v>20488.235294117647</v>
      </c>
      <c r="T142" s="63">
        <f>+CORSERVICS!L140</f>
        <v>0.19</v>
      </c>
      <c r="U142" s="65">
        <f t="shared" si="31"/>
        <v>24381</v>
      </c>
      <c r="V142" s="61" t="s">
        <v>27</v>
      </c>
      <c r="W142" s="62">
        <f>+'PUBLICIDAD MOVIL'!I148</f>
        <v>25815</v>
      </c>
      <c r="X142" s="63">
        <v>0.19</v>
      </c>
      <c r="Y142" s="65">
        <f t="shared" si="29"/>
        <v>30720</v>
      </c>
      <c r="Z142" s="61" t="s">
        <v>28</v>
      </c>
      <c r="AA142" s="62">
        <f>+'PUBLICIDAD MOVIL'!M148</f>
        <v>24163</v>
      </c>
      <c r="AB142" s="63">
        <v>0.19</v>
      </c>
      <c r="AC142" s="64">
        <f t="shared" si="32"/>
        <v>28754</v>
      </c>
      <c r="AD142" s="64">
        <f t="shared" si="33"/>
        <v>24122</v>
      </c>
      <c r="AE142" s="66">
        <f t="shared" si="34"/>
        <v>28705</v>
      </c>
      <c r="AF142" s="67">
        <f t="shared" si="35"/>
        <v>23306</v>
      </c>
      <c r="AG142" s="66">
        <f t="shared" si="36"/>
        <v>27734</v>
      </c>
      <c r="AH142" s="68">
        <f t="shared" si="37"/>
        <v>24007</v>
      </c>
      <c r="AI142" s="69">
        <f t="shared" si="38"/>
        <v>28568</v>
      </c>
      <c r="AJ142" s="68">
        <f t="shared" si="39"/>
        <v>23214</v>
      </c>
      <c r="AK142" s="69">
        <f t="shared" si="40"/>
        <v>27625</v>
      </c>
    </row>
    <row r="143" spans="2:37" ht="100.5" customHeight="1" x14ac:dyDescent="0.2">
      <c r="B143" s="52">
        <v>135</v>
      </c>
      <c r="C143" s="59" t="s">
        <v>271</v>
      </c>
      <c r="D143" s="105" t="s">
        <v>272</v>
      </c>
      <c r="E143" s="60" t="s">
        <v>26</v>
      </c>
      <c r="F143" s="61" t="s">
        <v>27</v>
      </c>
      <c r="G143" s="62">
        <f>+'PRESTIGIO '!H146</f>
        <v>33536</v>
      </c>
      <c r="H143" s="63">
        <v>0.19</v>
      </c>
      <c r="I143" s="64">
        <f t="shared" si="28"/>
        <v>39908</v>
      </c>
      <c r="J143" s="61" t="s">
        <v>28</v>
      </c>
      <c r="K143" s="62">
        <f>+'PRESTIGIO '!L146</f>
        <v>32798</v>
      </c>
      <c r="L143" s="63">
        <v>0.19</v>
      </c>
      <c r="M143" s="65">
        <f t="shared" si="30"/>
        <v>39030</v>
      </c>
      <c r="N143" s="61" t="s">
        <v>27</v>
      </c>
      <c r="O143" s="62">
        <f>+CORSERVICS!I146</f>
        <v>27226.890756302524</v>
      </c>
      <c r="P143" s="63">
        <f>+CORSERVICS!H146</f>
        <v>0.19</v>
      </c>
      <c r="Q143" s="64">
        <f t="shared" si="41"/>
        <v>32400</v>
      </c>
      <c r="R143" s="61" t="s">
        <v>28</v>
      </c>
      <c r="S143" s="62">
        <f>+CORSERVICS!M146</f>
        <v>26841.176470588238</v>
      </c>
      <c r="T143" s="63">
        <f>+CORSERVICS!L141</f>
        <v>0.19</v>
      </c>
      <c r="U143" s="65">
        <f t="shared" si="31"/>
        <v>31941</v>
      </c>
      <c r="V143" s="61" t="s">
        <v>27</v>
      </c>
      <c r="W143" s="62">
        <f>+'PUBLICIDAD MOVIL'!I149</f>
        <v>35915</v>
      </c>
      <c r="X143" s="63">
        <v>0.19</v>
      </c>
      <c r="Y143" s="65">
        <f t="shared" si="29"/>
        <v>42739</v>
      </c>
      <c r="Z143" s="61" t="s">
        <v>28</v>
      </c>
      <c r="AA143" s="62">
        <f>+'PUBLICIDAD MOVIL'!M149</f>
        <v>32818</v>
      </c>
      <c r="AB143" s="63">
        <v>0.19</v>
      </c>
      <c r="AC143" s="64">
        <f t="shared" si="32"/>
        <v>39053</v>
      </c>
      <c r="AD143" s="64">
        <f t="shared" si="33"/>
        <v>32226</v>
      </c>
      <c r="AE143" s="66">
        <f t="shared" si="34"/>
        <v>38349</v>
      </c>
      <c r="AF143" s="67">
        <f t="shared" si="35"/>
        <v>30819</v>
      </c>
      <c r="AG143" s="66">
        <f t="shared" si="36"/>
        <v>36675</v>
      </c>
      <c r="AH143" s="68">
        <f t="shared" si="37"/>
        <v>32008</v>
      </c>
      <c r="AI143" s="69">
        <f t="shared" si="38"/>
        <v>38090</v>
      </c>
      <c r="AJ143" s="68">
        <f t="shared" si="39"/>
        <v>30685</v>
      </c>
      <c r="AK143" s="69">
        <f t="shared" si="40"/>
        <v>36515</v>
      </c>
    </row>
    <row r="144" spans="2:37" ht="100.5" customHeight="1" x14ac:dyDescent="0.2">
      <c r="B144" s="52">
        <v>136</v>
      </c>
      <c r="C144" s="59" t="s">
        <v>273</v>
      </c>
      <c r="D144" s="105" t="s">
        <v>274</v>
      </c>
      <c r="E144" s="60" t="s">
        <v>26</v>
      </c>
      <c r="F144" s="61" t="s">
        <v>27</v>
      </c>
      <c r="G144" s="62">
        <f>+'PRESTIGIO '!H147</f>
        <v>293756</v>
      </c>
      <c r="H144" s="63">
        <v>0.19</v>
      </c>
      <c r="I144" s="64">
        <f t="shared" si="28"/>
        <v>349570</v>
      </c>
      <c r="J144" s="61" t="s">
        <v>28</v>
      </c>
      <c r="K144" s="62">
        <f>+'PRESTIGIO '!L147</f>
        <v>286706</v>
      </c>
      <c r="L144" s="63">
        <v>0.19</v>
      </c>
      <c r="M144" s="65">
        <f t="shared" si="30"/>
        <v>341180</v>
      </c>
      <c r="N144" s="61" t="s">
        <v>27</v>
      </c>
      <c r="O144" s="62">
        <f>+CORSERVICS!I147</f>
        <v>254117.64705882355</v>
      </c>
      <c r="P144" s="63">
        <f>+CORSERVICS!H147</f>
        <v>0.19</v>
      </c>
      <c r="Q144" s="64">
        <f t="shared" si="41"/>
        <v>302400</v>
      </c>
      <c r="R144" s="61" t="s">
        <v>28</v>
      </c>
      <c r="S144" s="62">
        <f>+CORSERVICS!M147</f>
        <v>253731.93277310926</v>
      </c>
      <c r="T144" s="63">
        <f>+CORSERVICS!L142</f>
        <v>0.19</v>
      </c>
      <c r="U144" s="65">
        <f t="shared" si="31"/>
        <v>301941</v>
      </c>
      <c r="V144" s="61" t="s">
        <v>27</v>
      </c>
      <c r="W144" s="62">
        <f>+'PUBLICIDAD MOVIL'!I150</f>
        <v>328198</v>
      </c>
      <c r="X144" s="63">
        <v>0.19</v>
      </c>
      <c r="Y144" s="65">
        <f t="shared" si="29"/>
        <v>390556</v>
      </c>
      <c r="Z144" s="61" t="s">
        <v>28</v>
      </c>
      <c r="AA144" s="62">
        <f>+'PUBLICIDAD MOVIL'!M150</f>
        <v>288240</v>
      </c>
      <c r="AB144" s="63">
        <v>0.19</v>
      </c>
      <c r="AC144" s="64">
        <f t="shared" si="32"/>
        <v>343006</v>
      </c>
      <c r="AD144" s="64">
        <f t="shared" si="33"/>
        <v>292024</v>
      </c>
      <c r="AE144" s="66">
        <f t="shared" si="34"/>
        <v>347509</v>
      </c>
      <c r="AF144" s="67">
        <f t="shared" si="35"/>
        <v>276226</v>
      </c>
      <c r="AG144" s="66">
        <f t="shared" si="36"/>
        <v>328709</v>
      </c>
      <c r="AH144" s="68">
        <f t="shared" si="37"/>
        <v>290437</v>
      </c>
      <c r="AI144" s="69">
        <f t="shared" si="38"/>
        <v>345620</v>
      </c>
      <c r="AJ144" s="68">
        <f t="shared" si="39"/>
        <v>275754</v>
      </c>
      <c r="AK144" s="69">
        <f t="shared" si="40"/>
        <v>328147</v>
      </c>
    </row>
    <row r="145" spans="2:37" ht="100.5" customHeight="1" x14ac:dyDescent="0.2">
      <c r="B145" s="52">
        <v>137</v>
      </c>
      <c r="C145" s="59" t="s">
        <v>275</v>
      </c>
      <c r="D145" s="105" t="s">
        <v>276</v>
      </c>
      <c r="E145" s="60" t="s">
        <v>256</v>
      </c>
      <c r="F145" s="61" t="s">
        <v>27</v>
      </c>
      <c r="G145" s="62">
        <f>+'PRESTIGIO '!H148</f>
        <v>24482</v>
      </c>
      <c r="H145" s="63">
        <v>0.19</v>
      </c>
      <c r="I145" s="64">
        <f t="shared" si="28"/>
        <v>29134</v>
      </c>
      <c r="J145" s="61" t="s">
        <v>28</v>
      </c>
      <c r="K145" s="62">
        <f>+'PRESTIGIO '!L148</f>
        <v>23869</v>
      </c>
      <c r="L145" s="63">
        <v>0.19</v>
      </c>
      <c r="M145" s="65">
        <f t="shared" si="30"/>
        <v>28404</v>
      </c>
      <c r="N145" s="61" t="s">
        <v>27</v>
      </c>
      <c r="O145" s="62">
        <f>+CORSERVICS!I148</f>
        <v>19966.386554621851</v>
      </c>
      <c r="P145" s="63">
        <f>+CORSERVICS!H148</f>
        <v>0.19</v>
      </c>
      <c r="Q145" s="64">
        <f t="shared" si="41"/>
        <v>23760</v>
      </c>
      <c r="R145" s="61" t="s">
        <v>28</v>
      </c>
      <c r="S145" s="62">
        <f>+CORSERVICS!M148</f>
        <v>19580.672268907565</v>
      </c>
      <c r="T145" s="63">
        <f>+CORSERVICS!L143</f>
        <v>0.19</v>
      </c>
      <c r="U145" s="65">
        <f t="shared" si="31"/>
        <v>23301</v>
      </c>
      <c r="V145" s="61" t="s">
        <v>27</v>
      </c>
      <c r="W145" s="62">
        <f>+'PUBLICIDAD MOVIL'!I151</f>
        <v>25407</v>
      </c>
      <c r="X145" s="63">
        <v>0.19</v>
      </c>
      <c r="Y145" s="65">
        <f t="shared" si="29"/>
        <v>30234</v>
      </c>
      <c r="Z145" s="61" t="s">
        <v>28</v>
      </c>
      <c r="AA145" s="62">
        <f>+'PUBLICIDAD MOVIL'!M151</f>
        <v>23825</v>
      </c>
      <c r="AB145" s="63">
        <v>0.19</v>
      </c>
      <c r="AC145" s="64">
        <f t="shared" si="32"/>
        <v>28352</v>
      </c>
      <c r="AD145" s="64">
        <f t="shared" si="33"/>
        <v>23285</v>
      </c>
      <c r="AE145" s="66">
        <f t="shared" si="34"/>
        <v>27709</v>
      </c>
      <c r="AF145" s="67">
        <f t="shared" si="35"/>
        <v>22425</v>
      </c>
      <c r="AG145" s="66">
        <f t="shared" si="36"/>
        <v>26686</v>
      </c>
      <c r="AH145" s="68">
        <f t="shared" si="37"/>
        <v>23158</v>
      </c>
      <c r="AI145" s="69">
        <f t="shared" si="38"/>
        <v>27558</v>
      </c>
      <c r="AJ145" s="68">
        <f t="shared" si="39"/>
        <v>22330</v>
      </c>
      <c r="AK145" s="69">
        <f t="shared" si="40"/>
        <v>26573</v>
      </c>
    </row>
    <row r="146" spans="2:37" ht="100.5" customHeight="1" x14ac:dyDescent="0.2">
      <c r="B146" s="52">
        <v>138</v>
      </c>
      <c r="C146" s="59" t="s">
        <v>277</v>
      </c>
      <c r="D146" s="105" t="s">
        <v>276</v>
      </c>
      <c r="E146" s="60" t="s">
        <v>26</v>
      </c>
      <c r="F146" s="61" t="s">
        <v>27</v>
      </c>
      <c r="G146" s="62">
        <f>+'PRESTIGIO '!H149</f>
        <v>29769</v>
      </c>
      <c r="H146" s="63">
        <v>0.19</v>
      </c>
      <c r="I146" s="64">
        <f t="shared" si="28"/>
        <v>35425</v>
      </c>
      <c r="J146" s="61" t="s">
        <v>28</v>
      </c>
      <c r="K146" s="62">
        <f>+'PRESTIGIO '!L149</f>
        <v>29203</v>
      </c>
      <c r="L146" s="63">
        <v>0.19</v>
      </c>
      <c r="M146" s="65">
        <f t="shared" si="30"/>
        <v>34752</v>
      </c>
      <c r="N146" s="61" t="s">
        <v>27</v>
      </c>
      <c r="O146" s="62">
        <f>+CORSERVICS!I149</f>
        <v>22689.0756302521</v>
      </c>
      <c r="P146" s="63">
        <f>+CORSERVICS!H149</f>
        <v>0.19</v>
      </c>
      <c r="Q146" s="64">
        <f t="shared" si="41"/>
        <v>27000</v>
      </c>
      <c r="R146" s="61" t="s">
        <v>28</v>
      </c>
      <c r="S146" s="62">
        <f>+CORSERVICS!M149</f>
        <v>22303.361344537818</v>
      </c>
      <c r="T146" s="63">
        <f>+CORSERVICS!L144</f>
        <v>0.19</v>
      </c>
      <c r="U146" s="65">
        <f t="shared" si="31"/>
        <v>26541</v>
      </c>
      <c r="V146" s="61" t="s">
        <v>27</v>
      </c>
      <c r="W146" s="62">
        <f>+'PUBLICIDAD MOVIL'!I152</f>
        <v>27959</v>
      </c>
      <c r="X146" s="63">
        <v>0.19</v>
      </c>
      <c r="Y146" s="65">
        <f t="shared" si="29"/>
        <v>33271</v>
      </c>
      <c r="Z146" s="61" t="s">
        <v>28</v>
      </c>
      <c r="AA146" s="62">
        <f>+'PUBLICIDAD MOVIL'!M152</f>
        <v>26829</v>
      </c>
      <c r="AB146" s="63">
        <v>0.19</v>
      </c>
      <c r="AC146" s="64">
        <f t="shared" si="32"/>
        <v>31927</v>
      </c>
      <c r="AD146" s="64">
        <f t="shared" si="33"/>
        <v>26806</v>
      </c>
      <c r="AE146" s="66">
        <f t="shared" si="34"/>
        <v>31899</v>
      </c>
      <c r="AF146" s="67">
        <f t="shared" si="35"/>
        <v>26112</v>
      </c>
      <c r="AG146" s="66">
        <f t="shared" si="36"/>
        <v>31073</v>
      </c>
      <c r="AH146" s="68">
        <f t="shared" si="37"/>
        <v>26630</v>
      </c>
      <c r="AI146" s="69">
        <f t="shared" si="38"/>
        <v>31690</v>
      </c>
      <c r="AJ146" s="68">
        <f t="shared" si="39"/>
        <v>25950</v>
      </c>
      <c r="AK146" s="69">
        <f t="shared" si="40"/>
        <v>30881</v>
      </c>
    </row>
    <row r="147" spans="2:37" ht="100.5" customHeight="1" x14ac:dyDescent="0.2">
      <c r="B147" s="52">
        <v>139</v>
      </c>
      <c r="C147" s="59" t="s">
        <v>278</v>
      </c>
      <c r="D147" s="105" t="s">
        <v>276</v>
      </c>
      <c r="E147" s="60" t="s">
        <v>26</v>
      </c>
      <c r="F147" s="61" t="s">
        <v>27</v>
      </c>
      <c r="G147" s="62">
        <f>+'PRESTIGIO '!H150</f>
        <v>33378</v>
      </c>
      <c r="H147" s="63">
        <v>0.19</v>
      </c>
      <c r="I147" s="64">
        <f t="shared" si="28"/>
        <v>39720</v>
      </c>
      <c r="J147" s="61" t="s">
        <v>28</v>
      </c>
      <c r="K147" s="62">
        <f>+'PRESTIGIO '!L150</f>
        <v>32944</v>
      </c>
      <c r="L147" s="63">
        <v>0.19</v>
      </c>
      <c r="M147" s="65">
        <f t="shared" si="30"/>
        <v>39203</v>
      </c>
      <c r="N147" s="61" t="s">
        <v>27</v>
      </c>
      <c r="O147" s="62">
        <f>+CORSERVICS!I150</f>
        <v>25411.764705882357</v>
      </c>
      <c r="P147" s="63">
        <f>+CORSERVICS!H150</f>
        <v>0.19</v>
      </c>
      <c r="Q147" s="64">
        <f t="shared" si="41"/>
        <v>30240</v>
      </c>
      <c r="R147" s="61" t="s">
        <v>28</v>
      </c>
      <c r="S147" s="62">
        <f>+CORSERVICS!M150</f>
        <v>25026.050420168071</v>
      </c>
      <c r="T147" s="63">
        <f>+CORSERVICS!L145</f>
        <v>0.19</v>
      </c>
      <c r="U147" s="65">
        <f t="shared" si="31"/>
        <v>29781</v>
      </c>
      <c r="V147" s="61" t="s">
        <v>27</v>
      </c>
      <c r="W147" s="62">
        <f>+'PUBLICIDAD MOVIL'!I153</f>
        <v>31957</v>
      </c>
      <c r="X147" s="63">
        <v>0.19</v>
      </c>
      <c r="Y147" s="65">
        <f t="shared" si="29"/>
        <v>38029</v>
      </c>
      <c r="Z147" s="61" t="s">
        <v>28</v>
      </c>
      <c r="AA147" s="62">
        <f>+'PUBLICIDAD MOVIL'!M153</f>
        <v>30466</v>
      </c>
      <c r="AB147" s="63">
        <v>0.19</v>
      </c>
      <c r="AC147" s="64">
        <f t="shared" si="32"/>
        <v>36255</v>
      </c>
      <c r="AD147" s="64">
        <f t="shared" si="33"/>
        <v>30249</v>
      </c>
      <c r="AE147" s="66">
        <f t="shared" si="34"/>
        <v>35996</v>
      </c>
      <c r="AF147" s="67">
        <f t="shared" si="35"/>
        <v>29479</v>
      </c>
      <c r="AG147" s="66">
        <f t="shared" si="36"/>
        <v>35080</v>
      </c>
      <c r="AH147" s="68">
        <f t="shared" si="37"/>
        <v>30039</v>
      </c>
      <c r="AI147" s="69">
        <f t="shared" si="38"/>
        <v>35746</v>
      </c>
      <c r="AJ147" s="68">
        <f t="shared" si="39"/>
        <v>29286</v>
      </c>
      <c r="AK147" s="69">
        <f t="shared" si="40"/>
        <v>34850</v>
      </c>
    </row>
    <row r="148" spans="2:37" ht="100.5" customHeight="1" x14ac:dyDescent="0.2">
      <c r="B148" s="52">
        <v>140</v>
      </c>
      <c r="C148" s="59" t="s">
        <v>279</v>
      </c>
      <c r="D148" s="105" t="s">
        <v>276</v>
      </c>
      <c r="E148" s="60" t="s">
        <v>26</v>
      </c>
      <c r="F148" s="61" t="s">
        <v>27</v>
      </c>
      <c r="G148" s="62">
        <f>+'PRESTIGIO '!H151</f>
        <v>37218</v>
      </c>
      <c r="H148" s="63">
        <v>0.19</v>
      </c>
      <c r="I148" s="64">
        <f t="shared" si="28"/>
        <v>44289</v>
      </c>
      <c r="J148" s="61" t="s">
        <v>28</v>
      </c>
      <c r="K148" s="62">
        <f>+'PRESTIGIO '!L151</f>
        <v>36585</v>
      </c>
      <c r="L148" s="63">
        <v>0.19</v>
      </c>
      <c r="M148" s="65">
        <f t="shared" si="30"/>
        <v>43536</v>
      </c>
      <c r="N148" s="61" t="s">
        <v>27</v>
      </c>
      <c r="O148" s="62">
        <f>+CORSERVICS!I151</f>
        <v>28134.453781512606</v>
      </c>
      <c r="P148" s="63">
        <f>+CORSERVICS!H151</f>
        <v>0.19</v>
      </c>
      <c r="Q148" s="64">
        <f t="shared" si="41"/>
        <v>33480</v>
      </c>
      <c r="R148" s="61" t="s">
        <v>28</v>
      </c>
      <c r="S148" s="62">
        <f>+CORSERVICS!M151</f>
        <v>27748.73949579832</v>
      </c>
      <c r="T148" s="63">
        <f>+CORSERVICS!L146</f>
        <v>0.19</v>
      </c>
      <c r="U148" s="65">
        <f t="shared" si="31"/>
        <v>33021</v>
      </c>
      <c r="V148" s="61" t="s">
        <v>27</v>
      </c>
      <c r="W148" s="62">
        <f>+'PUBLICIDAD MOVIL'!I154</f>
        <v>35400</v>
      </c>
      <c r="X148" s="63">
        <v>0.19</v>
      </c>
      <c r="Y148" s="65">
        <f t="shared" si="29"/>
        <v>42126</v>
      </c>
      <c r="Z148" s="61" t="s">
        <v>28</v>
      </c>
      <c r="AA148" s="62">
        <f>+'PUBLICIDAD MOVIL'!M154</f>
        <v>33759</v>
      </c>
      <c r="AB148" s="63">
        <v>0.19</v>
      </c>
      <c r="AC148" s="64">
        <f t="shared" si="32"/>
        <v>40173</v>
      </c>
      <c r="AD148" s="64">
        <f t="shared" si="33"/>
        <v>33584</v>
      </c>
      <c r="AE148" s="66">
        <f t="shared" si="34"/>
        <v>39965</v>
      </c>
      <c r="AF148" s="67">
        <f t="shared" si="35"/>
        <v>32698</v>
      </c>
      <c r="AG148" s="66">
        <f t="shared" si="36"/>
        <v>38911</v>
      </c>
      <c r="AH148" s="68">
        <f t="shared" si="37"/>
        <v>33343</v>
      </c>
      <c r="AI148" s="69">
        <f t="shared" si="38"/>
        <v>39678</v>
      </c>
      <c r="AJ148" s="68">
        <f t="shared" si="39"/>
        <v>32482</v>
      </c>
      <c r="AK148" s="69">
        <f t="shared" si="40"/>
        <v>38654</v>
      </c>
    </row>
    <row r="149" spans="2:37" ht="100.5" customHeight="1" x14ac:dyDescent="0.2">
      <c r="B149" s="52">
        <v>141</v>
      </c>
      <c r="C149" s="59" t="s">
        <v>280</v>
      </c>
      <c r="D149" s="105" t="s">
        <v>276</v>
      </c>
      <c r="E149" s="60" t="s">
        <v>26</v>
      </c>
      <c r="F149" s="61" t="s">
        <v>27</v>
      </c>
      <c r="G149" s="62">
        <f>+'PRESTIGIO '!H152</f>
        <v>39887</v>
      </c>
      <c r="H149" s="63">
        <v>0.19</v>
      </c>
      <c r="I149" s="64">
        <f t="shared" si="28"/>
        <v>47466</v>
      </c>
      <c r="J149" s="61" t="s">
        <v>28</v>
      </c>
      <c r="K149" s="62">
        <f>+'PRESTIGIO '!L152</f>
        <v>38850</v>
      </c>
      <c r="L149" s="63">
        <v>0.19</v>
      </c>
      <c r="M149" s="65">
        <f t="shared" si="30"/>
        <v>46232</v>
      </c>
      <c r="N149" s="61" t="s">
        <v>27</v>
      </c>
      <c r="O149" s="62">
        <f>+CORSERVICS!I152</f>
        <v>32672.268907563026</v>
      </c>
      <c r="P149" s="63">
        <f>+CORSERVICS!H152</f>
        <v>0.19</v>
      </c>
      <c r="Q149" s="64">
        <f t="shared" si="41"/>
        <v>38880</v>
      </c>
      <c r="R149" s="61" t="s">
        <v>28</v>
      </c>
      <c r="S149" s="62">
        <f>+CORSERVICS!M152</f>
        <v>32286.55462184874</v>
      </c>
      <c r="T149" s="63">
        <f>+CORSERVICS!L147</f>
        <v>0.19</v>
      </c>
      <c r="U149" s="65">
        <f t="shared" si="31"/>
        <v>38421</v>
      </c>
      <c r="V149" s="61" t="s">
        <v>27</v>
      </c>
      <c r="W149" s="62">
        <f>+'PUBLICIDAD MOVIL'!I155</f>
        <v>40758</v>
      </c>
      <c r="X149" s="63">
        <v>0.19</v>
      </c>
      <c r="Y149" s="65">
        <f t="shared" si="29"/>
        <v>48502</v>
      </c>
      <c r="Z149" s="61" t="s">
        <v>28</v>
      </c>
      <c r="AA149" s="62">
        <f>+'PUBLICIDAD MOVIL'!M155</f>
        <v>38736</v>
      </c>
      <c r="AB149" s="63">
        <v>0.19</v>
      </c>
      <c r="AC149" s="64">
        <f t="shared" si="32"/>
        <v>46096</v>
      </c>
      <c r="AD149" s="64">
        <f t="shared" si="33"/>
        <v>37772</v>
      </c>
      <c r="AE149" s="66">
        <f t="shared" si="34"/>
        <v>44949</v>
      </c>
      <c r="AF149" s="67">
        <f t="shared" si="35"/>
        <v>36624</v>
      </c>
      <c r="AG149" s="66">
        <f t="shared" si="36"/>
        <v>43583</v>
      </c>
      <c r="AH149" s="68">
        <f t="shared" si="37"/>
        <v>37590</v>
      </c>
      <c r="AI149" s="69">
        <f t="shared" si="38"/>
        <v>44732</v>
      </c>
      <c r="AJ149" s="68">
        <f t="shared" si="39"/>
        <v>36490</v>
      </c>
      <c r="AK149" s="69">
        <f t="shared" si="40"/>
        <v>43423</v>
      </c>
    </row>
    <row r="150" spans="2:37" ht="100.5" customHeight="1" x14ac:dyDescent="0.2">
      <c r="B150" s="52">
        <v>142</v>
      </c>
      <c r="C150" s="59" t="s">
        <v>281</v>
      </c>
      <c r="D150" s="105" t="s">
        <v>276</v>
      </c>
      <c r="E150" s="60" t="s">
        <v>72</v>
      </c>
      <c r="F150" s="61" t="s">
        <v>27</v>
      </c>
      <c r="G150" s="62">
        <f>+'PRESTIGIO '!H153</f>
        <v>43879</v>
      </c>
      <c r="H150" s="63">
        <v>0.19</v>
      </c>
      <c r="I150" s="64">
        <f t="shared" si="28"/>
        <v>52216</v>
      </c>
      <c r="J150" s="61" t="s">
        <v>28</v>
      </c>
      <c r="K150" s="62">
        <f>+'PRESTIGIO '!L153</f>
        <v>42211</v>
      </c>
      <c r="L150" s="63">
        <v>0.19</v>
      </c>
      <c r="M150" s="65">
        <f t="shared" si="30"/>
        <v>50231</v>
      </c>
      <c r="N150" s="61" t="s">
        <v>27</v>
      </c>
      <c r="O150" s="62">
        <f>+CORSERVICS!I153</f>
        <v>34487.394957983197</v>
      </c>
      <c r="P150" s="63">
        <f>+CORSERVICS!H153</f>
        <v>0.19</v>
      </c>
      <c r="Q150" s="64">
        <f t="shared" si="41"/>
        <v>41040</v>
      </c>
      <c r="R150" s="61" t="s">
        <v>28</v>
      </c>
      <c r="S150" s="62">
        <f>+CORSERVICS!M153</f>
        <v>34101.680672268907</v>
      </c>
      <c r="T150" s="63">
        <f>+CORSERVICS!L148</f>
        <v>0.19</v>
      </c>
      <c r="U150" s="65">
        <f t="shared" si="31"/>
        <v>40581</v>
      </c>
      <c r="V150" s="61" t="s">
        <v>27</v>
      </c>
      <c r="W150" s="62">
        <f>+'PUBLICIDAD MOVIL'!I156</f>
        <v>42970</v>
      </c>
      <c r="X150" s="63">
        <v>0.19</v>
      </c>
      <c r="Y150" s="65">
        <f t="shared" si="29"/>
        <v>51134</v>
      </c>
      <c r="Z150" s="61" t="s">
        <v>28</v>
      </c>
      <c r="AA150" s="62">
        <f>+'PUBLICIDAD MOVIL'!M156</f>
        <v>41115</v>
      </c>
      <c r="AB150" s="63">
        <v>0.19</v>
      </c>
      <c r="AC150" s="64">
        <f t="shared" si="32"/>
        <v>48927</v>
      </c>
      <c r="AD150" s="64">
        <f t="shared" si="33"/>
        <v>40445</v>
      </c>
      <c r="AE150" s="66">
        <f t="shared" si="34"/>
        <v>48130</v>
      </c>
      <c r="AF150" s="67">
        <f t="shared" si="35"/>
        <v>39143</v>
      </c>
      <c r="AG150" s="66">
        <f t="shared" si="36"/>
        <v>46580</v>
      </c>
      <c r="AH150" s="68">
        <f t="shared" si="37"/>
        <v>40212</v>
      </c>
      <c r="AI150" s="69">
        <f t="shared" si="38"/>
        <v>47852</v>
      </c>
      <c r="AJ150" s="68">
        <f t="shared" si="39"/>
        <v>38970</v>
      </c>
      <c r="AK150" s="69">
        <f t="shared" si="40"/>
        <v>46374</v>
      </c>
    </row>
    <row r="151" spans="2:37" ht="100.5" customHeight="1" x14ac:dyDescent="0.2">
      <c r="B151" s="52">
        <v>143</v>
      </c>
      <c r="C151" s="59" t="s">
        <v>282</v>
      </c>
      <c r="D151" s="105" t="s">
        <v>276</v>
      </c>
      <c r="E151" s="60" t="s">
        <v>72</v>
      </c>
      <c r="F151" s="61" t="s">
        <v>27</v>
      </c>
      <c r="G151" s="62">
        <f>+'PRESTIGIO '!H154</f>
        <v>47083</v>
      </c>
      <c r="H151" s="63">
        <v>0.19</v>
      </c>
      <c r="I151" s="64">
        <f t="shared" si="28"/>
        <v>56029</v>
      </c>
      <c r="J151" s="61" t="s">
        <v>28</v>
      </c>
      <c r="K151" s="62">
        <f>+'PRESTIGIO '!L154</f>
        <v>46612</v>
      </c>
      <c r="L151" s="63">
        <v>0.19</v>
      </c>
      <c r="M151" s="65">
        <f t="shared" si="30"/>
        <v>55468</v>
      </c>
      <c r="N151" s="61" t="s">
        <v>27</v>
      </c>
      <c r="O151" s="62">
        <f>+CORSERVICS!I154</f>
        <v>38117.647058823532</v>
      </c>
      <c r="P151" s="63">
        <f>+CORSERVICS!H154</f>
        <v>0.19</v>
      </c>
      <c r="Q151" s="64">
        <f t="shared" si="41"/>
        <v>45360</v>
      </c>
      <c r="R151" s="61" t="s">
        <v>28</v>
      </c>
      <c r="S151" s="62">
        <f>+CORSERVICS!M154</f>
        <v>37731.932773109249</v>
      </c>
      <c r="T151" s="63">
        <f>+CORSERVICS!L149</f>
        <v>0.19</v>
      </c>
      <c r="U151" s="65">
        <f t="shared" si="31"/>
        <v>44901</v>
      </c>
      <c r="V151" s="61" t="s">
        <v>27</v>
      </c>
      <c r="W151" s="62">
        <f>+'PUBLICIDAD MOVIL'!I157</f>
        <v>49838</v>
      </c>
      <c r="X151" s="63">
        <v>0.19</v>
      </c>
      <c r="Y151" s="65">
        <f t="shared" si="29"/>
        <v>59307</v>
      </c>
      <c r="Z151" s="61" t="s">
        <v>28</v>
      </c>
      <c r="AA151" s="62">
        <f>+'PUBLICIDAD MOVIL'!M157</f>
        <v>46266</v>
      </c>
      <c r="AB151" s="63">
        <v>0.19</v>
      </c>
      <c r="AC151" s="64">
        <f t="shared" si="32"/>
        <v>55057</v>
      </c>
      <c r="AD151" s="64">
        <f t="shared" si="33"/>
        <v>45013</v>
      </c>
      <c r="AE151" s="66">
        <f t="shared" si="34"/>
        <v>53565</v>
      </c>
      <c r="AF151" s="67">
        <f t="shared" si="35"/>
        <v>43537</v>
      </c>
      <c r="AG151" s="66">
        <f t="shared" si="36"/>
        <v>51809</v>
      </c>
      <c r="AH151" s="68">
        <f t="shared" si="37"/>
        <v>44722</v>
      </c>
      <c r="AI151" s="69">
        <f t="shared" si="38"/>
        <v>53219</v>
      </c>
      <c r="AJ151" s="68">
        <f t="shared" si="39"/>
        <v>43333</v>
      </c>
      <c r="AK151" s="69">
        <f t="shared" si="40"/>
        <v>51566</v>
      </c>
    </row>
    <row r="152" spans="2:37" ht="100.5" customHeight="1" x14ac:dyDescent="0.2">
      <c r="B152" s="52">
        <v>144</v>
      </c>
      <c r="C152" s="59" t="s">
        <v>283</v>
      </c>
      <c r="D152" s="105" t="s">
        <v>276</v>
      </c>
      <c r="E152" s="60" t="s">
        <v>72</v>
      </c>
      <c r="F152" s="61" t="s">
        <v>27</v>
      </c>
      <c r="G152" s="62">
        <f>+'PRESTIGIO '!H155</f>
        <v>54121</v>
      </c>
      <c r="H152" s="63">
        <v>0.19</v>
      </c>
      <c r="I152" s="64">
        <f t="shared" si="28"/>
        <v>64404</v>
      </c>
      <c r="J152" s="61" t="s">
        <v>28</v>
      </c>
      <c r="K152" s="62">
        <f>+'PRESTIGIO '!L155</f>
        <v>52497</v>
      </c>
      <c r="L152" s="63">
        <v>0.19</v>
      </c>
      <c r="M152" s="65">
        <f t="shared" si="30"/>
        <v>62471</v>
      </c>
      <c r="N152" s="61" t="s">
        <v>27</v>
      </c>
      <c r="O152" s="62">
        <f>+CORSERVICS!I155</f>
        <v>41747.899159663866</v>
      </c>
      <c r="P152" s="63">
        <f>+CORSERVICS!H155</f>
        <v>0.19</v>
      </c>
      <c r="Q152" s="64">
        <f t="shared" si="41"/>
        <v>49680</v>
      </c>
      <c r="R152" s="61" t="s">
        <v>28</v>
      </c>
      <c r="S152" s="62">
        <f>+CORSERVICS!M155</f>
        <v>41362.184873949584</v>
      </c>
      <c r="T152" s="63">
        <f>+CORSERVICS!L150</f>
        <v>0.19</v>
      </c>
      <c r="U152" s="65">
        <f t="shared" si="31"/>
        <v>49221</v>
      </c>
      <c r="V152" s="61" t="s">
        <v>27</v>
      </c>
      <c r="W152" s="62">
        <f>+'PUBLICIDAD MOVIL'!I158</f>
        <v>55005</v>
      </c>
      <c r="X152" s="63">
        <v>0.19</v>
      </c>
      <c r="Y152" s="65">
        <f t="shared" si="29"/>
        <v>65456</v>
      </c>
      <c r="Z152" s="61" t="s">
        <v>28</v>
      </c>
      <c r="AA152" s="62">
        <f>+'PUBLICIDAD MOVIL'!M158</f>
        <v>50584</v>
      </c>
      <c r="AB152" s="63">
        <v>0.19</v>
      </c>
      <c r="AC152" s="64">
        <f t="shared" si="32"/>
        <v>60195</v>
      </c>
      <c r="AD152" s="64">
        <f t="shared" si="33"/>
        <v>50291</v>
      </c>
      <c r="AE152" s="66">
        <f t="shared" si="34"/>
        <v>59846</v>
      </c>
      <c r="AF152" s="67">
        <f t="shared" si="35"/>
        <v>48148</v>
      </c>
      <c r="AG152" s="66">
        <f t="shared" si="36"/>
        <v>57296</v>
      </c>
      <c r="AH152" s="68">
        <f t="shared" si="37"/>
        <v>49904</v>
      </c>
      <c r="AI152" s="69">
        <f t="shared" si="38"/>
        <v>59386</v>
      </c>
      <c r="AJ152" s="68">
        <f t="shared" si="39"/>
        <v>47891</v>
      </c>
      <c r="AK152" s="69">
        <f t="shared" si="40"/>
        <v>56990</v>
      </c>
    </row>
    <row r="153" spans="2:37" ht="100.5" customHeight="1" x14ac:dyDescent="0.2">
      <c r="B153" s="52">
        <v>145</v>
      </c>
      <c r="C153" s="59" t="s">
        <v>284</v>
      </c>
      <c r="D153" s="105" t="s">
        <v>276</v>
      </c>
      <c r="E153" s="60" t="s">
        <v>72</v>
      </c>
      <c r="F153" s="61" t="s">
        <v>27</v>
      </c>
      <c r="G153" s="62">
        <f>+'PRESTIGIO '!H156</f>
        <v>58112</v>
      </c>
      <c r="H153" s="63">
        <v>0.19</v>
      </c>
      <c r="I153" s="64">
        <f t="shared" si="28"/>
        <v>69153</v>
      </c>
      <c r="J153" s="61" t="s">
        <v>28</v>
      </c>
      <c r="K153" s="62">
        <f>+'PRESTIGIO '!L156</f>
        <v>56368</v>
      </c>
      <c r="L153" s="63">
        <v>0.19</v>
      </c>
      <c r="M153" s="65">
        <f t="shared" si="30"/>
        <v>67078</v>
      </c>
      <c r="N153" s="61" t="s">
        <v>27</v>
      </c>
      <c r="O153" s="62">
        <f>+CORSERVICS!I156</f>
        <v>45378.151260504201</v>
      </c>
      <c r="P153" s="63">
        <f>+CORSERVICS!H156</f>
        <v>0.19</v>
      </c>
      <c r="Q153" s="64">
        <f t="shared" si="41"/>
        <v>54000</v>
      </c>
      <c r="R153" s="61" t="s">
        <v>28</v>
      </c>
      <c r="S153" s="62">
        <f>+CORSERVICS!M156</f>
        <v>44992.436974789918</v>
      </c>
      <c r="T153" s="63">
        <f>+CORSERVICS!L151</f>
        <v>0.19</v>
      </c>
      <c r="U153" s="65">
        <f t="shared" si="31"/>
        <v>53541</v>
      </c>
      <c r="V153" s="61" t="s">
        <v>27</v>
      </c>
      <c r="W153" s="62">
        <f>+'PUBLICIDAD MOVIL'!I159</f>
        <v>56788</v>
      </c>
      <c r="X153" s="63">
        <v>0.19</v>
      </c>
      <c r="Y153" s="65">
        <f t="shared" si="29"/>
        <v>67578</v>
      </c>
      <c r="Z153" s="61" t="s">
        <v>28</v>
      </c>
      <c r="AA153" s="62">
        <f>+'PUBLICIDAD MOVIL'!M159</f>
        <v>52317</v>
      </c>
      <c r="AB153" s="63">
        <v>0.19</v>
      </c>
      <c r="AC153" s="64">
        <f t="shared" si="32"/>
        <v>62257</v>
      </c>
      <c r="AD153" s="64">
        <f t="shared" si="33"/>
        <v>53426</v>
      </c>
      <c r="AE153" s="66">
        <f t="shared" si="34"/>
        <v>63577</v>
      </c>
      <c r="AF153" s="67">
        <f t="shared" si="35"/>
        <v>51226</v>
      </c>
      <c r="AG153" s="66">
        <f t="shared" si="36"/>
        <v>60959</v>
      </c>
      <c r="AH153" s="68">
        <f t="shared" si="37"/>
        <v>53103</v>
      </c>
      <c r="AI153" s="69">
        <f t="shared" si="38"/>
        <v>63193</v>
      </c>
      <c r="AJ153" s="68">
        <f t="shared" si="39"/>
        <v>51004</v>
      </c>
      <c r="AK153" s="69">
        <f t="shared" si="40"/>
        <v>60695</v>
      </c>
    </row>
    <row r="154" spans="2:37" ht="100.5" customHeight="1" x14ac:dyDescent="0.2">
      <c r="B154" s="52">
        <v>146</v>
      </c>
      <c r="C154" s="59" t="s">
        <v>285</v>
      </c>
      <c r="D154" s="105" t="s">
        <v>276</v>
      </c>
      <c r="E154" s="60" t="s">
        <v>72</v>
      </c>
      <c r="F154" s="61" t="s">
        <v>27</v>
      </c>
      <c r="G154" s="62">
        <f>+'PRESTIGIO '!H157</f>
        <v>58033</v>
      </c>
      <c r="H154" s="63">
        <v>0.19</v>
      </c>
      <c r="I154" s="64">
        <f t="shared" si="28"/>
        <v>69059</v>
      </c>
      <c r="J154" s="61" t="s">
        <v>28</v>
      </c>
      <c r="K154" s="62">
        <f>+'PRESTIGIO '!L157</f>
        <v>56465</v>
      </c>
      <c r="L154" s="63">
        <v>0.19</v>
      </c>
      <c r="M154" s="65">
        <f t="shared" si="30"/>
        <v>67193</v>
      </c>
      <c r="N154" s="61" t="s">
        <v>27</v>
      </c>
      <c r="O154" s="62">
        <f>+CORSERVICS!I157</f>
        <v>49915.966386554632</v>
      </c>
      <c r="P154" s="63">
        <f>+CORSERVICS!H157</f>
        <v>0.19</v>
      </c>
      <c r="Q154" s="64">
        <f t="shared" si="41"/>
        <v>59400</v>
      </c>
      <c r="R154" s="61" t="s">
        <v>28</v>
      </c>
      <c r="S154" s="62">
        <f>+CORSERVICS!M157</f>
        <v>49530.252100840342</v>
      </c>
      <c r="T154" s="63">
        <f>+CORSERVICS!L152</f>
        <v>0.19</v>
      </c>
      <c r="U154" s="65">
        <f t="shared" si="31"/>
        <v>58941</v>
      </c>
      <c r="V154" s="61" t="s">
        <v>27</v>
      </c>
      <c r="W154" s="62">
        <f>+'PUBLICIDAD MOVIL'!I160</f>
        <v>59692</v>
      </c>
      <c r="X154" s="63">
        <v>0.19</v>
      </c>
      <c r="Y154" s="65">
        <f t="shared" si="29"/>
        <v>71033</v>
      </c>
      <c r="Z154" s="61" t="s">
        <v>28</v>
      </c>
      <c r="AA154" s="62">
        <f>+'PUBLICIDAD MOVIL'!M160</f>
        <v>55719</v>
      </c>
      <c r="AB154" s="63">
        <v>0.19</v>
      </c>
      <c r="AC154" s="64">
        <f t="shared" si="32"/>
        <v>66306</v>
      </c>
      <c r="AD154" s="64">
        <f t="shared" si="33"/>
        <v>55880</v>
      </c>
      <c r="AE154" s="66">
        <f t="shared" si="34"/>
        <v>66497</v>
      </c>
      <c r="AF154" s="67">
        <f t="shared" si="35"/>
        <v>53905</v>
      </c>
      <c r="AG154" s="66">
        <f t="shared" si="36"/>
        <v>64147</v>
      </c>
      <c r="AH154" s="68">
        <f t="shared" si="37"/>
        <v>55711</v>
      </c>
      <c r="AI154" s="69">
        <f t="shared" si="38"/>
        <v>66296</v>
      </c>
      <c r="AJ154" s="68">
        <f t="shared" si="39"/>
        <v>53813</v>
      </c>
      <c r="AK154" s="69">
        <f t="shared" si="40"/>
        <v>64037</v>
      </c>
    </row>
    <row r="155" spans="2:37" ht="100.5" customHeight="1" x14ac:dyDescent="0.2">
      <c r="B155" s="52">
        <v>147</v>
      </c>
      <c r="C155" s="59" t="s">
        <v>286</v>
      </c>
      <c r="D155" s="105" t="s">
        <v>287</v>
      </c>
      <c r="E155" s="60" t="s">
        <v>72</v>
      </c>
      <c r="F155" s="61" t="s">
        <v>27</v>
      </c>
      <c r="G155" s="62">
        <f>+'PRESTIGIO '!H158</f>
        <v>27944</v>
      </c>
      <c r="H155" s="63">
        <v>0.19</v>
      </c>
      <c r="I155" s="64">
        <f t="shared" si="28"/>
        <v>33253</v>
      </c>
      <c r="J155" s="61" t="s">
        <v>28</v>
      </c>
      <c r="K155" s="62">
        <f>+'PRESTIGIO '!L158</f>
        <v>26911</v>
      </c>
      <c r="L155" s="63">
        <v>0.19</v>
      </c>
      <c r="M155" s="65">
        <f t="shared" si="30"/>
        <v>32024</v>
      </c>
      <c r="N155" s="61" t="s">
        <v>27</v>
      </c>
      <c r="O155" s="62">
        <f>+CORSERVICS!I158</f>
        <v>23596.638655462189</v>
      </c>
      <c r="P155" s="63">
        <f>+CORSERVICS!H158</f>
        <v>0.19</v>
      </c>
      <c r="Q155" s="64">
        <f t="shared" si="41"/>
        <v>28080</v>
      </c>
      <c r="R155" s="61" t="s">
        <v>28</v>
      </c>
      <c r="S155" s="62">
        <f>+CORSERVICS!M158</f>
        <v>23210.924369747903</v>
      </c>
      <c r="T155" s="63">
        <f>+CORSERVICS!L153</f>
        <v>0.19</v>
      </c>
      <c r="U155" s="65">
        <f t="shared" si="31"/>
        <v>27621</v>
      </c>
      <c r="V155" s="61" t="s">
        <v>27</v>
      </c>
      <c r="W155" s="62">
        <f>+'PUBLICIDAD MOVIL'!I161</f>
        <v>29367</v>
      </c>
      <c r="X155" s="63">
        <v>0.19</v>
      </c>
      <c r="Y155" s="65">
        <f t="shared" si="29"/>
        <v>34947</v>
      </c>
      <c r="Z155" s="61" t="s">
        <v>28</v>
      </c>
      <c r="AA155" s="62">
        <f>+'PUBLICIDAD MOVIL'!M161</f>
        <v>28357</v>
      </c>
      <c r="AB155" s="63">
        <v>0.19</v>
      </c>
      <c r="AC155" s="64">
        <f t="shared" si="32"/>
        <v>33745</v>
      </c>
      <c r="AD155" s="64">
        <f t="shared" si="33"/>
        <v>26969</v>
      </c>
      <c r="AE155" s="66">
        <f t="shared" si="34"/>
        <v>32093</v>
      </c>
      <c r="AF155" s="67">
        <f t="shared" si="35"/>
        <v>26160</v>
      </c>
      <c r="AG155" s="66">
        <f t="shared" si="36"/>
        <v>31130</v>
      </c>
      <c r="AH155" s="68">
        <f t="shared" si="37"/>
        <v>26853</v>
      </c>
      <c r="AI155" s="69">
        <f t="shared" si="38"/>
        <v>31955</v>
      </c>
      <c r="AJ155" s="68">
        <f t="shared" si="39"/>
        <v>26067</v>
      </c>
      <c r="AK155" s="69">
        <f t="shared" si="40"/>
        <v>31020</v>
      </c>
    </row>
    <row r="156" spans="2:37" ht="100.5" customHeight="1" x14ac:dyDescent="0.2">
      <c r="B156" s="52">
        <v>148</v>
      </c>
      <c r="C156" s="59" t="s">
        <v>286</v>
      </c>
      <c r="D156" s="105" t="s">
        <v>288</v>
      </c>
      <c r="E156" s="60" t="s">
        <v>72</v>
      </c>
      <c r="F156" s="61" t="s">
        <v>27</v>
      </c>
      <c r="G156" s="62">
        <f>+'PRESTIGIO '!H159</f>
        <v>40394</v>
      </c>
      <c r="H156" s="63">
        <v>0.19</v>
      </c>
      <c r="I156" s="64">
        <f t="shared" si="28"/>
        <v>48069</v>
      </c>
      <c r="J156" s="61" t="s">
        <v>28</v>
      </c>
      <c r="K156" s="62">
        <f>+'PRESTIGIO '!L159</f>
        <v>38778</v>
      </c>
      <c r="L156" s="63">
        <v>0.19</v>
      </c>
      <c r="M156" s="65">
        <f t="shared" si="30"/>
        <v>46146</v>
      </c>
      <c r="N156" s="61" t="s">
        <v>27</v>
      </c>
      <c r="O156" s="62">
        <f>+CORSERVICS!I159</f>
        <v>32672.268907563026</v>
      </c>
      <c r="P156" s="63">
        <f>+CORSERVICS!H159</f>
        <v>0.19</v>
      </c>
      <c r="Q156" s="64">
        <f t="shared" si="41"/>
        <v>38880</v>
      </c>
      <c r="R156" s="61" t="s">
        <v>28</v>
      </c>
      <c r="S156" s="62">
        <f>+CORSERVICS!M159</f>
        <v>32286.55462184874</v>
      </c>
      <c r="T156" s="63">
        <f>+CORSERVICS!L154</f>
        <v>0.19</v>
      </c>
      <c r="U156" s="65">
        <f t="shared" si="31"/>
        <v>38421</v>
      </c>
      <c r="V156" s="61" t="s">
        <v>27</v>
      </c>
      <c r="W156" s="62">
        <f>+'PUBLICIDAD MOVIL'!I162</f>
        <v>42372</v>
      </c>
      <c r="X156" s="63">
        <v>0.19</v>
      </c>
      <c r="Y156" s="65">
        <f t="shared" si="29"/>
        <v>50423</v>
      </c>
      <c r="Z156" s="61" t="s">
        <v>28</v>
      </c>
      <c r="AA156" s="62">
        <f>+'PUBLICIDAD MOVIL'!M162</f>
        <v>39339</v>
      </c>
      <c r="AB156" s="63">
        <v>0.19</v>
      </c>
      <c r="AC156" s="64">
        <f t="shared" si="32"/>
        <v>46813</v>
      </c>
      <c r="AD156" s="64">
        <f t="shared" si="33"/>
        <v>38479</v>
      </c>
      <c r="AE156" s="66">
        <f t="shared" si="34"/>
        <v>45790</v>
      </c>
      <c r="AF156" s="67">
        <f t="shared" si="35"/>
        <v>36801</v>
      </c>
      <c r="AG156" s="66">
        <f t="shared" si="36"/>
        <v>43793</v>
      </c>
      <c r="AH156" s="68">
        <f t="shared" si="37"/>
        <v>38241</v>
      </c>
      <c r="AI156" s="69">
        <f t="shared" si="38"/>
        <v>45507</v>
      </c>
      <c r="AJ156" s="68">
        <f t="shared" si="39"/>
        <v>36656</v>
      </c>
      <c r="AK156" s="69">
        <f t="shared" si="40"/>
        <v>43621</v>
      </c>
    </row>
    <row r="157" spans="2:37" ht="100.5" customHeight="1" x14ac:dyDescent="0.2">
      <c r="B157" s="52">
        <v>149</v>
      </c>
      <c r="C157" s="59" t="s">
        <v>286</v>
      </c>
      <c r="D157" s="105" t="s">
        <v>289</v>
      </c>
      <c r="E157" s="60" t="s">
        <v>72</v>
      </c>
      <c r="F157" s="61" t="s">
        <v>27</v>
      </c>
      <c r="G157" s="62">
        <f>+'PRESTIGIO '!H160</f>
        <v>41533</v>
      </c>
      <c r="H157" s="63">
        <v>0.19</v>
      </c>
      <c r="I157" s="64">
        <f t="shared" si="28"/>
        <v>49424</v>
      </c>
      <c r="J157" s="61" t="s">
        <v>28</v>
      </c>
      <c r="K157" s="62">
        <f>+'PRESTIGIO '!L160</f>
        <v>39996</v>
      </c>
      <c r="L157" s="63">
        <v>0.19</v>
      </c>
      <c r="M157" s="65">
        <f t="shared" si="30"/>
        <v>47595</v>
      </c>
      <c r="N157" s="61" t="s">
        <v>27</v>
      </c>
      <c r="O157" s="62">
        <f>+CORSERVICS!I160</f>
        <v>35394.957983193279</v>
      </c>
      <c r="P157" s="63">
        <f>+CORSERVICS!H160</f>
        <v>0.19</v>
      </c>
      <c r="Q157" s="64">
        <f t="shared" si="41"/>
        <v>42120</v>
      </c>
      <c r="R157" s="61" t="s">
        <v>28</v>
      </c>
      <c r="S157" s="62">
        <f>+CORSERVICS!M160</f>
        <v>35009.243697478996</v>
      </c>
      <c r="T157" s="63">
        <f>+CORSERVICS!L155</f>
        <v>0.19</v>
      </c>
      <c r="U157" s="65">
        <f t="shared" si="31"/>
        <v>41661</v>
      </c>
      <c r="V157" s="61" t="s">
        <v>27</v>
      </c>
      <c r="W157" s="62">
        <f>+'PUBLICIDAD MOVIL'!I163</f>
        <v>45736</v>
      </c>
      <c r="X157" s="63">
        <v>0.19</v>
      </c>
      <c r="Y157" s="65">
        <f t="shared" si="29"/>
        <v>54426</v>
      </c>
      <c r="Z157" s="61" t="s">
        <v>28</v>
      </c>
      <c r="AA157" s="62">
        <f>+'PUBLICIDAD MOVIL'!M163</f>
        <v>41006</v>
      </c>
      <c r="AB157" s="63">
        <v>0.19</v>
      </c>
      <c r="AC157" s="64">
        <f t="shared" si="32"/>
        <v>48797</v>
      </c>
      <c r="AD157" s="64">
        <f t="shared" si="33"/>
        <v>40888</v>
      </c>
      <c r="AE157" s="66">
        <f t="shared" si="34"/>
        <v>48657</v>
      </c>
      <c r="AF157" s="67">
        <f t="shared" si="35"/>
        <v>38670</v>
      </c>
      <c r="AG157" s="66">
        <f t="shared" si="36"/>
        <v>46017</v>
      </c>
      <c r="AH157" s="68">
        <f t="shared" si="37"/>
        <v>40663</v>
      </c>
      <c r="AI157" s="69">
        <f t="shared" si="38"/>
        <v>48389</v>
      </c>
      <c r="AJ157" s="68">
        <f t="shared" si="39"/>
        <v>38579</v>
      </c>
      <c r="AK157" s="69">
        <f t="shared" si="40"/>
        <v>45909</v>
      </c>
    </row>
    <row r="158" spans="2:37" ht="100.5" customHeight="1" x14ac:dyDescent="0.2">
      <c r="B158" s="52">
        <v>150</v>
      </c>
      <c r="C158" s="59" t="s">
        <v>286</v>
      </c>
      <c r="D158" s="105" t="s">
        <v>290</v>
      </c>
      <c r="E158" s="60" t="s">
        <v>72</v>
      </c>
      <c r="F158" s="61" t="s">
        <v>27</v>
      </c>
      <c r="G158" s="62">
        <f>+'PRESTIGIO '!H161</f>
        <v>81044</v>
      </c>
      <c r="H158" s="63">
        <v>0.19</v>
      </c>
      <c r="I158" s="64">
        <f t="shared" si="28"/>
        <v>96442</v>
      </c>
      <c r="J158" s="61" t="s">
        <v>28</v>
      </c>
      <c r="K158" s="62">
        <f>+'PRESTIGIO '!L161</f>
        <v>78693</v>
      </c>
      <c r="L158" s="63">
        <v>0.19</v>
      </c>
      <c r="M158" s="65">
        <f t="shared" si="30"/>
        <v>93645</v>
      </c>
      <c r="N158" s="61" t="s">
        <v>27</v>
      </c>
      <c r="O158" s="62">
        <f>+CORSERVICS!I161</f>
        <v>68067.226890756312</v>
      </c>
      <c r="P158" s="63">
        <f>+CORSERVICS!H161</f>
        <v>0.19</v>
      </c>
      <c r="Q158" s="64">
        <f t="shared" si="41"/>
        <v>81000</v>
      </c>
      <c r="R158" s="61" t="s">
        <v>28</v>
      </c>
      <c r="S158" s="62">
        <f>+CORSERVICS!M161</f>
        <v>67681.512605042022</v>
      </c>
      <c r="T158" s="63">
        <f>+CORSERVICS!L156</f>
        <v>0.19</v>
      </c>
      <c r="U158" s="65">
        <f t="shared" si="31"/>
        <v>80541</v>
      </c>
      <c r="V158" s="61" t="s">
        <v>27</v>
      </c>
      <c r="W158" s="62">
        <f>+'PUBLICIDAD MOVIL'!I164</f>
        <v>85740</v>
      </c>
      <c r="X158" s="63">
        <v>0.19</v>
      </c>
      <c r="Y158" s="65">
        <f t="shared" si="29"/>
        <v>102031</v>
      </c>
      <c r="Z158" s="61" t="s">
        <v>28</v>
      </c>
      <c r="AA158" s="62">
        <f>+'PUBLICIDAD MOVIL'!M164</f>
        <v>78448</v>
      </c>
      <c r="AB158" s="63">
        <v>0.19</v>
      </c>
      <c r="AC158" s="64">
        <f t="shared" si="32"/>
        <v>93353</v>
      </c>
      <c r="AD158" s="64">
        <f t="shared" si="33"/>
        <v>78284</v>
      </c>
      <c r="AE158" s="66">
        <f t="shared" si="34"/>
        <v>93158</v>
      </c>
      <c r="AF158" s="67">
        <f t="shared" si="35"/>
        <v>74941</v>
      </c>
      <c r="AG158" s="66">
        <f t="shared" si="36"/>
        <v>89180</v>
      </c>
      <c r="AH158" s="68">
        <f t="shared" si="37"/>
        <v>77914</v>
      </c>
      <c r="AI158" s="69">
        <f t="shared" si="38"/>
        <v>92718</v>
      </c>
      <c r="AJ158" s="68">
        <f t="shared" si="39"/>
        <v>74759</v>
      </c>
      <c r="AK158" s="69">
        <f t="shared" si="40"/>
        <v>88963</v>
      </c>
    </row>
    <row r="159" spans="2:37" ht="100.5" customHeight="1" x14ac:dyDescent="0.2">
      <c r="B159" s="52">
        <v>151</v>
      </c>
      <c r="C159" s="59" t="s">
        <v>291</v>
      </c>
      <c r="D159" s="105" t="s">
        <v>292</v>
      </c>
      <c r="E159" s="60" t="s">
        <v>72</v>
      </c>
      <c r="F159" s="61" t="s">
        <v>27</v>
      </c>
      <c r="G159" s="62">
        <f>+'PRESTIGIO '!H162</f>
        <v>158224</v>
      </c>
      <c r="H159" s="63">
        <v>0.19</v>
      </c>
      <c r="I159" s="64">
        <f t="shared" si="28"/>
        <v>188287</v>
      </c>
      <c r="J159" s="61" t="s">
        <v>28</v>
      </c>
      <c r="K159" s="62">
        <f>+'PRESTIGIO '!L162</f>
        <v>154586</v>
      </c>
      <c r="L159" s="63">
        <v>0.19</v>
      </c>
      <c r="M159" s="65">
        <f t="shared" si="30"/>
        <v>183957</v>
      </c>
      <c r="N159" s="61" t="s">
        <v>27</v>
      </c>
      <c r="O159" s="62">
        <f>+CORSERVICS!I162</f>
        <v>136134.45378151262</v>
      </c>
      <c r="P159" s="63">
        <f>+CORSERVICS!H162</f>
        <v>0.19</v>
      </c>
      <c r="Q159" s="64">
        <f t="shared" si="41"/>
        <v>162000</v>
      </c>
      <c r="R159" s="61" t="s">
        <v>28</v>
      </c>
      <c r="S159" s="62">
        <f>+CORSERVICS!M162</f>
        <v>135748.73949579833</v>
      </c>
      <c r="T159" s="63">
        <f>+CORSERVICS!L157</f>
        <v>0.19</v>
      </c>
      <c r="U159" s="65">
        <f t="shared" si="31"/>
        <v>161541</v>
      </c>
      <c r="V159" s="61" t="s">
        <v>27</v>
      </c>
      <c r="W159" s="62">
        <f>+'PUBLICIDAD MOVIL'!I165</f>
        <v>167820</v>
      </c>
      <c r="X159" s="63">
        <v>0.19</v>
      </c>
      <c r="Y159" s="65">
        <f t="shared" si="29"/>
        <v>199706</v>
      </c>
      <c r="Z159" s="61" t="s">
        <v>28</v>
      </c>
      <c r="AA159" s="62">
        <f>+'PUBLICIDAD MOVIL'!M165</f>
        <v>157788</v>
      </c>
      <c r="AB159" s="63">
        <v>0.19</v>
      </c>
      <c r="AC159" s="64">
        <f t="shared" si="32"/>
        <v>187768</v>
      </c>
      <c r="AD159" s="64">
        <f t="shared" si="33"/>
        <v>154059</v>
      </c>
      <c r="AE159" s="66">
        <f t="shared" si="34"/>
        <v>183330</v>
      </c>
      <c r="AF159" s="67">
        <f t="shared" si="35"/>
        <v>149374</v>
      </c>
      <c r="AG159" s="66">
        <f t="shared" si="36"/>
        <v>177755</v>
      </c>
      <c r="AH159" s="68">
        <f t="shared" si="37"/>
        <v>153472</v>
      </c>
      <c r="AI159" s="69">
        <f t="shared" si="38"/>
        <v>182632</v>
      </c>
      <c r="AJ159" s="68">
        <f t="shared" si="39"/>
        <v>149048</v>
      </c>
      <c r="AK159" s="69">
        <f t="shared" si="40"/>
        <v>177367</v>
      </c>
    </row>
    <row r="160" spans="2:37" ht="100.5" customHeight="1" x14ac:dyDescent="0.2">
      <c r="B160" s="52">
        <v>152</v>
      </c>
      <c r="C160" s="59" t="s">
        <v>293</v>
      </c>
      <c r="D160" s="105" t="s">
        <v>294</v>
      </c>
      <c r="E160" s="60" t="s">
        <v>26</v>
      </c>
      <c r="F160" s="61" t="s">
        <v>27</v>
      </c>
      <c r="G160" s="62">
        <f>+'PRESTIGIO '!H163</f>
        <v>876341</v>
      </c>
      <c r="H160" s="63">
        <v>0.19</v>
      </c>
      <c r="I160" s="64">
        <f t="shared" si="28"/>
        <v>1042846</v>
      </c>
      <c r="J160" s="61" t="s">
        <v>28</v>
      </c>
      <c r="K160" s="62">
        <f>+'PRESTIGIO '!L163</f>
        <v>857061</v>
      </c>
      <c r="L160" s="63">
        <v>0.19</v>
      </c>
      <c r="M160" s="65">
        <f t="shared" si="30"/>
        <v>1019903</v>
      </c>
      <c r="N160" s="61" t="s">
        <v>27</v>
      </c>
      <c r="O160" s="62">
        <f>+CORSERVICS!I163</f>
        <v>680672.26890756306</v>
      </c>
      <c r="P160" s="63">
        <f>+CORSERVICS!H163</f>
        <v>0.19</v>
      </c>
      <c r="Q160" s="64">
        <f t="shared" si="41"/>
        <v>810000</v>
      </c>
      <c r="R160" s="61" t="s">
        <v>28</v>
      </c>
      <c r="S160" s="62">
        <f>+CORSERVICS!M163</f>
        <v>680286.55462184874</v>
      </c>
      <c r="T160" s="63">
        <f>+CORSERVICS!L158</f>
        <v>0.19</v>
      </c>
      <c r="U160" s="65">
        <f t="shared" si="31"/>
        <v>809541</v>
      </c>
      <c r="V160" s="61" t="s">
        <v>27</v>
      </c>
      <c r="W160" s="62">
        <f>+'PUBLICIDAD MOVIL'!I166</f>
        <v>866836</v>
      </c>
      <c r="X160" s="63">
        <v>0.19</v>
      </c>
      <c r="Y160" s="65">
        <f t="shared" si="29"/>
        <v>1031535</v>
      </c>
      <c r="Z160" s="61" t="s">
        <v>28</v>
      </c>
      <c r="AA160" s="62">
        <f>+'PUBLICIDAD MOVIL'!M166</f>
        <v>768029</v>
      </c>
      <c r="AB160" s="63">
        <v>0.19</v>
      </c>
      <c r="AC160" s="64">
        <f t="shared" si="32"/>
        <v>913955</v>
      </c>
      <c r="AD160" s="64">
        <f t="shared" si="33"/>
        <v>807950</v>
      </c>
      <c r="AE160" s="66">
        <f t="shared" si="34"/>
        <v>961461</v>
      </c>
      <c r="AF160" s="67">
        <f t="shared" si="35"/>
        <v>768459</v>
      </c>
      <c r="AG160" s="66">
        <f t="shared" si="36"/>
        <v>914466</v>
      </c>
      <c r="AH160" s="68">
        <f t="shared" si="37"/>
        <v>802631</v>
      </c>
      <c r="AI160" s="69">
        <f t="shared" si="38"/>
        <v>955131</v>
      </c>
      <c r="AJ160" s="68">
        <f t="shared" si="39"/>
        <v>765057</v>
      </c>
      <c r="AK160" s="69">
        <f t="shared" si="40"/>
        <v>910418</v>
      </c>
    </row>
    <row r="161" spans="2:37" ht="100.5" customHeight="1" x14ac:dyDescent="0.2">
      <c r="B161" s="52">
        <v>153</v>
      </c>
      <c r="C161" s="59" t="s">
        <v>295</v>
      </c>
      <c r="D161" s="105" t="s">
        <v>296</v>
      </c>
      <c r="E161" s="60" t="s">
        <v>26</v>
      </c>
      <c r="F161" s="61" t="s">
        <v>27</v>
      </c>
      <c r="G161" s="62">
        <f>+'PRESTIGIO '!H164</f>
        <v>37978</v>
      </c>
      <c r="H161" s="63">
        <v>0.19</v>
      </c>
      <c r="I161" s="64">
        <f t="shared" si="28"/>
        <v>45194</v>
      </c>
      <c r="J161" s="61" t="s">
        <v>28</v>
      </c>
      <c r="K161" s="62">
        <f>+'PRESTIGIO '!L164</f>
        <v>37256</v>
      </c>
      <c r="L161" s="63">
        <v>0.19</v>
      </c>
      <c r="M161" s="65">
        <f t="shared" si="30"/>
        <v>44335</v>
      </c>
      <c r="N161" s="61" t="s">
        <v>27</v>
      </c>
      <c r="O161" s="62">
        <f>+CORSERVICS!I164</f>
        <v>29949.579831932773</v>
      </c>
      <c r="P161" s="63">
        <f>+CORSERVICS!H164</f>
        <v>0.19</v>
      </c>
      <c r="Q161" s="64">
        <f t="shared" si="41"/>
        <v>35640</v>
      </c>
      <c r="R161" s="61" t="s">
        <v>28</v>
      </c>
      <c r="S161" s="62">
        <f>+CORSERVICS!M164</f>
        <v>29563.865546218487</v>
      </c>
      <c r="T161" s="63">
        <f>+CORSERVICS!L159</f>
        <v>0.19</v>
      </c>
      <c r="U161" s="65">
        <f t="shared" si="31"/>
        <v>35181</v>
      </c>
      <c r="V161" s="61" t="s">
        <v>27</v>
      </c>
      <c r="W161" s="62">
        <f>+'PUBLICIDAD MOVIL'!I167</f>
        <v>38193</v>
      </c>
      <c r="X161" s="63">
        <v>0.19</v>
      </c>
      <c r="Y161" s="65">
        <f t="shared" si="29"/>
        <v>45450</v>
      </c>
      <c r="Z161" s="61" t="s">
        <v>28</v>
      </c>
      <c r="AA161" s="62">
        <f>+'PUBLICIDAD MOVIL'!M167</f>
        <v>35527</v>
      </c>
      <c r="AB161" s="63">
        <v>0.19</v>
      </c>
      <c r="AC161" s="64">
        <f t="shared" si="32"/>
        <v>42277</v>
      </c>
      <c r="AD161" s="64">
        <f t="shared" si="33"/>
        <v>35374</v>
      </c>
      <c r="AE161" s="66">
        <f t="shared" si="34"/>
        <v>42095</v>
      </c>
      <c r="AF161" s="67">
        <f t="shared" si="35"/>
        <v>34116</v>
      </c>
      <c r="AG161" s="66">
        <f t="shared" si="36"/>
        <v>40598</v>
      </c>
      <c r="AH161" s="68">
        <f t="shared" si="37"/>
        <v>35154</v>
      </c>
      <c r="AI161" s="69">
        <f t="shared" si="38"/>
        <v>41833</v>
      </c>
      <c r="AJ161" s="68">
        <f t="shared" si="39"/>
        <v>33950</v>
      </c>
      <c r="AK161" s="69">
        <f t="shared" si="40"/>
        <v>40401</v>
      </c>
    </row>
    <row r="162" spans="2:37" ht="100.5" customHeight="1" x14ac:dyDescent="0.2">
      <c r="B162" s="52">
        <v>154</v>
      </c>
      <c r="C162" s="59" t="s">
        <v>297</v>
      </c>
      <c r="D162" s="105" t="s">
        <v>298</v>
      </c>
      <c r="E162" s="60" t="s">
        <v>26</v>
      </c>
      <c r="F162" s="61" t="s">
        <v>27</v>
      </c>
      <c r="G162" s="62">
        <f>+'PRESTIGIO '!H165</f>
        <v>46061</v>
      </c>
      <c r="H162" s="63">
        <v>0.19</v>
      </c>
      <c r="I162" s="64">
        <f t="shared" si="28"/>
        <v>54813</v>
      </c>
      <c r="J162" s="61" t="s">
        <v>28</v>
      </c>
      <c r="K162" s="62">
        <f>+'PRESTIGIO '!L165</f>
        <v>45325</v>
      </c>
      <c r="L162" s="63">
        <v>0.19</v>
      </c>
      <c r="M162" s="65">
        <f t="shared" si="30"/>
        <v>53937</v>
      </c>
      <c r="N162" s="61" t="s">
        <v>27</v>
      </c>
      <c r="O162" s="62">
        <f>+CORSERVICS!I165</f>
        <v>37210.08403361345</v>
      </c>
      <c r="P162" s="63">
        <f>+CORSERVICS!H165</f>
        <v>0.19</v>
      </c>
      <c r="Q162" s="64">
        <f t="shared" si="41"/>
        <v>44280</v>
      </c>
      <c r="R162" s="61" t="s">
        <v>28</v>
      </c>
      <c r="S162" s="62">
        <f>+CORSERVICS!M165</f>
        <v>36824.36974789916</v>
      </c>
      <c r="T162" s="63">
        <f>+CORSERVICS!L160</f>
        <v>0.19</v>
      </c>
      <c r="U162" s="65">
        <f t="shared" si="31"/>
        <v>43821</v>
      </c>
      <c r="V162" s="61" t="s">
        <v>27</v>
      </c>
      <c r="W162" s="62">
        <f>+'PUBLICIDAD MOVIL'!I168</f>
        <v>49862</v>
      </c>
      <c r="X162" s="63">
        <v>0.19</v>
      </c>
      <c r="Y162" s="65">
        <f t="shared" si="29"/>
        <v>59336</v>
      </c>
      <c r="Z162" s="61" t="s">
        <v>28</v>
      </c>
      <c r="AA162" s="62">
        <f>+'PUBLICIDAD MOVIL'!M168</f>
        <v>45004</v>
      </c>
      <c r="AB162" s="63">
        <v>0.19</v>
      </c>
      <c r="AC162" s="64">
        <f t="shared" si="32"/>
        <v>53555</v>
      </c>
      <c r="AD162" s="64">
        <f t="shared" si="33"/>
        <v>44378</v>
      </c>
      <c r="AE162" s="66">
        <f t="shared" si="34"/>
        <v>52810</v>
      </c>
      <c r="AF162" s="67">
        <f t="shared" si="35"/>
        <v>42384</v>
      </c>
      <c r="AG162" s="66">
        <f t="shared" si="36"/>
        <v>50437</v>
      </c>
      <c r="AH162" s="68">
        <f t="shared" si="37"/>
        <v>44047</v>
      </c>
      <c r="AI162" s="69">
        <f t="shared" si="38"/>
        <v>52416</v>
      </c>
      <c r="AJ162" s="68">
        <f t="shared" si="39"/>
        <v>42193</v>
      </c>
      <c r="AK162" s="69">
        <f t="shared" si="40"/>
        <v>50210</v>
      </c>
    </row>
    <row r="163" spans="2:37" ht="100.5" customHeight="1" x14ac:dyDescent="0.2">
      <c r="B163" s="52">
        <v>155</v>
      </c>
      <c r="C163" s="59" t="s">
        <v>299</v>
      </c>
      <c r="D163" s="105" t="s">
        <v>300</v>
      </c>
      <c r="E163" s="60" t="s">
        <v>26</v>
      </c>
      <c r="F163" s="61" t="s">
        <v>27</v>
      </c>
      <c r="G163" s="62">
        <f>+'PRESTIGIO '!H166</f>
        <v>50234</v>
      </c>
      <c r="H163" s="63">
        <v>0.19</v>
      </c>
      <c r="I163" s="64">
        <f t="shared" si="28"/>
        <v>59778</v>
      </c>
      <c r="J163" s="61" t="s">
        <v>28</v>
      </c>
      <c r="K163" s="62">
        <f>+'PRESTIGIO '!L166</f>
        <v>48526</v>
      </c>
      <c r="L163" s="63">
        <v>0.19</v>
      </c>
      <c r="M163" s="65">
        <f t="shared" si="30"/>
        <v>57746</v>
      </c>
      <c r="N163" s="61" t="s">
        <v>27</v>
      </c>
      <c r="O163" s="62">
        <f>+CORSERVICS!I166</f>
        <v>39025.210084033613</v>
      </c>
      <c r="P163" s="63">
        <f>+CORSERVICS!H166</f>
        <v>0.19</v>
      </c>
      <c r="Q163" s="64">
        <f t="shared" si="41"/>
        <v>46440</v>
      </c>
      <c r="R163" s="61" t="s">
        <v>28</v>
      </c>
      <c r="S163" s="62">
        <f>+CORSERVICS!M166</f>
        <v>38639.495798319331</v>
      </c>
      <c r="T163" s="63">
        <f>+CORSERVICS!L161</f>
        <v>0.19</v>
      </c>
      <c r="U163" s="65">
        <f t="shared" si="31"/>
        <v>45981</v>
      </c>
      <c r="V163" s="61" t="s">
        <v>27</v>
      </c>
      <c r="W163" s="62">
        <f>+'PUBLICIDAD MOVIL'!I169</f>
        <v>50079</v>
      </c>
      <c r="X163" s="63">
        <v>0.19</v>
      </c>
      <c r="Y163" s="65">
        <f t="shared" si="29"/>
        <v>59594</v>
      </c>
      <c r="Z163" s="61" t="s">
        <v>28</v>
      </c>
      <c r="AA163" s="62">
        <f>+'PUBLICIDAD MOVIL'!M169</f>
        <v>46840</v>
      </c>
      <c r="AB163" s="63">
        <v>0.19</v>
      </c>
      <c r="AC163" s="64">
        <f t="shared" si="32"/>
        <v>55740</v>
      </c>
      <c r="AD163" s="64">
        <f t="shared" si="33"/>
        <v>46446</v>
      </c>
      <c r="AE163" s="66">
        <f t="shared" si="34"/>
        <v>55271</v>
      </c>
      <c r="AF163" s="67">
        <f t="shared" si="35"/>
        <v>44668</v>
      </c>
      <c r="AG163" s="66">
        <f t="shared" si="36"/>
        <v>53155</v>
      </c>
      <c r="AH163" s="68">
        <f t="shared" si="37"/>
        <v>46132</v>
      </c>
      <c r="AI163" s="69">
        <f t="shared" si="38"/>
        <v>54897</v>
      </c>
      <c r="AJ163" s="68">
        <f t="shared" si="39"/>
        <v>44450</v>
      </c>
      <c r="AK163" s="69">
        <f t="shared" si="40"/>
        <v>52896</v>
      </c>
    </row>
    <row r="164" spans="2:37" ht="100.5" customHeight="1" x14ac:dyDescent="0.2">
      <c r="B164" s="52">
        <v>156</v>
      </c>
      <c r="C164" s="59" t="s">
        <v>301</v>
      </c>
      <c r="D164" s="105" t="s">
        <v>302</v>
      </c>
      <c r="E164" s="60" t="s">
        <v>26</v>
      </c>
      <c r="F164" s="61" t="s">
        <v>27</v>
      </c>
      <c r="G164" s="62">
        <f>+'PRESTIGIO '!H167</f>
        <v>50397</v>
      </c>
      <c r="H164" s="63">
        <v>0.19</v>
      </c>
      <c r="I164" s="64">
        <f t="shared" si="28"/>
        <v>59972</v>
      </c>
      <c r="J164" s="61" t="s">
        <v>28</v>
      </c>
      <c r="K164" s="62">
        <f>+'PRESTIGIO '!L167</f>
        <v>48735</v>
      </c>
      <c r="L164" s="63">
        <v>0.19</v>
      </c>
      <c r="M164" s="65">
        <f t="shared" si="30"/>
        <v>57995</v>
      </c>
      <c r="N164" s="61" t="s">
        <v>27</v>
      </c>
      <c r="O164" s="62">
        <f>+CORSERVICS!I167</f>
        <v>40840.336134453784</v>
      </c>
      <c r="P164" s="63">
        <f>+CORSERVICS!H167</f>
        <v>0.19</v>
      </c>
      <c r="Q164" s="64">
        <f t="shared" si="41"/>
        <v>48600</v>
      </c>
      <c r="R164" s="61" t="s">
        <v>28</v>
      </c>
      <c r="S164" s="62">
        <f>+CORSERVICS!M167</f>
        <v>40454.621848739494</v>
      </c>
      <c r="T164" s="63">
        <f>+CORSERVICS!L162</f>
        <v>0.19</v>
      </c>
      <c r="U164" s="65">
        <f t="shared" si="31"/>
        <v>48141</v>
      </c>
      <c r="V164" s="61" t="s">
        <v>27</v>
      </c>
      <c r="W164" s="62">
        <f>+'PUBLICIDAD MOVIL'!I170</f>
        <v>52430</v>
      </c>
      <c r="X164" s="63">
        <v>0.19</v>
      </c>
      <c r="Y164" s="65">
        <f t="shared" si="29"/>
        <v>62392</v>
      </c>
      <c r="Z164" s="61" t="s">
        <v>28</v>
      </c>
      <c r="AA164" s="62">
        <f>+'PUBLICIDAD MOVIL'!M170</f>
        <v>49657</v>
      </c>
      <c r="AB164" s="63">
        <v>0.19</v>
      </c>
      <c r="AC164" s="64">
        <f t="shared" si="32"/>
        <v>59092</v>
      </c>
      <c r="AD164" s="64">
        <f t="shared" si="33"/>
        <v>47889</v>
      </c>
      <c r="AE164" s="66">
        <f t="shared" si="34"/>
        <v>56988</v>
      </c>
      <c r="AF164" s="67">
        <f t="shared" si="35"/>
        <v>46282</v>
      </c>
      <c r="AG164" s="66">
        <f t="shared" si="36"/>
        <v>55076</v>
      </c>
      <c r="AH164" s="68">
        <f t="shared" si="37"/>
        <v>47609</v>
      </c>
      <c r="AI164" s="69">
        <f t="shared" si="38"/>
        <v>56655</v>
      </c>
      <c r="AJ164" s="68">
        <f t="shared" si="39"/>
        <v>46089</v>
      </c>
      <c r="AK164" s="69">
        <f t="shared" si="40"/>
        <v>54846</v>
      </c>
    </row>
    <row r="165" spans="2:37" ht="100.5" customHeight="1" x14ac:dyDescent="0.2">
      <c r="B165" s="52">
        <v>157</v>
      </c>
      <c r="C165" s="59" t="s">
        <v>303</v>
      </c>
      <c r="D165" s="105" t="s">
        <v>304</v>
      </c>
      <c r="E165" s="60" t="s">
        <v>26</v>
      </c>
      <c r="F165" s="61" t="s">
        <v>27</v>
      </c>
      <c r="G165" s="62">
        <f>+'PRESTIGIO '!H168</f>
        <v>228849</v>
      </c>
      <c r="H165" s="63">
        <v>0.19</v>
      </c>
      <c r="I165" s="64">
        <f t="shared" si="28"/>
        <v>272330</v>
      </c>
      <c r="J165" s="61" t="s">
        <v>28</v>
      </c>
      <c r="K165" s="62">
        <f>+'PRESTIGIO '!L168</f>
        <v>219695</v>
      </c>
      <c r="L165" s="63">
        <v>0.19</v>
      </c>
      <c r="M165" s="65">
        <f t="shared" si="30"/>
        <v>261437</v>
      </c>
      <c r="N165" s="61" t="s">
        <v>27</v>
      </c>
      <c r="O165" s="62">
        <f>+CORSERVICS!I168</f>
        <v>181512.6050420168</v>
      </c>
      <c r="P165" s="63">
        <f>+CORSERVICS!H168</f>
        <v>0.19</v>
      </c>
      <c r="Q165" s="64">
        <f t="shared" si="41"/>
        <v>216000</v>
      </c>
      <c r="R165" s="61" t="s">
        <v>28</v>
      </c>
      <c r="S165" s="62">
        <f>+CORSERVICS!M168</f>
        <v>181126.89075630254</v>
      </c>
      <c r="T165" s="63">
        <f>+CORSERVICS!L163</f>
        <v>0.19</v>
      </c>
      <c r="U165" s="65">
        <f t="shared" si="31"/>
        <v>215541</v>
      </c>
      <c r="V165" s="61" t="s">
        <v>27</v>
      </c>
      <c r="W165" s="62">
        <f>+'PUBLICIDAD MOVIL'!I171</f>
        <v>231527</v>
      </c>
      <c r="X165" s="63">
        <v>0.19</v>
      </c>
      <c r="Y165" s="65">
        <f t="shared" si="29"/>
        <v>275517</v>
      </c>
      <c r="Z165" s="61" t="s">
        <v>28</v>
      </c>
      <c r="AA165" s="62">
        <f>+'PUBLICIDAD MOVIL'!M171</f>
        <v>211018</v>
      </c>
      <c r="AB165" s="63">
        <v>0.19</v>
      </c>
      <c r="AC165" s="64">
        <f t="shared" si="32"/>
        <v>251111</v>
      </c>
      <c r="AD165" s="64">
        <f t="shared" si="33"/>
        <v>213963</v>
      </c>
      <c r="AE165" s="66">
        <f t="shared" si="34"/>
        <v>254616</v>
      </c>
      <c r="AF165" s="67">
        <f t="shared" si="35"/>
        <v>203947</v>
      </c>
      <c r="AG165" s="66">
        <f t="shared" si="36"/>
        <v>242697</v>
      </c>
      <c r="AH165" s="68">
        <f t="shared" si="37"/>
        <v>212660</v>
      </c>
      <c r="AI165" s="69">
        <f t="shared" si="38"/>
        <v>253065</v>
      </c>
      <c r="AJ165" s="68">
        <f t="shared" si="39"/>
        <v>203255</v>
      </c>
      <c r="AK165" s="69">
        <f t="shared" si="40"/>
        <v>241873</v>
      </c>
    </row>
    <row r="166" spans="2:37" ht="100.5" customHeight="1" x14ac:dyDescent="0.2">
      <c r="B166" s="52">
        <v>158</v>
      </c>
      <c r="C166" s="59" t="s">
        <v>305</v>
      </c>
      <c r="D166" s="105" t="s">
        <v>306</v>
      </c>
      <c r="E166" s="60" t="s">
        <v>26</v>
      </c>
      <c r="F166" s="61" t="s">
        <v>27</v>
      </c>
      <c r="G166" s="62">
        <f>+'PRESTIGIO '!H169</f>
        <v>229901</v>
      </c>
      <c r="H166" s="63">
        <v>0.19</v>
      </c>
      <c r="I166" s="64">
        <f t="shared" si="28"/>
        <v>273582</v>
      </c>
      <c r="J166" s="61" t="s">
        <v>28</v>
      </c>
      <c r="K166" s="62">
        <f>+'PRESTIGIO '!L169</f>
        <v>223464</v>
      </c>
      <c r="L166" s="63">
        <v>0.19</v>
      </c>
      <c r="M166" s="65">
        <f t="shared" si="30"/>
        <v>265922</v>
      </c>
      <c r="N166" s="61" t="s">
        <v>27</v>
      </c>
      <c r="O166" s="62">
        <f>+CORSERVICS!I169</f>
        <v>178789.91596638656</v>
      </c>
      <c r="P166" s="63">
        <f>+CORSERVICS!H169</f>
        <v>0.19</v>
      </c>
      <c r="Q166" s="64">
        <f t="shared" si="41"/>
        <v>212760</v>
      </c>
      <c r="R166" s="61" t="s">
        <v>28</v>
      </c>
      <c r="S166" s="62">
        <f>+CORSERVICS!M169</f>
        <v>178404.20168067227</v>
      </c>
      <c r="T166" s="63">
        <f>+CORSERVICS!L164</f>
        <v>0.19</v>
      </c>
      <c r="U166" s="65">
        <f t="shared" si="31"/>
        <v>212301</v>
      </c>
      <c r="V166" s="61" t="s">
        <v>27</v>
      </c>
      <c r="W166" s="62">
        <f>+'PUBLICIDAD MOVIL'!I172</f>
        <v>225977</v>
      </c>
      <c r="X166" s="63">
        <v>0.19</v>
      </c>
      <c r="Y166" s="65">
        <f t="shared" si="29"/>
        <v>268913</v>
      </c>
      <c r="Z166" s="61" t="s">
        <v>28</v>
      </c>
      <c r="AA166" s="62">
        <f>+'PUBLICIDAD MOVIL'!M172</f>
        <v>206325</v>
      </c>
      <c r="AB166" s="63">
        <v>0.19</v>
      </c>
      <c r="AC166" s="64">
        <f t="shared" si="32"/>
        <v>245527</v>
      </c>
      <c r="AD166" s="64">
        <f t="shared" si="33"/>
        <v>211556</v>
      </c>
      <c r="AE166" s="66">
        <f t="shared" si="34"/>
        <v>251752</v>
      </c>
      <c r="AF166" s="67">
        <f t="shared" si="35"/>
        <v>202731</v>
      </c>
      <c r="AG166" s="66">
        <f t="shared" si="36"/>
        <v>241250</v>
      </c>
      <c r="AH166" s="68">
        <f t="shared" si="37"/>
        <v>210208</v>
      </c>
      <c r="AI166" s="69">
        <f t="shared" si="38"/>
        <v>250148</v>
      </c>
      <c r="AJ166" s="68">
        <f t="shared" si="39"/>
        <v>201862</v>
      </c>
      <c r="AK166" s="69">
        <f t="shared" si="40"/>
        <v>240216</v>
      </c>
    </row>
    <row r="167" spans="2:37" ht="100.5" customHeight="1" x14ac:dyDescent="0.2">
      <c r="B167" s="52">
        <v>159</v>
      </c>
      <c r="C167" s="59" t="s">
        <v>307</v>
      </c>
      <c r="D167" s="105" t="s">
        <v>308</v>
      </c>
      <c r="E167" s="60" t="s">
        <v>26</v>
      </c>
      <c r="F167" s="61" t="s">
        <v>27</v>
      </c>
      <c r="G167" s="62">
        <f>+'PRESTIGIO '!H170</f>
        <v>213127</v>
      </c>
      <c r="H167" s="63">
        <v>0.19</v>
      </c>
      <c r="I167" s="64">
        <f t="shared" si="28"/>
        <v>253621</v>
      </c>
      <c r="J167" s="61" t="s">
        <v>28</v>
      </c>
      <c r="K167" s="62">
        <f>+'PRESTIGIO '!L170</f>
        <v>205028</v>
      </c>
      <c r="L167" s="63">
        <v>0.19</v>
      </c>
      <c r="M167" s="65">
        <f t="shared" si="30"/>
        <v>243983</v>
      </c>
      <c r="N167" s="61" t="s">
        <v>27</v>
      </c>
      <c r="O167" s="62">
        <f>+CORSERVICS!I170</f>
        <v>176067.22689075631</v>
      </c>
      <c r="P167" s="63">
        <f>+CORSERVICS!H170</f>
        <v>0.19</v>
      </c>
      <c r="Q167" s="64">
        <f t="shared" si="41"/>
        <v>209520</v>
      </c>
      <c r="R167" s="61" t="s">
        <v>28</v>
      </c>
      <c r="S167" s="62">
        <f>+CORSERVICS!M170</f>
        <v>175681.51260504202</v>
      </c>
      <c r="T167" s="63">
        <f>+CORSERVICS!L165</f>
        <v>0.19</v>
      </c>
      <c r="U167" s="65">
        <f t="shared" si="31"/>
        <v>209061</v>
      </c>
      <c r="V167" s="61" t="s">
        <v>27</v>
      </c>
      <c r="W167" s="62">
        <f>+'PUBLICIDAD MOVIL'!I173</f>
        <v>224004</v>
      </c>
      <c r="X167" s="63">
        <v>0.19</v>
      </c>
      <c r="Y167" s="65">
        <f t="shared" si="29"/>
        <v>266565</v>
      </c>
      <c r="Z167" s="61" t="s">
        <v>28</v>
      </c>
      <c r="AA167" s="62">
        <f>+'PUBLICIDAD MOVIL'!M173</f>
        <v>204823</v>
      </c>
      <c r="AB167" s="63">
        <v>0.19</v>
      </c>
      <c r="AC167" s="64">
        <f t="shared" si="32"/>
        <v>243739</v>
      </c>
      <c r="AD167" s="64">
        <f t="shared" si="33"/>
        <v>204399</v>
      </c>
      <c r="AE167" s="66">
        <f t="shared" si="34"/>
        <v>243235</v>
      </c>
      <c r="AF167" s="67">
        <f t="shared" si="35"/>
        <v>195178</v>
      </c>
      <c r="AG167" s="66">
        <f t="shared" si="36"/>
        <v>232262</v>
      </c>
      <c r="AH167" s="68">
        <f t="shared" si="37"/>
        <v>203325</v>
      </c>
      <c r="AI167" s="69">
        <f t="shared" si="38"/>
        <v>241957</v>
      </c>
      <c r="AJ167" s="68">
        <f t="shared" si="39"/>
        <v>194673</v>
      </c>
      <c r="AK167" s="69">
        <f t="shared" si="40"/>
        <v>231661</v>
      </c>
    </row>
    <row r="168" spans="2:37" ht="100.5" customHeight="1" x14ac:dyDescent="0.2">
      <c r="B168" s="52">
        <v>160</v>
      </c>
      <c r="C168" s="59" t="s">
        <v>309</v>
      </c>
      <c r="D168" s="105" t="s">
        <v>310</v>
      </c>
      <c r="E168" s="60" t="s">
        <v>26</v>
      </c>
      <c r="F168" s="61" t="s">
        <v>27</v>
      </c>
      <c r="G168" s="62">
        <f>+'PRESTIGIO '!H171</f>
        <v>202461</v>
      </c>
      <c r="H168" s="63">
        <v>0.19</v>
      </c>
      <c r="I168" s="64">
        <f t="shared" si="28"/>
        <v>240929</v>
      </c>
      <c r="J168" s="61" t="s">
        <v>28</v>
      </c>
      <c r="K168" s="62">
        <f>+'PRESTIGIO '!L171</f>
        <v>195172</v>
      </c>
      <c r="L168" s="63">
        <v>0.19</v>
      </c>
      <c r="M168" s="65">
        <f t="shared" si="30"/>
        <v>232255</v>
      </c>
      <c r="N168" s="61" t="s">
        <v>27</v>
      </c>
      <c r="O168" s="62">
        <f>+CORSERVICS!I171</f>
        <v>173344.53781512607</v>
      </c>
      <c r="P168" s="63">
        <f>+CORSERVICS!H171</f>
        <v>0.19</v>
      </c>
      <c r="Q168" s="64">
        <f t="shared" si="41"/>
        <v>206280</v>
      </c>
      <c r="R168" s="61" t="s">
        <v>28</v>
      </c>
      <c r="S168" s="62">
        <f>+CORSERVICS!M171</f>
        <v>172958.82352941178</v>
      </c>
      <c r="T168" s="63">
        <f>+CORSERVICS!L166</f>
        <v>0.19</v>
      </c>
      <c r="U168" s="65">
        <f t="shared" si="31"/>
        <v>205821</v>
      </c>
      <c r="V168" s="61" t="s">
        <v>27</v>
      </c>
      <c r="W168" s="62">
        <f>+'PUBLICIDAD MOVIL'!I174</f>
        <v>219644</v>
      </c>
      <c r="X168" s="63">
        <v>0.19</v>
      </c>
      <c r="Y168" s="65">
        <f t="shared" si="29"/>
        <v>261376</v>
      </c>
      <c r="Z168" s="61" t="s">
        <v>28</v>
      </c>
      <c r="AA168" s="62">
        <f>+'PUBLICIDAD MOVIL'!M174</f>
        <v>205407</v>
      </c>
      <c r="AB168" s="63">
        <v>0.19</v>
      </c>
      <c r="AC168" s="64">
        <f t="shared" si="32"/>
        <v>244434</v>
      </c>
      <c r="AD168" s="64">
        <f t="shared" si="33"/>
        <v>198483</v>
      </c>
      <c r="AE168" s="66">
        <f t="shared" si="34"/>
        <v>236195</v>
      </c>
      <c r="AF168" s="67">
        <f t="shared" si="35"/>
        <v>191179</v>
      </c>
      <c r="AG168" s="66">
        <f t="shared" si="36"/>
        <v>227503</v>
      </c>
      <c r="AH168" s="68">
        <f t="shared" si="37"/>
        <v>197541</v>
      </c>
      <c r="AI168" s="69">
        <f t="shared" si="38"/>
        <v>235074</v>
      </c>
      <c r="AJ168" s="68">
        <f t="shared" si="39"/>
        <v>190689</v>
      </c>
      <c r="AK168" s="69">
        <f t="shared" si="40"/>
        <v>226920</v>
      </c>
    </row>
    <row r="169" spans="2:37" ht="100.5" customHeight="1" x14ac:dyDescent="0.2">
      <c r="B169" s="52">
        <v>161</v>
      </c>
      <c r="C169" s="59" t="s">
        <v>311</v>
      </c>
      <c r="D169" s="105" t="s">
        <v>312</v>
      </c>
      <c r="E169" s="60" t="s">
        <v>26</v>
      </c>
      <c r="F169" s="61" t="s">
        <v>27</v>
      </c>
      <c r="G169" s="62">
        <f>+'PRESTIGIO '!H172</f>
        <v>11924</v>
      </c>
      <c r="H169" s="63">
        <v>0.19</v>
      </c>
      <c r="I169" s="64">
        <f t="shared" si="28"/>
        <v>14190</v>
      </c>
      <c r="J169" s="61" t="s">
        <v>28</v>
      </c>
      <c r="K169" s="62">
        <f>+'PRESTIGIO '!L172</f>
        <v>11697</v>
      </c>
      <c r="L169" s="63">
        <v>0.19</v>
      </c>
      <c r="M169" s="65">
        <f t="shared" si="30"/>
        <v>13919</v>
      </c>
      <c r="N169" s="61" t="s">
        <v>27</v>
      </c>
      <c r="O169" s="62">
        <f>+CORSERVICS!I172</f>
        <v>10073.949579831933</v>
      </c>
      <c r="P169" s="63">
        <f>+CORSERVICS!H172</f>
        <v>0.19</v>
      </c>
      <c r="Q169" s="64">
        <f t="shared" si="41"/>
        <v>11988</v>
      </c>
      <c r="R169" s="61" t="s">
        <v>28</v>
      </c>
      <c r="S169" s="62">
        <f>+CORSERVICS!M172</f>
        <v>9688.2352941176468</v>
      </c>
      <c r="T169" s="63">
        <f>+CORSERVICS!L167</f>
        <v>0.19</v>
      </c>
      <c r="U169" s="65">
        <f t="shared" si="31"/>
        <v>11529</v>
      </c>
      <c r="V169" s="61" t="s">
        <v>27</v>
      </c>
      <c r="W169" s="62">
        <f>+'PUBLICIDAD MOVIL'!I175</f>
        <v>12484</v>
      </c>
      <c r="X169" s="63">
        <v>0.19</v>
      </c>
      <c r="Y169" s="65">
        <f t="shared" si="29"/>
        <v>14856</v>
      </c>
      <c r="Z169" s="61" t="s">
        <v>28</v>
      </c>
      <c r="AA169" s="62">
        <f>+'PUBLICIDAD MOVIL'!M175</f>
        <v>11561</v>
      </c>
      <c r="AB169" s="63">
        <v>0.19</v>
      </c>
      <c r="AC169" s="64">
        <f t="shared" si="32"/>
        <v>13758</v>
      </c>
      <c r="AD169" s="64">
        <f t="shared" si="33"/>
        <v>11494</v>
      </c>
      <c r="AE169" s="66">
        <f t="shared" si="34"/>
        <v>13678</v>
      </c>
      <c r="AF169" s="67">
        <f t="shared" si="35"/>
        <v>10982</v>
      </c>
      <c r="AG169" s="66">
        <f t="shared" si="36"/>
        <v>13069</v>
      </c>
      <c r="AH169" s="68">
        <f t="shared" si="37"/>
        <v>11446</v>
      </c>
      <c r="AI169" s="69">
        <f t="shared" si="38"/>
        <v>13621</v>
      </c>
      <c r="AJ169" s="68">
        <f t="shared" si="39"/>
        <v>10942</v>
      </c>
      <c r="AK169" s="69">
        <f t="shared" si="40"/>
        <v>13021</v>
      </c>
    </row>
    <row r="170" spans="2:37" ht="100.5" customHeight="1" x14ac:dyDescent="0.2">
      <c r="B170" s="52">
        <v>162</v>
      </c>
      <c r="C170" s="59" t="s">
        <v>313</v>
      </c>
      <c r="D170" s="105" t="s">
        <v>314</v>
      </c>
      <c r="E170" s="60" t="s">
        <v>26</v>
      </c>
      <c r="F170" s="61" t="s">
        <v>27</v>
      </c>
      <c r="G170" s="62">
        <f>+'PRESTIGIO '!H173</f>
        <v>334614</v>
      </c>
      <c r="H170" s="63">
        <v>0.19</v>
      </c>
      <c r="I170" s="64">
        <f t="shared" si="28"/>
        <v>398191</v>
      </c>
      <c r="J170" s="61" t="s">
        <v>28</v>
      </c>
      <c r="K170" s="62">
        <f>+'PRESTIGIO '!L173</f>
        <v>330263</v>
      </c>
      <c r="L170" s="63">
        <v>0.19</v>
      </c>
      <c r="M170" s="65">
        <f t="shared" si="30"/>
        <v>393013</v>
      </c>
      <c r="N170" s="61" t="s">
        <v>27</v>
      </c>
      <c r="O170" s="62">
        <f>+CORSERVICS!I173</f>
        <v>291327.731092437</v>
      </c>
      <c r="P170" s="63">
        <f>+CORSERVICS!H173</f>
        <v>0.19</v>
      </c>
      <c r="Q170" s="64">
        <f t="shared" si="41"/>
        <v>346680</v>
      </c>
      <c r="R170" s="61" t="s">
        <v>28</v>
      </c>
      <c r="S170" s="62">
        <f>+CORSERVICS!M173</f>
        <v>290942.01680672268</v>
      </c>
      <c r="T170" s="63">
        <f>+CORSERVICS!L168</f>
        <v>0.19</v>
      </c>
      <c r="U170" s="65">
        <f t="shared" si="31"/>
        <v>346221</v>
      </c>
      <c r="V170" s="61" t="s">
        <v>27</v>
      </c>
      <c r="W170" s="62">
        <f>+'PUBLICIDAD MOVIL'!I176</f>
        <v>360289</v>
      </c>
      <c r="X170" s="63">
        <v>0.19</v>
      </c>
      <c r="Y170" s="65">
        <f t="shared" si="29"/>
        <v>428744</v>
      </c>
      <c r="Z170" s="61" t="s">
        <v>28</v>
      </c>
      <c r="AA170" s="62">
        <f>+'PUBLICIDAD MOVIL'!M176</f>
        <v>337637</v>
      </c>
      <c r="AB170" s="63">
        <v>0.19</v>
      </c>
      <c r="AC170" s="64">
        <f t="shared" si="32"/>
        <v>401788</v>
      </c>
      <c r="AD170" s="64">
        <f t="shared" si="33"/>
        <v>328744</v>
      </c>
      <c r="AE170" s="66">
        <f t="shared" si="34"/>
        <v>391205</v>
      </c>
      <c r="AF170" s="67">
        <f t="shared" si="35"/>
        <v>319614</v>
      </c>
      <c r="AG170" s="66">
        <f t="shared" si="36"/>
        <v>380341</v>
      </c>
      <c r="AH170" s="68">
        <f t="shared" si="37"/>
        <v>327486</v>
      </c>
      <c r="AI170" s="69">
        <f t="shared" si="38"/>
        <v>389708</v>
      </c>
      <c r="AJ170" s="68">
        <f t="shared" si="39"/>
        <v>318937</v>
      </c>
      <c r="AK170" s="69">
        <f t="shared" si="40"/>
        <v>379535</v>
      </c>
    </row>
    <row r="171" spans="2:37" ht="100.5" customHeight="1" x14ac:dyDescent="0.2">
      <c r="B171" s="52">
        <v>163</v>
      </c>
      <c r="C171" s="59" t="s">
        <v>315</v>
      </c>
      <c r="D171" s="105" t="s">
        <v>316</v>
      </c>
      <c r="E171" s="60" t="s">
        <v>26</v>
      </c>
      <c r="F171" s="61" t="s">
        <v>27</v>
      </c>
      <c r="G171" s="62">
        <f>+'PRESTIGIO '!H174</f>
        <v>93170</v>
      </c>
      <c r="H171" s="63">
        <v>0.19</v>
      </c>
      <c r="I171" s="70">
        <f t="shared" si="28"/>
        <v>110872</v>
      </c>
      <c r="J171" s="61" t="s">
        <v>28</v>
      </c>
      <c r="K171" s="62">
        <f>+'PRESTIGIO '!L174</f>
        <v>91492</v>
      </c>
      <c r="L171" s="63">
        <v>0.19</v>
      </c>
      <c r="M171" s="71">
        <f t="shared" si="30"/>
        <v>108875</v>
      </c>
      <c r="N171" s="61" t="s">
        <v>27</v>
      </c>
      <c r="O171" s="62">
        <f>+CORSERVICS!I174</f>
        <v>78957.983193277309</v>
      </c>
      <c r="P171" s="63">
        <f>+CORSERVICS!H174</f>
        <v>0.19</v>
      </c>
      <c r="Q171" s="70">
        <f t="shared" si="41"/>
        <v>93960</v>
      </c>
      <c r="R171" s="61" t="s">
        <v>28</v>
      </c>
      <c r="S171" s="62">
        <f>+CORSERVICS!M174</f>
        <v>78572.268907563033</v>
      </c>
      <c r="T171" s="63">
        <f>+CORSERVICS!L169</f>
        <v>0.19</v>
      </c>
      <c r="U171" s="71">
        <f t="shared" si="31"/>
        <v>93501</v>
      </c>
      <c r="V171" s="61" t="s">
        <v>27</v>
      </c>
      <c r="W171" s="62">
        <f>+'PUBLICIDAD MOVIL'!I177</f>
        <v>99674</v>
      </c>
      <c r="X171" s="63">
        <v>0.19</v>
      </c>
      <c r="Y171" s="71">
        <f t="shared" si="29"/>
        <v>118612</v>
      </c>
      <c r="Z171" s="61" t="s">
        <v>28</v>
      </c>
      <c r="AA171" s="62">
        <f>+'PUBLICIDAD MOVIL'!M177</f>
        <v>89188</v>
      </c>
      <c r="AB171" s="63">
        <v>0.19</v>
      </c>
      <c r="AC171" s="70">
        <f t="shared" si="32"/>
        <v>106134</v>
      </c>
      <c r="AD171" s="70">
        <f t="shared" si="33"/>
        <v>90601</v>
      </c>
      <c r="AE171" s="72">
        <f t="shared" si="34"/>
        <v>107815</v>
      </c>
      <c r="AF171" s="68">
        <f t="shared" si="35"/>
        <v>86417</v>
      </c>
      <c r="AG171" s="72">
        <f t="shared" si="36"/>
        <v>102836</v>
      </c>
      <c r="AH171" s="68">
        <f t="shared" si="37"/>
        <v>90175</v>
      </c>
      <c r="AI171" s="110">
        <f t="shared" si="38"/>
        <v>107308</v>
      </c>
      <c r="AJ171" s="68">
        <f t="shared" si="39"/>
        <v>86229</v>
      </c>
      <c r="AK171" s="110">
        <f t="shared" si="40"/>
        <v>102613</v>
      </c>
    </row>
    <row r="172" spans="2:37" ht="100.5" customHeight="1" x14ac:dyDescent="0.2">
      <c r="B172" s="52">
        <v>164</v>
      </c>
      <c r="C172" s="59" t="s">
        <v>317</v>
      </c>
      <c r="D172" s="105" t="s">
        <v>318</v>
      </c>
      <c r="E172" s="60" t="s">
        <v>26</v>
      </c>
      <c r="F172" s="61" t="s">
        <v>27</v>
      </c>
      <c r="G172" s="62">
        <f>+'PRESTIGIO '!H175</f>
        <v>95912</v>
      </c>
      <c r="H172" s="63">
        <v>0.19</v>
      </c>
      <c r="I172" s="64">
        <f t="shared" si="28"/>
        <v>114135</v>
      </c>
      <c r="J172" s="61" t="s">
        <v>28</v>
      </c>
      <c r="K172" s="62">
        <f>+'PRESTIGIO '!L175</f>
        <v>93131</v>
      </c>
      <c r="L172" s="63">
        <v>0.19</v>
      </c>
      <c r="M172" s="65">
        <f t="shared" si="30"/>
        <v>110826</v>
      </c>
      <c r="N172" s="61" t="s">
        <v>27</v>
      </c>
      <c r="O172" s="62">
        <f>+CORSERVICS!I175</f>
        <v>78050.420168067227</v>
      </c>
      <c r="P172" s="63">
        <f>+CORSERVICS!H175</f>
        <v>0.19</v>
      </c>
      <c r="Q172" s="64">
        <f t="shared" si="41"/>
        <v>92880</v>
      </c>
      <c r="R172" s="61" t="s">
        <v>28</v>
      </c>
      <c r="S172" s="62">
        <f>+CORSERVICS!M175</f>
        <v>77664.705882352951</v>
      </c>
      <c r="T172" s="63">
        <f>+CORSERVICS!L170</f>
        <v>0.19</v>
      </c>
      <c r="U172" s="65">
        <f t="shared" si="31"/>
        <v>92421</v>
      </c>
      <c r="V172" s="61" t="s">
        <v>27</v>
      </c>
      <c r="W172" s="62">
        <f>+'PUBLICIDAD MOVIL'!I178</f>
        <v>97529</v>
      </c>
      <c r="X172" s="63">
        <v>0.19</v>
      </c>
      <c r="Y172" s="65">
        <f t="shared" si="29"/>
        <v>116060</v>
      </c>
      <c r="Z172" s="61" t="s">
        <v>28</v>
      </c>
      <c r="AA172" s="62">
        <f>+'PUBLICIDAD MOVIL'!M178</f>
        <v>89558</v>
      </c>
      <c r="AB172" s="63">
        <v>0.19</v>
      </c>
      <c r="AC172" s="64">
        <f t="shared" si="32"/>
        <v>106574</v>
      </c>
      <c r="AD172" s="64">
        <f t="shared" si="33"/>
        <v>90497</v>
      </c>
      <c r="AE172" s="66">
        <f t="shared" si="34"/>
        <v>107691</v>
      </c>
      <c r="AF172" s="67">
        <f t="shared" si="35"/>
        <v>86785</v>
      </c>
      <c r="AG172" s="66">
        <f t="shared" si="36"/>
        <v>103274</v>
      </c>
      <c r="AH172" s="68">
        <f t="shared" si="37"/>
        <v>90045</v>
      </c>
      <c r="AI172" s="69">
        <f t="shared" si="38"/>
        <v>107154</v>
      </c>
      <c r="AJ172" s="68">
        <f t="shared" si="39"/>
        <v>86525</v>
      </c>
      <c r="AK172" s="69">
        <f t="shared" si="40"/>
        <v>102965</v>
      </c>
    </row>
    <row r="173" spans="2:37" ht="100.5" customHeight="1" x14ac:dyDescent="0.2">
      <c r="B173" s="52">
        <v>165</v>
      </c>
      <c r="C173" s="59" t="s">
        <v>319</v>
      </c>
      <c r="D173" s="105" t="s">
        <v>320</v>
      </c>
      <c r="E173" s="60" t="s">
        <v>26</v>
      </c>
      <c r="F173" s="61" t="s">
        <v>27</v>
      </c>
      <c r="G173" s="62">
        <f>+'PRESTIGIO '!H176</f>
        <v>36045</v>
      </c>
      <c r="H173" s="63">
        <v>0.19</v>
      </c>
      <c r="I173" s="64">
        <f t="shared" si="28"/>
        <v>42894</v>
      </c>
      <c r="J173" s="61" t="s">
        <v>28</v>
      </c>
      <c r="K173" s="62">
        <f>+'PRESTIGIO '!L176</f>
        <v>34999</v>
      </c>
      <c r="L173" s="63">
        <v>0.19</v>
      </c>
      <c r="M173" s="65">
        <f t="shared" si="30"/>
        <v>41649</v>
      </c>
      <c r="N173" s="61" t="s">
        <v>27</v>
      </c>
      <c r="O173" s="62">
        <f>+CORSERVICS!I176</f>
        <v>27226.890756302524</v>
      </c>
      <c r="P173" s="63">
        <f>+CORSERVICS!H176</f>
        <v>0.19</v>
      </c>
      <c r="Q173" s="64">
        <f t="shared" si="41"/>
        <v>32400</v>
      </c>
      <c r="R173" s="61" t="s">
        <v>28</v>
      </c>
      <c r="S173" s="62">
        <f>+CORSERVICS!M176</f>
        <v>26841.176470588238</v>
      </c>
      <c r="T173" s="63">
        <f>+CORSERVICS!L171</f>
        <v>0.19</v>
      </c>
      <c r="U173" s="65">
        <f t="shared" si="31"/>
        <v>31941</v>
      </c>
      <c r="V173" s="61" t="s">
        <v>27</v>
      </c>
      <c r="W173" s="62">
        <f>+'PUBLICIDAD MOVIL'!I179</f>
        <v>35265</v>
      </c>
      <c r="X173" s="63">
        <v>0.19</v>
      </c>
      <c r="Y173" s="65">
        <f t="shared" si="29"/>
        <v>41965</v>
      </c>
      <c r="Z173" s="61" t="s">
        <v>28</v>
      </c>
      <c r="AA173" s="62">
        <f>+'PUBLICIDAD MOVIL'!M179</f>
        <v>32826</v>
      </c>
      <c r="AB173" s="63">
        <v>0.19</v>
      </c>
      <c r="AC173" s="64">
        <f t="shared" si="32"/>
        <v>39063</v>
      </c>
      <c r="AD173" s="64">
        <f t="shared" si="33"/>
        <v>32846</v>
      </c>
      <c r="AE173" s="66">
        <f t="shared" si="34"/>
        <v>39087</v>
      </c>
      <c r="AF173" s="67">
        <f t="shared" si="35"/>
        <v>31555</v>
      </c>
      <c r="AG173" s="66">
        <f t="shared" si="36"/>
        <v>37550</v>
      </c>
      <c r="AH173" s="68">
        <f t="shared" si="37"/>
        <v>32588</v>
      </c>
      <c r="AI173" s="69">
        <f t="shared" si="38"/>
        <v>38780</v>
      </c>
      <c r="AJ173" s="68">
        <f t="shared" si="39"/>
        <v>31359</v>
      </c>
      <c r="AK173" s="69">
        <f t="shared" si="40"/>
        <v>37317</v>
      </c>
    </row>
    <row r="174" spans="2:37" ht="100.5" customHeight="1" x14ac:dyDescent="0.2">
      <c r="B174" s="52">
        <v>166</v>
      </c>
      <c r="C174" s="59" t="s">
        <v>321</v>
      </c>
      <c r="D174" s="105" t="s">
        <v>322</v>
      </c>
      <c r="E174" s="60" t="s">
        <v>26</v>
      </c>
      <c r="F174" s="61" t="s">
        <v>27</v>
      </c>
      <c r="G174" s="62">
        <f>+'PRESTIGIO '!H177</f>
        <v>79556</v>
      </c>
      <c r="H174" s="63">
        <v>0.19</v>
      </c>
      <c r="I174" s="64">
        <f t="shared" si="28"/>
        <v>94672</v>
      </c>
      <c r="J174" s="61" t="s">
        <v>28</v>
      </c>
      <c r="K174" s="62">
        <f>+'PRESTIGIO '!L177</f>
        <v>78363</v>
      </c>
      <c r="L174" s="63">
        <v>0.19</v>
      </c>
      <c r="M174" s="65">
        <f t="shared" si="30"/>
        <v>93252</v>
      </c>
      <c r="N174" s="61" t="s">
        <v>27</v>
      </c>
      <c r="O174" s="62">
        <f>+CORSERVICS!I177</f>
        <v>65344.537815126052</v>
      </c>
      <c r="P174" s="63">
        <f>+CORSERVICS!H177</f>
        <v>0.19</v>
      </c>
      <c r="Q174" s="64">
        <f t="shared" si="41"/>
        <v>77760</v>
      </c>
      <c r="R174" s="61" t="s">
        <v>28</v>
      </c>
      <c r="S174" s="62">
        <f>+CORSERVICS!M177</f>
        <v>64958.823529411769</v>
      </c>
      <c r="T174" s="63">
        <f>+CORSERVICS!L172</f>
        <v>0.19</v>
      </c>
      <c r="U174" s="65">
        <f t="shared" si="31"/>
        <v>77301</v>
      </c>
      <c r="V174" s="61" t="s">
        <v>27</v>
      </c>
      <c r="W174" s="62">
        <f>+'PUBLICIDAD MOVIL'!I180</f>
        <v>83627</v>
      </c>
      <c r="X174" s="63">
        <v>0.19</v>
      </c>
      <c r="Y174" s="65">
        <f t="shared" si="29"/>
        <v>99516</v>
      </c>
      <c r="Z174" s="61" t="s">
        <v>28</v>
      </c>
      <c r="AA174" s="62">
        <f>+'PUBLICIDAD MOVIL'!M180</f>
        <v>74446</v>
      </c>
      <c r="AB174" s="63">
        <v>0.19</v>
      </c>
      <c r="AC174" s="64">
        <f t="shared" si="32"/>
        <v>88591</v>
      </c>
      <c r="AD174" s="64">
        <f t="shared" si="33"/>
        <v>76176</v>
      </c>
      <c r="AE174" s="66">
        <f t="shared" si="34"/>
        <v>90649</v>
      </c>
      <c r="AF174" s="67">
        <f t="shared" si="35"/>
        <v>72589</v>
      </c>
      <c r="AG174" s="66">
        <f t="shared" si="36"/>
        <v>86381</v>
      </c>
      <c r="AH174" s="68">
        <f t="shared" si="37"/>
        <v>75755</v>
      </c>
      <c r="AI174" s="69">
        <f t="shared" si="38"/>
        <v>90148</v>
      </c>
      <c r="AJ174" s="68">
        <f t="shared" si="39"/>
        <v>72365</v>
      </c>
      <c r="AK174" s="69">
        <f t="shared" si="40"/>
        <v>86114</v>
      </c>
    </row>
    <row r="175" spans="2:37" ht="100.5" customHeight="1" x14ac:dyDescent="0.2">
      <c r="B175" s="52">
        <v>167</v>
      </c>
      <c r="C175" s="59" t="s">
        <v>323</v>
      </c>
      <c r="D175" s="105" t="s">
        <v>324</v>
      </c>
      <c r="E175" s="60" t="s">
        <v>26</v>
      </c>
      <c r="F175" s="61" t="s">
        <v>27</v>
      </c>
      <c r="G175" s="62">
        <f>+'PRESTIGIO '!H178</f>
        <v>61396</v>
      </c>
      <c r="H175" s="63">
        <v>0.19</v>
      </c>
      <c r="I175" s="64">
        <f t="shared" si="28"/>
        <v>73061</v>
      </c>
      <c r="J175" s="61" t="s">
        <v>28</v>
      </c>
      <c r="K175" s="62">
        <f>+'PRESTIGIO '!L178</f>
        <v>59124</v>
      </c>
      <c r="L175" s="63">
        <v>0.19</v>
      </c>
      <c r="M175" s="65">
        <f t="shared" si="30"/>
        <v>70358</v>
      </c>
      <c r="N175" s="61" t="s">
        <v>27</v>
      </c>
      <c r="O175" s="62">
        <f>+CORSERVICS!I178</f>
        <v>49915.966386554632</v>
      </c>
      <c r="P175" s="63">
        <f>+CORSERVICS!H178</f>
        <v>0.19</v>
      </c>
      <c r="Q175" s="64">
        <f t="shared" si="41"/>
        <v>59400</v>
      </c>
      <c r="R175" s="61" t="s">
        <v>28</v>
      </c>
      <c r="S175" s="62">
        <f>+CORSERVICS!M178</f>
        <v>49530.252100840342</v>
      </c>
      <c r="T175" s="63">
        <f>+CORSERVICS!L173</f>
        <v>0.19</v>
      </c>
      <c r="U175" s="65">
        <f t="shared" si="31"/>
        <v>58941</v>
      </c>
      <c r="V175" s="61" t="s">
        <v>27</v>
      </c>
      <c r="W175" s="62">
        <f>+'PUBLICIDAD MOVIL'!I181</f>
        <v>59419</v>
      </c>
      <c r="X175" s="63">
        <v>0.19</v>
      </c>
      <c r="Y175" s="65">
        <f t="shared" si="29"/>
        <v>70709</v>
      </c>
      <c r="Z175" s="61" t="s">
        <v>28</v>
      </c>
      <c r="AA175" s="62">
        <f>+'PUBLICIDAD MOVIL'!M181</f>
        <v>55740</v>
      </c>
      <c r="AB175" s="63">
        <v>0.19</v>
      </c>
      <c r="AC175" s="64">
        <f t="shared" si="32"/>
        <v>66331</v>
      </c>
      <c r="AD175" s="64">
        <f t="shared" si="33"/>
        <v>56910</v>
      </c>
      <c r="AE175" s="66">
        <f t="shared" si="34"/>
        <v>67723</v>
      </c>
      <c r="AF175" s="67">
        <f t="shared" si="35"/>
        <v>54798</v>
      </c>
      <c r="AG175" s="66">
        <f t="shared" si="36"/>
        <v>65210</v>
      </c>
      <c r="AH175" s="68">
        <f t="shared" si="37"/>
        <v>56681</v>
      </c>
      <c r="AI175" s="69">
        <f t="shared" si="38"/>
        <v>67450</v>
      </c>
      <c r="AJ175" s="68">
        <f t="shared" si="39"/>
        <v>54651</v>
      </c>
      <c r="AK175" s="69">
        <f t="shared" si="40"/>
        <v>65035</v>
      </c>
    </row>
    <row r="176" spans="2:37" ht="100.5" customHeight="1" x14ac:dyDescent="0.2">
      <c r="B176" s="52">
        <v>168</v>
      </c>
      <c r="C176" s="59" t="s">
        <v>325</v>
      </c>
      <c r="D176" s="105" t="s">
        <v>326</v>
      </c>
      <c r="E176" s="60" t="s">
        <v>26</v>
      </c>
      <c r="F176" s="61" t="s">
        <v>27</v>
      </c>
      <c r="G176" s="62">
        <f>+'PRESTIGIO '!H179</f>
        <v>2004</v>
      </c>
      <c r="H176" s="63">
        <v>0.19</v>
      </c>
      <c r="I176" s="64">
        <f t="shared" si="28"/>
        <v>2385</v>
      </c>
      <c r="J176" s="61" t="s">
        <v>28</v>
      </c>
      <c r="K176" s="62">
        <f>+'PRESTIGIO '!L179</f>
        <v>1946</v>
      </c>
      <c r="L176" s="63">
        <v>0.19</v>
      </c>
      <c r="M176" s="65">
        <f t="shared" si="30"/>
        <v>2316</v>
      </c>
      <c r="N176" s="61" t="s">
        <v>27</v>
      </c>
      <c r="O176" s="62">
        <f>+CORSERVICS!I179</f>
        <v>2268.90756302521</v>
      </c>
      <c r="P176" s="63">
        <f>+CORSERVICS!H179</f>
        <v>0.19</v>
      </c>
      <c r="Q176" s="64">
        <f t="shared" si="41"/>
        <v>2700</v>
      </c>
      <c r="R176" s="61" t="s">
        <v>28</v>
      </c>
      <c r="S176" s="62">
        <f>+CORSERVICS!M179</f>
        <v>1883.1932773109245</v>
      </c>
      <c r="T176" s="63">
        <f>+CORSERVICS!L174</f>
        <v>0.19</v>
      </c>
      <c r="U176" s="65">
        <f t="shared" si="31"/>
        <v>2241</v>
      </c>
      <c r="V176" s="61" t="s">
        <v>27</v>
      </c>
      <c r="W176" s="62">
        <f>+'PUBLICIDAD MOVIL'!I182</f>
        <v>2004</v>
      </c>
      <c r="X176" s="63">
        <v>0.19</v>
      </c>
      <c r="Y176" s="65">
        <f t="shared" si="29"/>
        <v>2385</v>
      </c>
      <c r="Z176" s="61" t="s">
        <v>28</v>
      </c>
      <c r="AA176" s="62">
        <f>+'PUBLICIDAD MOVIL'!M182</f>
        <v>1933</v>
      </c>
      <c r="AB176" s="63">
        <v>0.19</v>
      </c>
      <c r="AC176" s="64">
        <f t="shared" si="32"/>
        <v>2300</v>
      </c>
      <c r="AD176" s="64">
        <f t="shared" si="33"/>
        <v>2092</v>
      </c>
      <c r="AE176" s="66">
        <f t="shared" si="34"/>
        <v>2489</v>
      </c>
      <c r="AF176" s="67">
        <f t="shared" si="35"/>
        <v>1921</v>
      </c>
      <c r="AG176" s="66">
        <f t="shared" si="36"/>
        <v>2286</v>
      </c>
      <c r="AH176" s="68">
        <f t="shared" si="37"/>
        <v>2089</v>
      </c>
      <c r="AI176" s="69">
        <f t="shared" si="38"/>
        <v>2486</v>
      </c>
      <c r="AJ176" s="68">
        <f t="shared" si="39"/>
        <v>1921</v>
      </c>
      <c r="AK176" s="69">
        <f t="shared" si="40"/>
        <v>2286</v>
      </c>
    </row>
    <row r="177" spans="2:37" ht="100.5" customHeight="1" x14ac:dyDescent="0.2">
      <c r="B177" s="52">
        <v>169</v>
      </c>
      <c r="C177" s="59" t="s">
        <v>327</v>
      </c>
      <c r="D177" s="105" t="s">
        <v>328</v>
      </c>
      <c r="E177" s="60" t="s">
        <v>26</v>
      </c>
      <c r="F177" s="61" t="s">
        <v>27</v>
      </c>
      <c r="G177" s="62">
        <f>+'PRESTIGIO '!H180</f>
        <v>97093</v>
      </c>
      <c r="H177" s="63">
        <v>0.19</v>
      </c>
      <c r="I177" s="64">
        <f t="shared" si="28"/>
        <v>115541</v>
      </c>
      <c r="J177" s="61" t="s">
        <v>28</v>
      </c>
      <c r="K177" s="62">
        <f>+'PRESTIGIO '!L180</f>
        <v>95442</v>
      </c>
      <c r="L177" s="63">
        <v>0.19</v>
      </c>
      <c r="M177" s="65">
        <f t="shared" si="30"/>
        <v>113576</v>
      </c>
      <c r="N177" s="61" t="s">
        <v>27</v>
      </c>
      <c r="O177" s="62">
        <f>+CORSERVICS!I180</f>
        <v>77142.857142857145</v>
      </c>
      <c r="P177" s="63">
        <f>+CORSERVICS!H180</f>
        <v>0.19</v>
      </c>
      <c r="Q177" s="64">
        <f t="shared" si="41"/>
        <v>91800</v>
      </c>
      <c r="R177" s="61" t="s">
        <v>28</v>
      </c>
      <c r="S177" s="62">
        <f>+CORSERVICS!M180</f>
        <v>76757.142857142855</v>
      </c>
      <c r="T177" s="63">
        <f>+CORSERVICS!L175</f>
        <v>0.19</v>
      </c>
      <c r="U177" s="65">
        <f t="shared" si="31"/>
        <v>91341</v>
      </c>
      <c r="V177" s="61" t="s">
        <v>27</v>
      </c>
      <c r="W177" s="62">
        <f>+'PUBLICIDAD MOVIL'!I183</f>
        <v>98883</v>
      </c>
      <c r="X177" s="63">
        <v>0.19</v>
      </c>
      <c r="Y177" s="65">
        <f t="shared" si="29"/>
        <v>117671</v>
      </c>
      <c r="Z177" s="61" t="s">
        <v>28</v>
      </c>
      <c r="AA177" s="62">
        <f>+'PUBLICIDAD MOVIL'!M183</f>
        <v>88643</v>
      </c>
      <c r="AB177" s="63">
        <v>0.19</v>
      </c>
      <c r="AC177" s="64">
        <f t="shared" si="32"/>
        <v>105485</v>
      </c>
      <c r="AD177" s="64">
        <f t="shared" si="33"/>
        <v>91040</v>
      </c>
      <c r="AE177" s="66">
        <f t="shared" si="34"/>
        <v>108338</v>
      </c>
      <c r="AF177" s="67">
        <f t="shared" si="35"/>
        <v>86947</v>
      </c>
      <c r="AG177" s="66">
        <f t="shared" si="36"/>
        <v>103467</v>
      </c>
      <c r="AH177" s="68">
        <f t="shared" si="37"/>
        <v>90476</v>
      </c>
      <c r="AI177" s="69">
        <f t="shared" si="38"/>
        <v>107666</v>
      </c>
      <c r="AJ177" s="68">
        <f t="shared" si="39"/>
        <v>86597</v>
      </c>
      <c r="AK177" s="69">
        <f t="shared" si="40"/>
        <v>103050</v>
      </c>
    </row>
    <row r="178" spans="2:37" ht="100.5" customHeight="1" x14ac:dyDescent="0.2">
      <c r="B178" s="52">
        <v>170</v>
      </c>
      <c r="C178" s="59" t="s">
        <v>329</v>
      </c>
      <c r="D178" s="105" t="s">
        <v>330</v>
      </c>
      <c r="E178" s="60" t="s">
        <v>26</v>
      </c>
      <c r="F178" s="61" t="s">
        <v>27</v>
      </c>
      <c r="G178" s="62">
        <f>+'PRESTIGIO '!H181</f>
        <v>47374</v>
      </c>
      <c r="H178" s="63">
        <v>0.19</v>
      </c>
      <c r="I178" s="64">
        <f t="shared" si="28"/>
        <v>56375</v>
      </c>
      <c r="J178" s="61" t="s">
        <v>28</v>
      </c>
      <c r="K178" s="62">
        <f>+'PRESTIGIO '!L181</f>
        <v>46758</v>
      </c>
      <c r="L178" s="63">
        <v>0.19</v>
      </c>
      <c r="M178" s="65">
        <f t="shared" si="30"/>
        <v>55642</v>
      </c>
      <c r="N178" s="61" t="s">
        <v>27</v>
      </c>
      <c r="O178" s="62">
        <f>+CORSERVICS!I181</f>
        <v>35394.957983193279</v>
      </c>
      <c r="P178" s="63">
        <f>+CORSERVICS!H181</f>
        <v>0.19</v>
      </c>
      <c r="Q178" s="64">
        <f t="shared" si="41"/>
        <v>42120</v>
      </c>
      <c r="R178" s="61" t="s">
        <v>28</v>
      </c>
      <c r="S178" s="62">
        <f>+CORSERVICS!M181</f>
        <v>35009.243697478996</v>
      </c>
      <c r="T178" s="63">
        <f>+CORSERVICS!L176</f>
        <v>0.19</v>
      </c>
      <c r="U178" s="65">
        <f t="shared" si="31"/>
        <v>41661</v>
      </c>
      <c r="V178" s="61" t="s">
        <v>27</v>
      </c>
      <c r="W178" s="62">
        <f>+'PUBLICIDAD MOVIL'!I184</f>
        <v>46869</v>
      </c>
      <c r="X178" s="63">
        <v>0.19</v>
      </c>
      <c r="Y178" s="65">
        <f t="shared" si="29"/>
        <v>55774</v>
      </c>
      <c r="Z178" s="61" t="s">
        <v>28</v>
      </c>
      <c r="AA178" s="62">
        <f>+'PUBLICIDAD MOVIL'!M184</f>
        <v>41675</v>
      </c>
      <c r="AB178" s="63">
        <v>0.19</v>
      </c>
      <c r="AC178" s="64">
        <f t="shared" si="32"/>
        <v>49593</v>
      </c>
      <c r="AD178" s="64">
        <f t="shared" si="33"/>
        <v>43213</v>
      </c>
      <c r="AE178" s="66">
        <f t="shared" si="34"/>
        <v>51423</v>
      </c>
      <c r="AF178" s="67">
        <f t="shared" si="35"/>
        <v>41147</v>
      </c>
      <c r="AG178" s="66">
        <f t="shared" si="36"/>
        <v>48965</v>
      </c>
      <c r="AH178" s="68">
        <f t="shared" si="37"/>
        <v>42834</v>
      </c>
      <c r="AI178" s="69">
        <f t="shared" si="38"/>
        <v>50972</v>
      </c>
      <c r="AJ178" s="68">
        <f t="shared" si="39"/>
        <v>40861</v>
      </c>
      <c r="AK178" s="69">
        <f t="shared" si="40"/>
        <v>48625</v>
      </c>
    </row>
    <row r="179" spans="2:37" ht="100.5" customHeight="1" x14ac:dyDescent="0.2">
      <c r="B179" s="52">
        <v>171</v>
      </c>
      <c r="C179" s="59" t="s">
        <v>331</v>
      </c>
      <c r="D179" s="105" t="s">
        <v>332</v>
      </c>
      <c r="E179" s="60" t="s">
        <v>26</v>
      </c>
      <c r="F179" s="61" t="s">
        <v>27</v>
      </c>
      <c r="G179" s="62">
        <f>+'PRESTIGIO '!H182</f>
        <v>881629</v>
      </c>
      <c r="H179" s="63">
        <v>0.19</v>
      </c>
      <c r="I179" s="64">
        <f t="shared" si="28"/>
        <v>1049139</v>
      </c>
      <c r="J179" s="61" t="s">
        <v>28</v>
      </c>
      <c r="K179" s="62">
        <f>+'PRESTIGIO '!L182</f>
        <v>848127</v>
      </c>
      <c r="L179" s="63">
        <v>0.19</v>
      </c>
      <c r="M179" s="65">
        <f t="shared" si="30"/>
        <v>1009271</v>
      </c>
      <c r="N179" s="61" t="s">
        <v>27</v>
      </c>
      <c r="O179" s="62">
        <f>+CORSERVICS!I182</f>
        <v>689747.89915966394</v>
      </c>
      <c r="P179" s="63">
        <f>+CORSERVICS!H182</f>
        <v>0.19</v>
      </c>
      <c r="Q179" s="64">
        <f t="shared" si="41"/>
        <v>820800</v>
      </c>
      <c r="R179" s="61" t="s">
        <v>28</v>
      </c>
      <c r="S179" s="62">
        <f>+CORSERVICS!M182</f>
        <v>689362.18487394962</v>
      </c>
      <c r="T179" s="63">
        <f>+CORSERVICS!L177</f>
        <v>0.19</v>
      </c>
      <c r="U179" s="65">
        <f t="shared" si="31"/>
        <v>820341</v>
      </c>
      <c r="V179" s="61" t="s">
        <v>27</v>
      </c>
      <c r="W179" s="62">
        <f>+'PUBLICIDAD MOVIL'!I185</f>
        <v>838962</v>
      </c>
      <c r="X179" s="63">
        <v>0.19</v>
      </c>
      <c r="Y179" s="65">
        <f t="shared" si="29"/>
        <v>998365</v>
      </c>
      <c r="Z179" s="61" t="s">
        <v>28</v>
      </c>
      <c r="AA179" s="62">
        <f>+'PUBLICIDAD MOVIL'!M185</f>
        <v>791350</v>
      </c>
      <c r="AB179" s="63">
        <v>0.19</v>
      </c>
      <c r="AC179" s="64">
        <f t="shared" si="32"/>
        <v>941707</v>
      </c>
      <c r="AD179" s="64">
        <f t="shared" si="33"/>
        <v>803446</v>
      </c>
      <c r="AE179" s="66">
        <f t="shared" si="34"/>
        <v>956101</v>
      </c>
      <c r="AF179" s="67">
        <f t="shared" si="35"/>
        <v>776280</v>
      </c>
      <c r="AG179" s="66">
        <f t="shared" si="36"/>
        <v>923773</v>
      </c>
      <c r="AH179" s="68">
        <f t="shared" si="37"/>
        <v>799048</v>
      </c>
      <c r="AI179" s="69">
        <f t="shared" si="38"/>
        <v>950867</v>
      </c>
      <c r="AJ179" s="68">
        <f t="shared" si="39"/>
        <v>773438</v>
      </c>
      <c r="AK179" s="69">
        <f t="shared" si="40"/>
        <v>920391</v>
      </c>
    </row>
    <row r="180" spans="2:37" ht="100.5" customHeight="1" x14ac:dyDescent="0.2">
      <c r="B180" s="52">
        <v>172</v>
      </c>
      <c r="C180" s="59" t="s">
        <v>333</v>
      </c>
      <c r="D180" s="105" t="s">
        <v>334</v>
      </c>
      <c r="E180" s="60" t="s">
        <v>26</v>
      </c>
      <c r="F180" s="61" t="s">
        <v>27</v>
      </c>
      <c r="G180" s="62">
        <f>+'PRESTIGIO '!H183</f>
        <v>68174</v>
      </c>
      <c r="H180" s="63">
        <v>0.19</v>
      </c>
      <c r="I180" s="64">
        <f t="shared" si="28"/>
        <v>81127</v>
      </c>
      <c r="J180" s="61" t="s">
        <v>28</v>
      </c>
      <c r="K180" s="62">
        <f>+'PRESTIGIO '!L183</f>
        <v>67424</v>
      </c>
      <c r="L180" s="63">
        <v>0.19</v>
      </c>
      <c r="M180" s="65">
        <f t="shared" si="30"/>
        <v>80235</v>
      </c>
      <c r="N180" s="61" t="s">
        <v>27</v>
      </c>
      <c r="O180" s="62">
        <f>+CORSERVICS!I183</f>
        <v>57176.470588235294</v>
      </c>
      <c r="P180" s="63">
        <f>+CORSERVICS!H183</f>
        <v>0.19</v>
      </c>
      <c r="Q180" s="64">
        <f t="shared" si="41"/>
        <v>68040</v>
      </c>
      <c r="R180" s="61" t="s">
        <v>28</v>
      </c>
      <c r="S180" s="62">
        <f>+CORSERVICS!M183</f>
        <v>56790.756302521011</v>
      </c>
      <c r="T180" s="63">
        <f>+CORSERVICS!L178</f>
        <v>0.19</v>
      </c>
      <c r="U180" s="65">
        <f t="shared" si="31"/>
        <v>67581</v>
      </c>
      <c r="V180" s="61" t="s">
        <v>27</v>
      </c>
      <c r="W180" s="62">
        <f>+'PUBLICIDAD MOVIL'!I186</f>
        <v>73587</v>
      </c>
      <c r="X180" s="63">
        <v>0.19</v>
      </c>
      <c r="Y180" s="65">
        <f t="shared" si="29"/>
        <v>87569</v>
      </c>
      <c r="Z180" s="61" t="s">
        <v>28</v>
      </c>
      <c r="AA180" s="62">
        <f>+'PUBLICIDAD MOVIL'!M186</f>
        <v>65655</v>
      </c>
      <c r="AB180" s="63">
        <v>0.19</v>
      </c>
      <c r="AC180" s="64">
        <f t="shared" si="32"/>
        <v>78129</v>
      </c>
      <c r="AD180" s="64">
        <f t="shared" si="33"/>
        <v>66312</v>
      </c>
      <c r="AE180" s="66">
        <f t="shared" si="34"/>
        <v>78911</v>
      </c>
      <c r="AF180" s="67">
        <f t="shared" si="35"/>
        <v>63290</v>
      </c>
      <c r="AG180" s="66">
        <f t="shared" si="36"/>
        <v>75315</v>
      </c>
      <c r="AH180" s="68">
        <f t="shared" si="37"/>
        <v>65950</v>
      </c>
      <c r="AI180" s="69">
        <f t="shared" si="38"/>
        <v>78481</v>
      </c>
      <c r="AJ180" s="68">
        <f t="shared" si="39"/>
        <v>63113</v>
      </c>
      <c r="AK180" s="69">
        <f t="shared" si="40"/>
        <v>75104</v>
      </c>
    </row>
    <row r="181" spans="2:37" ht="100.5" customHeight="1" x14ac:dyDescent="0.2">
      <c r="B181" s="52">
        <v>173</v>
      </c>
      <c r="C181" s="59" t="s">
        <v>335</v>
      </c>
      <c r="D181" s="105" t="s">
        <v>336</v>
      </c>
      <c r="E181" s="60" t="s">
        <v>26</v>
      </c>
      <c r="F181" s="61" t="s">
        <v>27</v>
      </c>
      <c r="G181" s="62">
        <f>+'PRESTIGIO '!H184</f>
        <v>93448</v>
      </c>
      <c r="H181" s="63">
        <v>0.19</v>
      </c>
      <c r="I181" s="64">
        <f t="shared" si="28"/>
        <v>111203</v>
      </c>
      <c r="J181" s="61" t="s">
        <v>28</v>
      </c>
      <c r="K181" s="62">
        <f>+'PRESTIGIO '!L184</f>
        <v>90832</v>
      </c>
      <c r="L181" s="63">
        <v>0.19</v>
      </c>
      <c r="M181" s="65">
        <f t="shared" si="30"/>
        <v>108090</v>
      </c>
      <c r="N181" s="61" t="s">
        <v>27</v>
      </c>
      <c r="O181" s="62">
        <f>+CORSERVICS!I184</f>
        <v>81680.672268907569</v>
      </c>
      <c r="P181" s="63">
        <f>+CORSERVICS!H184</f>
        <v>0.19</v>
      </c>
      <c r="Q181" s="64">
        <f t="shared" si="41"/>
        <v>97200</v>
      </c>
      <c r="R181" s="61" t="s">
        <v>28</v>
      </c>
      <c r="S181" s="62">
        <f>+CORSERVICS!M184</f>
        <v>81294.957983193279</v>
      </c>
      <c r="T181" s="63">
        <f>+CORSERVICS!L179</f>
        <v>0.19</v>
      </c>
      <c r="U181" s="65">
        <f t="shared" si="31"/>
        <v>96741</v>
      </c>
      <c r="V181" s="61" t="s">
        <v>27</v>
      </c>
      <c r="W181" s="62">
        <f>+'PUBLICIDAD MOVIL'!I187</f>
        <v>103117</v>
      </c>
      <c r="X181" s="63">
        <v>0.19</v>
      </c>
      <c r="Y181" s="65">
        <f t="shared" si="29"/>
        <v>122709</v>
      </c>
      <c r="Z181" s="61" t="s">
        <v>28</v>
      </c>
      <c r="AA181" s="62">
        <f>+'PUBLICIDAD MOVIL'!M187</f>
        <v>93548</v>
      </c>
      <c r="AB181" s="63">
        <v>0.19</v>
      </c>
      <c r="AC181" s="64">
        <f t="shared" si="32"/>
        <v>111322</v>
      </c>
      <c r="AD181" s="64">
        <f t="shared" si="33"/>
        <v>92749</v>
      </c>
      <c r="AE181" s="66">
        <f t="shared" si="34"/>
        <v>110371</v>
      </c>
      <c r="AF181" s="67">
        <f t="shared" si="35"/>
        <v>88558</v>
      </c>
      <c r="AG181" s="66">
        <f t="shared" si="36"/>
        <v>105384</v>
      </c>
      <c r="AH181" s="68">
        <f t="shared" si="37"/>
        <v>92329</v>
      </c>
      <c r="AI181" s="69">
        <f t="shared" si="38"/>
        <v>109872</v>
      </c>
      <c r="AJ181" s="68">
        <f t="shared" si="39"/>
        <v>88399</v>
      </c>
      <c r="AK181" s="69">
        <f t="shared" si="40"/>
        <v>105195</v>
      </c>
    </row>
    <row r="182" spans="2:37" ht="100.5" customHeight="1" x14ac:dyDescent="0.2">
      <c r="B182" s="52">
        <v>174</v>
      </c>
      <c r="C182" s="59" t="s">
        <v>337</v>
      </c>
      <c r="D182" s="105" t="s">
        <v>338</v>
      </c>
      <c r="E182" s="60" t="s">
        <v>256</v>
      </c>
      <c r="F182" s="61" t="s">
        <v>27</v>
      </c>
      <c r="G182" s="62">
        <f>+'PRESTIGIO '!H185</f>
        <v>46452</v>
      </c>
      <c r="H182" s="63">
        <v>0.19</v>
      </c>
      <c r="I182" s="64">
        <f t="shared" si="28"/>
        <v>55278</v>
      </c>
      <c r="J182" s="61" t="s">
        <v>28</v>
      </c>
      <c r="K182" s="62">
        <f>+'PRESTIGIO '!L185</f>
        <v>45663</v>
      </c>
      <c r="L182" s="63">
        <v>0.19</v>
      </c>
      <c r="M182" s="65">
        <f t="shared" si="30"/>
        <v>54339</v>
      </c>
      <c r="N182" s="61" t="s">
        <v>27</v>
      </c>
      <c r="O182" s="62">
        <f>+CORSERVICS!I185</f>
        <v>36302.521008403361</v>
      </c>
      <c r="P182" s="63">
        <f>+CORSERVICS!H185</f>
        <v>0.19</v>
      </c>
      <c r="Q182" s="64">
        <f t="shared" si="41"/>
        <v>43200</v>
      </c>
      <c r="R182" s="61" t="s">
        <v>28</v>
      </c>
      <c r="S182" s="62">
        <f>+CORSERVICS!M185</f>
        <v>35916.806722689078</v>
      </c>
      <c r="T182" s="63">
        <f>+CORSERVICS!L180</f>
        <v>0.19</v>
      </c>
      <c r="U182" s="65">
        <f t="shared" si="31"/>
        <v>42741</v>
      </c>
      <c r="V182" s="61" t="s">
        <v>27</v>
      </c>
      <c r="W182" s="62">
        <f>+'PUBLICIDAD MOVIL'!I188</f>
        <v>45574</v>
      </c>
      <c r="X182" s="63">
        <v>0.19</v>
      </c>
      <c r="Y182" s="65">
        <f t="shared" si="29"/>
        <v>54233</v>
      </c>
      <c r="Z182" s="61" t="s">
        <v>28</v>
      </c>
      <c r="AA182" s="62">
        <f>+'PUBLICIDAD MOVIL'!M188</f>
        <v>44233</v>
      </c>
      <c r="AB182" s="63">
        <v>0.19</v>
      </c>
      <c r="AC182" s="64">
        <f t="shared" si="32"/>
        <v>52637</v>
      </c>
      <c r="AD182" s="64">
        <f t="shared" si="33"/>
        <v>42776</v>
      </c>
      <c r="AE182" s="66">
        <f t="shared" si="34"/>
        <v>50903</v>
      </c>
      <c r="AF182" s="67">
        <f t="shared" si="35"/>
        <v>41938</v>
      </c>
      <c r="AG182" s="66">
        <f t="shared" si="36"/>
        <v>49906</v>
      </c>
      <c r="AH182" s="68">
        <f t="shared" si="37"/>
        <v>42516</v>
      </c>
      <c r="AI182" s="69">
        <f t="shared" si="38"/>
        <v>50594</v>
      </c>
      <c r="AJ182" s="68">
        <f t="shared" si="39"/>
        <v>41706</v>
      </c>
      <c r="AK182" s="69">
        <f t="shared" si="40"/>
        <v>49630</v>
      </c>
    </row>
    <row r="183" spans="2:37" ht="100.5" customHeight="1" x14ac:dyDescent="0.2">
      <c r="B183" s="52">
        <v>175</v>
      </c>
      <c r="C183" s="59" t="s">
        <v>339</v>
      </c>
      <c r="D183" s="105" t="s">
        <v>340</v>
      </c>
      <c r="E183" s="60" t="s">
        <v>26</v>
      </c>
      <c r="F183" s="61" t="s">
        <v>27</v>
      </c>
      <c r="G183" s="62">
        <f>+'PRESTIGIO '!H186</f>
        <v>161142</v>
      </c>
      <c r="H183" s="63">
        <v>0.19</v>
      </c>
      <c r="I183" s="64">
        <f t="shared" si="28"/>
        <v>191759</v>
      </c>
      <c r="J183" s="61" t="s">
        <v>28</v>
      </c>
      <c r="K183" s="62">
        <f>+'PRESTIGIO '!L186</f>
        <v>155018</v>
      </c>
      <c r="L183" s="63">
        <v>0.19</v>
      </c>
      <c r="M183" s="65">
        <f t="shared" si="30"/>
        <v>184471</v>
      </c>
      <c r="N183" s="61" t="s">
        <v>27</v>
      </c>
      <c r="O183" s="62">
        <f>+CORSERVICS!I186</f>
        <v>136134.45378151262</v>
      </c>
      <c r="P183" s="63">
        <f>+CORSERVICS!H186</f>
        <v>0.19</v>
      </c>
      <c r="Q183" s="64">
        <f t="shared" si="41"/>
        <v>162000</v>
      </c>
      <c r="R183" s="61" t="s">
        <v>28</v>
      </c>
      <c r="S183" s="62">
        <f>+CORSERVICS!M186</f>
        <v>135748.73949579833</v>
      </c>
      <c r="T183" s="63">
        <f>+CORSERVICS!L181</f>
        <v>0.19</v>
      </c>
      <c r="U183" s="65">
        <f t="shared" si="31"/>
        <v>161541</v>
      </c>
      <c r="V183" s="61" t="s">
        <v>27</v>
      </c>
      <c r="W183" s="62">
        <f>+'PUBLICIDAD MOVIL'!I189</f>
        <v>175546</v>
      </c>
      <c r="X183" s="63">
        <v>0.19</v>
      </c>
      <c r="Y183" s="65">
        <f t="shared" si="29"/>
        <v>208900</v>
      </c>
      <c r="Z183" s="61" t="s">
        <v>28</v>
      </c>
      <c r="AA183" s="62">
        <f>+'PUBLICIDAD MOVIL'!M189</f>
        <v>157328</v>
      </c>
      <c r="AB183" s="63">
        <v>0.19</v>
      </c>
      <c r="AC183" s="64">
        <f t="shared" si="32"/>
        <v>187220</v>
      </c>
      <c r="AD183" s="64">
        <f t="shared" si="33"/>
        <v>157607</v>
      </c>
      <c r="AE183" s="66">
        <f t="shared" si="34"/>
        <v>187552</v>
      </c>
      <c r="AF183" s="67">
        <f t="shared" si="35"/>
        <v>149365</v>
      </c>
      <c r="AG183" s="66">
        <f t="shared" si="36"/>
        <v>177744</v>
      </c>
      <c r="AH183" s="68">
        <f t="shared" si="37"/>
        <v>156743</v>
      </c>
      <c r="AI183" s="69">
        <f t="shared" si="38"/>
        <v>186524</v>
      </c>
      <c r="AJ183" s="68">
        <f t="shared" si="39"/>
        <v>149042</v>
      </c>
      <c r="AK183" s="69">
        <f t="shared" si="40"/>
        <v>177360</v>
      </c>
    </row>
    <row r="184" spans="2:37" ht="100.5" customHeight="1" x14ac:dyDescent="0.2">
      <c r="B184" s="52">
        <v>176</v>
      </c>
      <c r="C184" s="59" t="s">
        <v>341</v>
      </c>
      <c r="D184" s="105" t="s">
        <v>342</v>
      </c>
      <c r="E184" s="60" t="s">
        <v>256</v>
      </c>
      <c r="F184" s="61" t="s">
        <v>27</v>
      </c>
      <c r="G184" s="62">
        <f>+'PRESTIGIO '!H187</f>
        <v>23277</v>
      </c>
      <c r="H184" s="63">
        <v>0.19</v>
      </c>
      <c r="I184" s="64">
        <f t="shared" si="28"/>
        <v>27700</v>
      </c>
      <c r="J184" s="61" t="s">
        <v>28</v>
      </c>
      <c r="K184" s="62">
        <f>+'PRESTIGIO '!L187</f>
        <v>22463</v>
      </c>
      <c r="L184" s="63">
        <v>0.19</v>
      </c>
      <c r="M184" s="65">
        <f t="shared" si="30"/>
        <v>26731</v>
      </c>
      <c r="N184" s="61" t="s">
        <v>27</v>
      </c>
      <c r="O184" s="62">
        <f>+CORSERVICS!I187</f>
        <v>18151.26050420168</v>
      </c>
      <c r="P184" s="63">
        <f>+CORSERVICS!H187</f>
        <v>0.19</v>
      </c>
      <c r="Q184" s="64">
        <f t="shared" si="41"/>
        <v>21600</v>
      </c>
      <c r="R184" s="61" t="s">
        <v>28</v>
      </c>
      <c r="S184" s="62">
        <f>+CORSERVICS!M187</f>
        <v>17765.546218487394</v>
      </c>
      <c r="T184" s="63">
        <f>+CORSERVICS!L182</f>
        <v>0.19</v>
      </c>
      <c r="U184" s="65">
        <f t="shared" si="31"/>
        <v>21141</v>
      </c>
      <c r="V184" s="61" t="s">
        <v>27</v>
      </c>
      <c r="W184" s="62">
        <f>+'PUBLICIDAD MOVIL'!I190</f>
        <v>23379</v>
      </c>
      <c r="X184" s="63">
        <v>0.19</v>
      </c>
      <c r="Y184" s="65">
        <f t="shared" si="29"/>
        <v>27821</v>
      </c>
      <c r="Z184" s="61" t="s">
        <v>28</v>
      </c>
      <c r="AA184" s="62">
        <f>+'PUBLICIDAD MOVIL'!M190</f>
        <v>20955</v>
      </c>
      <c r="AB184" s="63">
        <v>0.19</v>
      </c>
      <c r="AC184" s="64">
        <f t="shared" si="32"/>
        <v>24936</v>
      </c>
      <c r="AD184" s="64">
        <f t="shared" si="33"/>
        <v>21602</v>
      </c>
      <c r="AE184" s="66">
        <f t="shared" si="34"/>
        <v>25706</v>
      </c>
      <c r="AF184" s="67">
        <f t="shared" si="35"/>
        <v>20395</v>
      </c>
      <c r="AG184" s="66">
        <f t="shared" si="36"/>
        <v>24270</v>
      </c>
      <c r="AH184" s="68">
        <f t="shared" si="37"/>
        <v>21456</v>
      </c>
      <c r="AI184" s="69">
        <f t="shared" si="38"/>
        <v>25533</v>
      </c>
      <c r="AJ184" s="68">
        <f t="shared" si="39"/>
        <v>20298</v>
      </c>
      <c r="AK184" s="69">
        <f t="shared" si="40"/>
        <v>24155</v>
      </c>
    </row>
    <row r="185" spans="2:37" ht="100.5" customHeight="1" x14ac:dyDescent="0.2">
      <c r="B185" s="52">
        <v>177</v>
      </c>
      <c r="C185" s="59" t="s">
        <v>343</v>
      </c>
      <c r="D185" s="105" t="s">
        <v>344</v>
      </c>
      <c r="E185" s="60" t="s">
        <v>26</v>
      </c>
      <c r="F185" s="61" t="s">
        <v>27</v>
      </c>
      <c r="G185" s="62">
        <f>+'PRESTIGIO '!H188</f>
        <v>92076</v>
      </c>
      <c r="H185" s="63">
        <v>0.19</v>
      </c>
      <c r="I185" s="64">
        <f t="shared" si="28"/>
        <v>109570</v>
      </c>
      <c r="J185" s="61" t="s">
        <v>28</v>
      </c>
      <c r="K185" s="62">
        <f>+'PRESTIGIO '!L188</f>
        <v>89406</v>
      </c>
      <c r="L185" s="63">
        <v>0.19</v>
      </c>
      <c r="M185" s="65">
        <f t="shared" si="30"/>
        <v>106393</v>
      </c>
      <c r="N185" s="61" t="s">
        <v>27</v>
      </c>
      <c r="O185" s="62">
        <f>+CORSERVICS!I188</f>
        <v>72605.042016806721</v>
      </c>
      <c r="P185" s="63">
        <f>+CORSERVICS!H188</f>
        <v>0.19</v>
      </c>
      <c r="Q185" s="64">
        <f t="shared" si="41"/>
        <v>86400</v>
      </c>
      <c r="R185" s="61" t="s">
        <v>28</v>
      </c>
      <c r="S185" s="62">
        <f>+CORSERVICS!M188</f>
        <v>72219.327731092446</v>
      </c>
      <c r="T185" s="63">
        <f>+CORSERVICS!L183</f>
        <v>0.19</v>
      </c>
      <c r="U185" s="65">
        <f t="shared" si="31"/>
        <v>85941</v>
      </c>
      <c r="V185" s="61" t="s">
        <v>27</v>
      </c>
      <c r="W185" s="62">
        <f>+'PUBLICIDAD MOVIL'!I191</f>
        <v>91416</v>
      </c>
      <c r="X185" s="63">
        <v>0.19</v>
      </c>
      <c r="Y185" s="65">
        <f t="shared" si="29"/>
        <v>108785</v>
      </c>
      <c r="Z185" s="61" t="s">
        <v>28</v>
      </c>
      <c r="AA185" s="62">
        <f>+'PUBLICIDAD MOVIL'!M191</f>
        <v>84267</v>
      </c>
      <c r="AB185" s="63">
        <v>0.19</v>
      </c>
      <c r="AC185" s="64">
        <f t="shared" si="32"/>
        <v>100278</v>
      </c>
      <c r="AD185" s="64">
        <f t="shared" si="33"/>
        <v>85366</v>
      </c>
      <c r="AE185" s="66">
        <f t="shared" si="34"/>
        <v>101586</v>
      </c>
      <c r="AF185" s="67">
        <f t="shared" si="35"/>
        <v>81964</v>
      </c>
      <c r="AG185" s="66">
        <f t="shared" si="36"/>
        <v>97537</v>
      </c>
      <c r="AH185" s="68">
        <f t="shared" si="37"/>
        <v>84862</v>
      </c>
      <c r="AI185" s="69">
        <f t="shared" si="38"/>
        <v>100986</v>
      </c>
      <c r="AJ185" s="68">
        <f t="shared" si="39"/>
        <v>81638</v>
      </c>
      <c r="AK185" s="69">
        <f t="shared" si="40"/>
        <v>97149</v>
      </c>
    </row>
    <row r="186" spans="2:37" ht="100.5" customHeight="1" x14ac:dyDescent="0.2">
      <c r="B186" s="52">
        <v>178</v>
      </c>
      <c r="C186" s="59" t="s">
        <v>345</v>
      </c>
      <c r="D186" s="105" t="s">
        <v>346</v>
      </c>
      <c r="E186" s="60" t="s">
        <v>26</v>
      </c>
      <c r="F186" s="61" t="s">
        <v>27</v>
      </c>
      <c r="G186" s="62">
        <f>+'PRESTIGIO '!H189</f>
        <v>146788</v>
      </c>
      <c r="H186" s="63">
        <v>0.19</v>
      </c>
      <c r="I186" s="64">
        <f t="shared" si="28"/>
        <v>174678</v>
      </c>
      <c r="J186" s="61" t="s">
        <v>28</v>
      </c>
      <c r="K186" s="62">
        <f>+'PRESTIGIO '!L189</f>
        <v>141796</v>
      </c>
      <c r="L186" s="63">
        <v>0.19</v>
      </c>
      <c r="M186" s="65">
        <f t="shared" si="30"/>
        <v>168737</v>
      </c>
      <c r="N186" s="61" t="s">
        <v>27</v>
      </c>
      <c r="O186" s="62">
        <f>+CORSERVICS!I189</f>
        <v>117983.19327731093</v>
      </c>
      <c r="P186" s="63">
        <f>+CORSERVICS!H189</f>
        <v>0.19</v>
      </c>
      <c r="Q186" s="64">
        <f t="shared" si="41"/>
        <v>140400</v>
      </c>
      <c r="R186" s="61" t="s">
        <v>28</v>
      </c>
      <c r="S186" s="62">
        <f>+CORSERVICS!M189</f>
        <v>117597.47899159664</v>
      </c>
      <c r="T186" s="63">
        <f>+CORSERVICS!L184</f>
        <v>0.19</v>
      </c>
      <c r="U186" s="65">
        <f t="shared" si="31"/>
        <v>139941</v>
      </c>
      <c r="V186" s="61" t="s">
        <v>27</v>
      </c>
      <c r="W186" s="62">
        <f>+'PUBLICIDAD MOVIL'!I192</f>
        <v>151401</v>
      </c>
      <c r="X186" s="63">
        <v>0.19</v>
      </c>
      <c r="Y186" s="65">
        <f t="shared" si="29"/>
        <v>180167</v>
      </c>
      <c r="Z186" s="61" t="s">
        <v>28</v>
      </c>
      <c r="AA186" s="62">
        <f>+'PUBLICIDAD MOVIL'!M192</f>
        <v>136267</v>
      </c>
      <c r="AB186" s="63">
        <v>0.19</v>
      </c>
      <c r="AC186" s="64">
        <f t="shared" si="32"/>
        <v>162158</v>
      </c>
      <c r="AD186" s="64">
        <f t="shared" si="33"/>
        <v>138724</v>
      </c>
      <c r="AE186" s="66">
        <f t="shared" si="34"/>
        <v>165082</v>
      </c>
      <c r="AF186" s="67">
        <f t="shared" si="35"/>
        <v>131887</v>
      </c>
      <c r="AG186" s="66">
        <f t="shared" si="36"/>
        <v>156946</v>
      </c>
      <c r="AH186" s="68">
        <f t="shared" si="37"/>
        <v>137894</v>
      </c>
      <c r="AI186" s="69">
        <f t="shared" si="38"/>
        <v>164094</v>
      </c>
      <c r="AJ186" s="68">
        <f t="shared" si="39"/>
        <v>131467</v>
      </c>
      <c r="AK186" s="69">
        <f t="shared" si="40"/>
        <v>156446</v>
      </c>
    </row>
    <row r="187" spans="2:37" ht="100.5" customHeight="1" x14ac:dyDescent="0.2">
      <c r="B187" s="52">
        <v>179</v>
      </c>
      <c r="C187" s="59" t="s">
        <v>347</v>
      </c>
      <c r="D187" s="105" t="s">
        <v>348</v>
      </c>
      <c r="E187" s="60" t="s">
        <v>26</v>
      </c>
      <c r="F187" s="61" t="s">
        <v>27</v>
      </c>
      <c r="G187" s="62">
        <f>+'PRESTIGIO '!H190</f>
        <v>132451</v>
      </c>
      <c r="H187" s="63">
        <v>0.19</v>
      </c>
      <c r="I187" s="64">
        <f t="shared" si="28"/>
        <v>157617</v>
      </c>
      <c r="J187" s="61" t="s">
        <v>28</v>
      </c>
      <c r="K187" s="62">
        <f>+'PRESTIGIO '!L190</f>
        <v>129405</v>
      </c>
      <c r="L187" s="63">
        <v>0.19</v>
      </c>
      <c r="M187" s="65">
        <f t="shared" si="30"/>
        <v>153992</v>
      </c>
      <c r="N187" s="61" t="s">
        <v>27</v>
      </c>
      <c r="O187" s="62">
        <f>+CORSERVICS!I190</f>
        <v>108907.5630252101</v>
      </c>
      <c r="P187" s="63">
        <f>+CORSERVICS!H190</f>
        <v>0.19</v>
      </c>
      <c r="Q187" s="64">
        <f t="shared" si="41"/>
        <v>129600</v>
      </c>
      <c r="R187" s="61" t="s">
        <v>28</v>
      </c>
      <c r="S187" s="62">
        <f>+CORSERVICS!M190</f>
        <v>108521.84873949582</v>
      </c>
      <c r="T187" s="63">
        <f>+CORSERVICS!L185</f>
        <v>0.19</v>
      </c>
      <c r="U187" s="65">
        <f t="shared" si="31"/>
        <v>129141</v>
      </c>
      <c r="V187" s="61" t="s">
        <v>27</v>
      </c>
      <c r="W187" s="62">
        <f>+'PUBLICIDAD MOVIL'!I193</f>
        <v>135610</v>
      </c>
      <c r="X187" s="63">
        <v>0.19</v>
      </c>
      <c r="Y187" s="65">
        <f t="shared" si="29"/>
        <v>161376</v>
      </c>
      <c r="Z187" s="61" t="s">
        <v>28</v>
      </c>
      <c r="AA187" s="62">
        <f>+'PUBLICIDAD MOVIL'!M193</f>
        <v>126406</v>
      </c>
      <c r="AB187" s="63">
        <v>0.19</v>
      </c>
      <c r="AC187" s="64">
        <f t="shared" si="32"/>
        <v>150423</v>
      </c>
      <c r="AD187" s="64">
        <f t="shared" si="33"/>
        <v>125656</v>
      </c>
      <c r="AE187" s="66">
        <f t="shared" si="34"/>
        <v>149531</v>
      </c>
      <c r="AF187" s="67">
        <f t="shared" si="35"/>
        <v>121444</v>
      </c>
      <c r="AG187" s="66">
        <f t="shared" si="36"/>
        <v>144518</v>
      </c>
      <c r="AH187" s="68">
        <f t="shared" si="37"/>
        <v>125065</v>
      </c>
      <c r="AI187" s="69">
        <f t="shared" si="38"/>
        <v>148827</v>
      </c>
      <c r="AJ187" s="68">
        <f t="shared" si="39"/>
        <v>121082</v>
      </c>
      <c r="AK187" s="69">
        <f t="shared" si="40"/>
        <v>144088</v>
      </c>
    </row>
    <row r="188" spans="2:37" ht="100.5" customHeight="1" x14ac:dyDescent="0.2">
      <c r="B188" s="52">
        <v>180</v>
      </c>
      <c r="C188" s="59" t="s">
        <v>349</v>
      </c>
      <c r="D188" s="105" t="s">
        <v>350</v>
      </c>
      <c r="E188" s="60" t="s">
        <v>256</v>
      </c>
      <c r="F188" s="61" t="s">
        <v>27</v>
      </c>
      <c r="G188" s="62">
        <f>+'PRESTIGIO '!H191</f>
        <v>27655</v>
      </c>
      <c r="H188" s="63">
        <v>0.19</v>
      </c>
      <c r="I188" s="64">
        <f t="shared" si="28"/>
        <v>32909</v>
      </c>
      <c r="J188" s="61" t="s">
        <v>28</v>
      </c>
      <c r="K188" s="62">
        <f>+'PRESTIGIO '!L191</f>
        <v>26688</v>
      </c>
      <c r="L188" s="63">
        <v>0.19</v>
      </c>
      <c r="M188" s="65">
        <f t="shared" si="30"/>
        <v>31759</v>
      </c>
      <c r="N188" s="61" t="s">
        <v>27</v>
      </c>
      <c r="O188" s="62">
        <f>+CORSERVICS!I191</f>
        <v>22689.0756302521</v>
      </c>
      <c r="P188" s="63">
        <f>+CORSERVICS!H191</f>
        <v>0.19</v>
      </c>
      <c r="Q188" s="64">
        <f t="shared" si="41"/>
        <v>27000</v>
      </c>
      <c r="R188" s="61" t="s">
        <v>28</v>
      </c>
      <c r="S188" s="62">
        <f>+CORSERVICS!M191</f>
        <v>22303.361344537818</v>
      </c>
      <c r="T188" s="63">
        <f>+CORSERVICS!L186</f>
        <v>0.19</v>
      </c>
      <c r="U188" s="65">
        <f t="shared" si="31"/>
        <v>26541</v>
      </c>
      <c r="V188" s="61" t="s">
        <v>27</v>
      </c>
      <c r="W188" s="62">
        <f>+'PUBLICIDAD MOVIL'!I194</f>
        <v>28305</v>
      </c>
      <c r="X188" s="63">
        <v>0.19</v>
      </c>
      <c r="Y188" s="65">
        <f t="shared" si="29"/>
        <v>33683</v>
      </c>
      <c r="Z188" s="61" t="s">
        <v>28</v>
      </c>
      <c r="AA188" s="62">
        <f>+'PUBLICIDAD MOVIL'!M194</f>
        <v>27090</v>
      </c>
      <c r="AB188" s="63">
        <v>0.19</v>
      </c>
      <c r="AC188" s="64">
        <f t="shared" si="32"/>
        <v>32237</v>
      </c>
      <c r="AD188" s="64">
        <f t="shared" si="33"/>
        <v>26216</v>
      </c>
      <c r="AE188" s="66">
        <f t="shared" si="34"/>
        <v>31197</v>
      </c>
      <c r="AF188" s="67">
        <f t="shared" si="35"/>
        <v>25360</v>
      </c>
      <c r="AG188" s="66">
        <f t="shared" si="36"/>
        <v>30178</v>
      </c>
      <c r="AH188" s="68">
        <f t="shared" si="37"/>
        <v>26091</v>
      </c>
      <c r="AI188" s="69">
        <f t="shared" si="38"/>
        <v>31048</v>
      </c>
      <c r="AJ188" s="68">
        <f t="shared" si="39"/>
        <v>25264</v>
      </c>
      <c r="AK188" s="69">
        <f t="shared" si="40"/>
        <v>30064</v>
      </c>
    </row>
    <row r="189" spans="2:37" ht="100.5" customHeight="1" x14ac:dyDescent="0.2">
      <c r="B189" s="52">
        <v>181</v>
      </c>
      <c r="C189" s="59" t="s">
        <v>351</v>
      </c>
      <c r="D189" s="105" t="s">
        <v>352</v>
      </c>
      <c r="E189" s="60" t="s">
        <v>26</v>
      </c>
      <c r="F189" s="61" t="s">
        <v>27</v>
      </c>
      <c r="G189" s="62">
        <f>+'PRESTIGIO '!H192</f>
        <v>10320</v>
      </c>
      <c r="H189" s="63">
        <v>0.19</v>
      </c>
      <c r="I189" s="64">
        <f t="shared" si="28"/>
        <v>12281</v>
      </c>
      <c r="J189" s="61" t="s">
        <v>28</v>
      </c>
      <c r="K189" s="62">
        <f>+'PRESTIGIO '!L192</f>
        <v>10134</v>
      </c>
      <c r="L189" s="63">
        <v>0.19</v>
      </c>
      <c r="M189" s="65">
        <f t="shared" si="30"/>
        <v>12059</v>
      </c>
      <c r="N189" s="61" t="s">
        <v>27</v>
      </c>
      <c r="O189" s="62">
        <f>+CORSERVICS!I192</f>
        <v>9166.3865546218494</v>
      </c>
      <c r="P189" s="63">
        <f>+CORSERVICS!H192</f>
        <v>0.19</v>
      </c>
      <c r="Q189" s="64">
        <f t="shared" si="41"/>
        <v>10908</v>
      </c>
      <c r="R189" s="61" t="s">
        <v>28</v>
      </c>
      <c r="S189" s="62">
        <f>+CORSERVICS!M192</f>
        <v>8780.6722689075632</v>
      </c>
      <c r="T189" s="63">
        <f>+CORSERVICS!L187</f>
        <v>0.19</v>
      </c>
      <c r="U189" s="65">
        <f t="shared" si="31"/>
        <v>10449</v>
      </c>
      <c r="V189" s="61" t="s">
        <v>27</v>
      </c>
      <c r="W189" s="62">
        <f>+'PUBLICIDAD MOVIL'!I195</f>
        <v>10603</v>
      </c>
      <c r="X189" s="63">
        <v>0.19</v>
      </c>
      <c r="Y189" s="65">
        <f t="shared" si="29"/>
        <v>12618</v>
      </c>
      <c r="Z189" s="61" t="s">
        <v>28</v>
      </c>
      <c r="AA189" s="62">
        <f>+'PUBLICIDAD MOVIL'!M195</f>
        <v>10257</v>
      </c>
      <c r="AB189" s="63">
        <v>0.19</v>
      </c>
      <c r="AC189" s="64">
        <f t="shared" si="32"/>
        <v>12206</v>
      </c>
      <c r="AD189" s="64">
        <f t="shared" si="33"/>
        <v>10030</v>
      </c>
      <c r="AE189" s="66">
        <f t="shared" si="34"/>
        <v>11936</v>
      </c>
      <c r="AF189" s="67">
        <f t="shared" si="35"/>
        <v>9724</v>
      </c>
      <c r="AG189" s="66">
        <f t="shared" si="36"/>
        <v>11572</v>
      </c>
      <c r="AH189" s="68">
        <f t="shared" si="37"/>
        <v>10010</v>
      </c>
      <c r="AI189" s="69">
        <f t="shared" si="38"/>
        <v>11912</v>
      </c>
      <c r="AJ189" s="68">
        <f t="shared" si="39"/>
        <v>9700</v>
      </c>
      <c r="AK189" s="69">
        <f t="shared" si="40"/>
        <v>11543</v>
      </c>
    </row>
    <row r="190" spans="2:37" ht="100.5" customHeight="1" x14ac:dyDescent="0.2">
      <c r="B190" s="52">
        <v>182</v>
      </c>
      <c r="C190" s="59" t="s">
        <v>353</v>
      </c>
      <c r="D190" s="105" t="s">
        <v>354</v>
      </c>
      <c r="E190" s="60" t="s">
        <v>26</v>
      </c>
      <c r="F190" s="61" t="s">
        <v>27</v>
      </c>
      <c r="G190" s="62">
        <f>+'PRESTIGIO '!H193</f>
        <v>81613</v>
      </c>
      <c r="H190" s="63">
        <v>0.19</v>
      </c>
      <c r="I190" s="64">
        <f t="shared" si="28"/>
        <v>97119</v>
      </c>
      <c r="J190" s="61" t="s">
        <v>28</v>
      </c>
      <c r="K190" s="62">
        <f>+'PRESTIGIO '!L193</f>
        <v>78593</v>
      </c>
      <c r="L190" s="63">
        <v>0.19</v>
      </c>
      <c r="M190" s="65">
        <f t="shared" si="30"/>
        <v>93526</v>
      </c>
      <c r="N190" s="61" t="s">
        <v>27</v>
      </c>
      <c r="O190" s="62">
        <f>+CORSERVICS!I193</f>
        <v>68067.226890756312</v>
      </c>
      <c r="P190" s="63">
        <f>+CORSERVICS!H193</f>
        <v>0.19</v>
      </c>
      <c r="Q190" s="64">
        <f t="shared" si="41"/>
        <v>81000</v>
      </c>
      <c r="R190" s="61" t="s">
        <v>28</v>
      </c>
      <c r="S190" s="62">
        <f>+CORSERVICS!M193</f>
        <v>67681.512605042022</v>
      </c>
      <c r="T190" s="63">
        <f>+CORSERVICS!L188</f>
        <v>0.19</v>
      </c>
      <c r="U190" s="65">
        <f t="shared" si="31"/>
        <v>80541</v>
      </c>
      <c r="V190" s="61" t="s">
        <v>27</v>
      </c>
      <c r="W190" s="62">
        <f>+'PUBLICIDAD MOVIL'!I196</f>
        <v>82475</v>
      </c>
      <c r="X190" s="63">
        <v>0.19</v>
      </c>
      <c r="Y190" s="65">
        <f t="shared" si="29"/>
        <v>98145</v>
      </c>
      <c r="Z190" s="61" t="s">
        <v>28</v>
      </c>
      <c r="AA190" s="62">
        <f>+'PUBLICIDAD MOVIL'!M196</f>
        <v>77513</v>
      </c>
      <c r="AB190" s="63">
        <v>0.19</v>
      </c>
      <c r="AC190" s="64">
        <f t="shared" si="32"/>
        <v>92240</v>
      </c>
      <c r="AD190" s="64">
        <f t="shared" si="33"/>
        <v>77385</v>
      </c>
      <c r="AE190" s="66">
        <f t="shared" si="34"/>
        <v>92088</v>
      </c>
      <c r="AF190" s="67">
        <f t="shared" si="35"/>
        <v>74596</v>
      </c>
      <c r="AG190" s="66">
        <f t="shared" si="36"/>
        <v>88769</v>
      </c>
      <c r="AH190" s="68">
        <f t="shared" si="37"/>
        <v>77092</v>
      </c>
      <c r="AI190" s="69">
        <f t="shared" si="38"/>
        <v>91739</v>
      </c>
      <c r="AJ190" s="68">
        <f t="shared" si="39"/>
        <v>74429</v>
      </c>
      <c r="AK190" s="69">
        <f t="shared" si="40"/>
        <v>88571</v>
      </c>
    </row>
    <row r="191" spans="2:37" ht="100.5" customHeight="1" x14ac:dyDescent="0.2">
      <c r="B191" s="52">
        <v>183</v>
      </c>
      <c r="C191" s="59" t="s">
        <v>355</v>
      </c>
      <c r="D191" s="105" t="s">
        <v>356</v>
      </c>
      <c r="E191" s="60" t="s">
        <v>26</v>
      </c>
      <c r="F191" s="61" t="s">
        <v>27</v>
      </c>
      <c r="G191" s="62">
        <f>+'PRESTIGIO '!H194</f>
        <v>93432</v>
      </c>
      <c r="H191" s="63">
        <v>0.19</v>
      </c>
      <c r="I191" s="64">
        <f t="shared" si="28"/>
        <v>111184</v>
      </c>
      <c r="J191" s="61" t="s">
        <v>28</v>
      </c>
      <c r="K191" s="62">
        <f>+'PRESTIGIO '!L194</f>
        <v>90255</v>
      </c>
      <c r="L191" s="63">
        <v>0.19</v>
      </c>
      <c r="M191" s="65">
        <f t="shared" si="30"/>
        <v>107403</v>
      </c>
      <c r="N191" s="61" t="s">
        <v>27</v>
      </c>
      <c r="O191" s="62">
        <f>+CORSERVICS!I194</f>
        <v>77142.857142857145</v>
      </c>
      <c r="P191" s="63">
        <f>+CORSERVICS!H194</f>
        <v>0.19</v>
      </c>
      <c r="Q191" s="64">
        <f t="shared" si="41"/>
        <v>91800</v>
      </c>
      <c r="R191" s="61" t="s">
        <v>28</v>
      </c>
      <c r="S191" s="62">
        <f>+CORSERVICS!M194</f>
        <v>76757.142857142855</v>
      </c>
      <c r="T191" s="63">
        <f>+CORSERVICS!L189</f>
        <v>0.19</v>
      </c>
      <c r="U191" s="65">
        <f t="shared" si="31"/>
        <v>91341</v>
      </c>
      <c r="V191" s="61" t="s">
        <v>27</v>
      </c>
      <c r="W191" s="62">
        <f>+'PUBLICIDAD MOVIL'!I197</f>
        <v>97945</v>
      </c>
      <c r="X191" s="63">
        <v>0.19</v>
      </c>
      <c r="Y191" s="65">
        <f t="shared" si="29"/>
        <v>116555</v>
      </c>
      <c r="Z191" s="61" t="s">
        <v>28</v>
      </c>
      <c r="AA191" s="62">
        <f>+'PUBLICIDAD MOVIL'!M197</f>
        <v>88223</v>
      </c>
      <c r="AB191" s="63">
        <v>0.19</v>
      </c>
      <c r="AC191" s="64">
        <f t="shared" si="32"/>
        <v>104985</v>
      </c>
      <c r="AD191" s="64">
        <f t="shared" si="33"/>
        <v>89507</v>
      </c>
      <c r="AE191" s="66">
        <f t="shared" si="34"/>
        <v>106513</v>
      </c>
      <c r="AF191" s="67">
        <f t="shared" si="35"/>
        <v>85078</v>
      </c>
      <c r="AG191" s="66">
        <f t="shared" si="36"/>
        <v>101243</v>
      </c>
      <c r="AH191" s="68">
        <f t="shared" si="37"/>
        <v>89041</v>
      </c>
      <c r="AI191" s="69">
        <f t="shared" si="38"/>
        <v>105959</v>
      </c>
      <c r="AJ191" s="68">
        <f t="shared" si="39"/>
        <v>84864</v>
      </c>
      <c r="AK191" s="69">
        <f t="shared" si="40"/>
        <v>100988</v>
      </c>
    </row>
    <row r="192" spans="2:37" ht="100.5" customHeight="1" x14ac:dyDescent="0.2">
      <c r="B192" s="52">
        <v>184</v>
      </c>
      <c r="C192" s="59" t="s">
        <v>357</v>
      </c>
      <c r="D192" s="105" t="s">
        <v>358</v>
      </c>
      <c r="E192" s="60" t="s">
        <v>256</v>
      </c>
      <c r="F192" s="61" t="s">
        <v>27</v>
      </c>
      <c r="G192" s="62">
        <f>+'PRESTIGIO '!H195</f>
        <v>500221</v>
      </c>
      <c r="H192" s="63">
        <v>0.19</v>
      </c>
      <c r="I192" s="64">
        <f t="shared" si="28"/>
        <v>595263</v>
      </c>
      <c r="J192" s="61" t="s">
        <v>28</v>
      </c>
      <c r="K192" s="62">
        <f>+'PRESTIGIO '!L195</f>
        <v>493717</v>
      </c>
      <c r="L192" s="63">
        <v>0.19</v>
      </c>
      <c r="M192" s="65">
        <f t="shared" si="30"/>
        <v>587523</v>
      </c>
      <c r="N192" s="61" t="s">
        <v>27</v>
      </c>
      <c r="O192" s="62">
        <f>+CORSERVICS!I195</f>
        <v>390252.10084033618</v>
      </c>
      <c r="P192" s="63">
        <f>+CORSERVICS!H195</f>
        <v>0.19</v>
      </c>
      <c r="Q192" s="64">
        <f t="shared" si="41"/>
        <v>464400</v>
      </c>
      <c r="R192" s="61" t="s">
        <v>28</v>
      </c>
      <c r="S192" s="62">
        <f>+CORSERVICS!M195</f>
        <v>389866.38655462192</v>
      </c>
      <c r="T192" s="63">
        <f>+CORSERVICS!L190</f>
        <v>0.19</v>
      </c>
      <c r="U192" s="65">
        <f t="shared" si="31"/>
        <v>463941</v>
      </c>
      <c r="V192" s="61" t="s">
        <v>27</v>
      </c>
      <c r="W192" s="62">
        <f>+'PUBLICIDAD MOVIL'!I198</f>
        <v>481137</v>
      </c>
      <c r="X192" s="63">
        <v>0.19</v>
      </c>
      <c r="Y192" s="65">
        <f t="shared" si="29"/>
        <v>572553</v>
      </c>
      <c r="Z192" s="61" t="s">
        <v>28</v>
      </c>
      <c r="AA192" s="62">
        <f>+'PUBLICIDAD MOVIL'!M198</f>
        <v>459263</v>
      </c>
      <c r="AB192" s="63">
        <v>0.19</v>
      </c>
      <c r="AC192" s="64">
        <f t="shared" si="32"/>
        <v>546523</v>
      </c>
      <c r="AD192" s="64">
        <f t="shared" si="33"/>
        <v>457203</v>
      </c>
      <c r="AE192" s="66">
        <f t="shared" si="34"/>
        <v>544072</v>
      </c>
      <c r="AF192" s="67">
        <f t="shared" si="35"/>
        <v>447615</v>
      </c>
      <c r="AG192" s="66">
        <f t="shared" si="36"/>
        <v>532662</v>
      </c>
      <c r="AH192" s="68">
        <f t="shared" si="37"/>
        <v>454561</v>
      </c>
      <c r="AI192" s="69">
        <f t="shared" si="38"/>
        <v>540928</v>
      </c>
      <c r="AJ192" s="68">
        <f t="shared" si="39"/>
        <v>445470</v>
      </c>
      <c r="AK192" s="69">
        <f t="shared" si="40"/>
        <v>530109</v>
      </c>
    </row>
    <row r="193" spans="1:37" ht="100.5" customHeight="1" x14ac:dyDescent="0.2">
      <c r="B193" s="52">
        <v>185</v>
      </c>
      <c r="C193" s="59" t="s">
        <v>359</v>
      </c>
      <c r="D193" s="105" t="s">
        <v>360</v>
      </c>
      <c r="E193" s="60" t="s">
        <v>139</v>
      </c>
      <c r="F193" s="61" t="s">
        <v>27</v>
      </c>
      <c r="G193" s="62">
        <f>+'PRESTIGIO '!H196</f>
        <v>50417</v>
      </c>
      <c r="H193" s="63">
        <v>0.19</v>
      </c>
      <c r="I193" s="64">
        <f t="shared" si="28"/>
        <v>59996</v>
      </c>
      <c r="J193" s="61" t="s">
        <v>28</v>
      </c>
      <c r="K193" s="62">
        <f>+'PRESTIGIO '!L196</f>
        <v>49459</v>
      </c>
      <c r="L193" s="63">
        <v>0.19</v>
      </c>
      <c r="M193" s="65">
        <f t="shared" si="30"/>
        <v>58856</v>
      </c>
      <c r="N193" s="61" t="s">
        <v>27</v>
      </c>
      <c r="O193" s="62">
        <f>+CORSERVICS!I196</f>
        <v>40840.336134453784</v>
      </c>
      <c r="P193" s="63">
        <f>+CORSERVICS!H196</f>
        <v>0.19</v>
      </c>
      <c r="Q193" s="64">
        <f t="shared" si="41"/>
        <v>48600</v>
      </c>
      <c r="R193" s="61" t="s">
        <v>28</v>
      </c>
      <c r="S193" s="62">
        <f>+CORSERVICS!M196</f>
        <v>40454.621848739494</v>
      </c>
      <c r="T193" s="63">
        <f>+CORSERVICS!L191</f>
        <v>0.19</v>
      </c>
      <c r="U193" s="65">
        <f t="shared" si="31"/>
        <v>48141</v>
      </c>
      <c r="V193" s="61" t="s">
        <v>27</v>
      </c>
      <c r="W193" s="62">
        <f>+'PUBLICIDAD MOVIL'!I199</f>
        <v>50702</v>
      </c>
      <c r="X193" s="63">
        <v>0.19</v>
      </c>
      <c r="Y193" s="65">
        <f t="shared" si="29"/>
        <v>60335</v>
      </c>
      <c r="Z193" s="61" t="s">
        <v>28</v>
      </c>
      <c r="AA193" s="62">
        <f>+'PUBLICIDAD MOVIL'!M199</f>
        <v>48712</v>
      </c>
      <c r="AB193" s="63">
        <v>0.19</v>
      </c>
      <c r="AC193" s="64">
        <f t="shared" si="32"/>
        <v>57967</v>
      </c>
      <c r="AD193" s="64">
        <f t="shared" si="33"/>
        <v>47320</v>
      </c>
      <c r="AE193" s="66">
        <f t="shared" si="34"/>
        <v>56311</v>
      </c>
      <c r="AF193" s="67">
        <f t="shared" si="35"/>
        <v>46209</v>
      </c>
      <c r="AG193" s="66">
        <f t="shared" si="36"/>
        <v>54989</v>
      </c>
      <c r="AH193" s="68">
        <f t="shared" si="37"/>
        <v>47087</v>
      </c>
      <c r="AI193" s="69">
        <f t="shared" si="38"/>
        <v>56034</v>
      </c>
      <c r="AJ193" s="68">
        <f t="shared" si="39"/>
        <v>46020</v>
      </c>
      <c r="AK193" s="69">
        <f t="shared" si="40"/>
        <v>54764</v>
      </c>
    </row>
    <row r="194" spans="1:37" ht="100.5" customHeight="1" x14ac:dyDescent="0.2">
      <c r="B194" s="52">
        <v>186</v>
      </c>
      <c r="C194" s="59" t="s">
        <v>361</v>
      </c>
      <c r="D194" s="105" t="s">
        <v>362</v>
      </c>
      <c r="E194" s="60" t="s">
        <v>26</v>
      </c>
      <c r="F194" s="61" t="s">
        <v>27</v>
      </c>
      <c r="G194" s="62">
        <f>+'PRESTIGIO '!H197</f>
        <v>40942</v>
      </c>
      <c r="H194" s="63">
        <v>0.19</v>
      </c>
      <c r="I194" s="64">
        <f t="shared" si="28"/>
        <v>48721</v>
      </c>
      <c r="J194" s="61" t="s">
        <v>28</v>
      </c>
      <c r="K194" s="62">
        <f>+'PRESTIGIO '!L197</f>
        <v>39631</v>
      </c>
      <c r="L194" s="63">
        <v>0.19</v>
      </c>
      <c r="M194" s="65">
        <f t="shared" si="30"/>
        <v>47161</v>
      </c>
      <c r="N194" s="61" t="s">
        <v>27</v>
      </c>
      <c r="O194" s="62">
        <f>+CORSERVICS!I197</f>
        <v>32672.268907563026</v>
      </c>
      <c r="P194" s="63">
        <f>+CORSERVICS!H197</f>
        <v>0.19</v>
      </c>
      <c r="Q194" s="64">
        <f t="shared" si="41"/>
        <v>38880</v>
      </c>
      <c r="R194" s="61" t="s">
        <v>28</v>
      </c>
      <c r="S194" s="62">
        <f>+CORSERVICS!M197</f>
        <v>32286.55462184874</v>
      </c>
      <c r="T194" s="63">
        <f>+CORSERVICS!L192</f>
        <v>0.19</v>
      </c>
      <c r="U194" s="65">
        <f t="shared" si="31"/>
        <v>38421</v>
      </c>
      <c r="V194" s="61" t="s">
        <v>27</v>
      </c>
      <c r="W194" s="62">
        <f>+'PUBLICIDAD MOVIL'!I200</f>
        <v>41361</v>
      </c>
      <c r="X194" s="63">
        <v>0.19</v>
      </c>
      <c r="Y194" s="65">
        <f t="shared" si="29"/>
        <v>49220</v>
      </c>
      <c r="Z194" s="61" t="s">
        <v>28</v>
      </c>
      <c r="AA194" s="62">
        <f>+'PUBLICIDAD MOVIL'!M200</f>
        <v>38159</v>
      </c>
      <c r="AB194" s="63">
        <v>0.19</v>
      </c>
      <c r="AC194" s="64">
        <f t="shared" si="32"/>
        <v>45409</v>
      </c>
      <c r="AD194" s="64">
        <f t="shared" si="33"/>
        <v>38325</v>
      </c>
      <c r="AE194" s="66">
        <f t="shared" si="34"/>
        <v>45607</v>
      </c>
      <c r="AF194" s="67">
        <f t="shared" si="35"/>
        <v>36692</v>
      </c>
      <c r="AG194" s="66">
        <f t="shared" si="36"/>
        <v>43663</v>
      </c>
      <c r="AH194" s="68">
        <f t="shared" si="37"/>
        <v>38105</v>
      </c>
      <c r="AI194" s="69">
        <f t="shared" si="38"/>
        <v>45345</v>
      </c>
      <c r="AJ194" s="68">
        <f t="shared" si="39"/>
        <v>36550</v>
      </c>
      <c r="AK194" s="69">
        <f t="shared" si="40"/>
        <v>43495</v>
      </c>
    </row>
    <row r="195" spans="1:37" ht="100.5" customHeight="1" x14ac:dyDescent="0.2">
      <c r="B195" s="52">
        <v>187</v>
      </c>
      <c r="C195" s="59" t="s">
        <v>363</v>
      </c>
      <c r="D195" s="105" t="s">
        <v>364</v>
      </c>
      <c r="E195" s="60" t="s">
        <v>256</v>
      </c>
      <c r="F195" s="61" t="s">
        <v>27</v>
      </c>
      <c r="G195" s="62">
        <f>+'PRESTIGIO '!H198</f>
        <v>5754</v>
      </c>
      <c r="H195" s="63">
        <v>0.19</v>
      </c>
      <c r="I195" s="64">
        <f t="shared" ref="I195:I198" si="42">ROUND(G195*(1+H195),0)</f>
        <v>6847</v>
      </c>
      <c r="J195" s="61" t="s">
        <v>28</v>
      </c>
      <c r="K195" s="62">
        <f>+'PRESTIGIO '!L198</f>
        <v>5645</v>
      </c>
      <c r="L195" s="63">
        <v>0.19</v>
      </c>
      <c r="M195" s="65">
        <f t="shared" si="30"/>
        <v>6718</v>
      </c>
      <c r="N195" s="61" t="s">
        <v>27</v>
      </c>
      <c r="O195" s="62">
        <f>+CORSERVICS!I198</f>
        <v>4991.5966386554628</v>
      </c>
      <c r="P195" s="63">
        <f>+CORSERVICS!H198</f>
        <v>0.19</v>
      </c>
      <c r="Q195" s="64">
        <f t="shared" si="41"/>
        <v>5940</v>
      </c>
      <c r="R195" s="61" t="s">
        <v>28</v>
      </c>
      <c r="S195" s="62">
        <f>+CORSERVICS!M198</f>
        <v>4605.8823529411766</v>
      </c>
      <c r="T195" s="63">
        <f>+CORSERVICS!L193</f>
        <v>0.19</v>
      </c>
      <c r="U195" s="65">
        <f t="shared" si="31"/>
        <v>5481</v>
      </c>
      <c r="V195" s="61" t="s">
        <v>27</v>
      </c>
      <c r="W195" s="62">
        <f>+'PUBLICIDAD MOVIL'!I201</f>
        <v>5510</v>
      </c>
      <c r="X195" s="63">
        <v>0.19</v>
      </c>
      <c r="Y195" s="65">
        <f t="shared" ref="Y195:Y198" si="43">ROUND(W195*(1+X195),0)</f>
        <v>6557</v>
      </c>
      <c r="Z195" s="61" t="s">
        <v>28</v>
      </c>
      <c r="AA195" s="62">
        <f>+'PUBLICIDAD MOVIL'!M201</f>
        <v>5156</v>
      </c>
      <c r="AB195" s="63">
        <v>0.19</v>
      </c>
      <c r="AC195" s="64">
        <f t="shared" si="32"/>
        <v>6136</v>
      </c>
      <c r="AD195" s="64">
        <f t="shared" si="33"/>
        <v>5419</v>
      </c>
      <c r="AE195" s="66">
        <f t="shared" si="34"/>
        <v>6449</v>
      </c>
      <c r="AF195" s="67">
        <f t="shared" si="35"/>
        <v>5136</v>
      </c>
      <c r="AG195" s="66">
        <f t="shared" si="36"/>
        <v>6112</v>
      </c>
      <c r="AH195" s="68">
        <f t="shared" si="37"/>
        <v>5409</v>
      </c>
      <c r="AI195" s="69">
        <f t="shared" si="38"/>
        <v>6437</v>
      </c>
      <c r="AJ195" s="68">
        <f t="shared" si="39"/>
        <v>5118</v>
      </c>
      <c r="AK195" s="69">
        <f t="shared" si="40"/>
        <v>6090</v>
      </c>
    </row>
    <row r="196" spans="1:37" ht="100.5" customHeight="1" x14ac:dyDescent="0.2">
      <c r="B196" s="52">
        <v>188</v>
      </c>
      <c r="C196" s="59" t="s">
        <v>365</v>
      </c>
      <c r="D196" s="105" t="s">
        <v>366</v>
      </c>
      <c r="E196" s="60" t="s">
        <v>256</v>
      </c>
      <c r="F196" s="61" t="s">
        <v>27</v>
      </c>
      <c r="G196" s="62">
        <f>+'PRESTIGIO '!H199</f>
        <v>5829130</v>
      </c>
      <c r="H196" s="63">
        <v>0.19</v>
      </c>
      <c r="I196" s="64">
        <f t="shared" si="42"/>
        <v>6936665</v>
      </c>
      <c r="J196" s="61" t="s">
        <v>28</v>
      </c>
      <c r="K196" s="62">
        <f>+'PRESTIGIO '!L199</f>
        <v>5677572</v>
      </c>
      <c r="L196" s="63">
        <v>0.19</v>
      </c>
      <c r="M196" s="65">
        <f t="shared" ref="M196:M198" si="44">ROUND(K196*(1+L196),0)</f>
        <v>6756311</v>
      </c>
      <c r="N196" s="61" t="s">
        <v>27</v>
      </c>
      <c r="O196" s="62">
        <f>+CORSERVICS!I199</f>
        <v>4537815.1260504201</v>
      </c>
      <c r="P196" s="63">
        <f>+CORSERVICS!H199</f>
        <v>0.19</v>
      </c>
      <c r="Q196" s="64">
        <f t="shared" si="41"/>
        <v>5400000</v>
      </c>
      <c r="R196" s="61" t="s">
        <v>28</v>
      </c>
      <c r="S196" s="62">
        <f>+CORSERVICS!M199</f>
        <v>4537429.4117647065</v>
      </c>
      <c r="T196" s="63">
        <f>+CORSERVICS!L194</f>
        <v>0.19</v>
      </c>
      <c r="U196" s="65">
        <f t="shared" ref="U196:U198" si="45">ROUND(S196*(1+T196),0)</f>
        <v>5399541</v>
      </c>
      <c r="V196" s="61" t="s">
        <v>27</v>
      </c>
      <c r="W196" s="62">
        <f>+'PUBLICIDAD MOVIL'!I202</f>
        <v>4512586</v>
      </c>
      <c r="X196" s="63">
        <v>0.19</v>
      </c>
      <c r="Y196" s="65">
        <f t="shared" si="43"/>
        <v>5369977</v>
      </c>
      <c r="Z196" s="61" t="s">
        <v>28</v>
      </c>
      <c r="AA196" s="62">
        <f>+'PUBLICIDAD MOVIL'!M202</f>
        <v>4506909</v>
      </c>
      <c r="AB196" s="63">
        <v>0.19</v>
      </c>
      <c r="AC196" s="64">
        <f t="shared" ref="AC196:AC198" si="46">ROUND(AA196*(1+AB196),0)</f>
        <v>5363222</v>
      </c>
      <c r="AD196" s="64">
        <f t="shared" ref="AD196:AD198" si="47">ROUND(AVERAGE(G196,O196,W196),0)</f>
        <v>4959844</v>
      </c>
      <c r="AE196" s="66">
        <f t="shared" ref="AE196:AE198" si="48">ROUND(+AD196*(1+$H$9),0)</f>
        <v>5902214</v>
      </c>
      <c r="AF196" s="67">
        <f t="shared" ref="AF196:AF198" si="49">ROUND(AVERAGE(K196,S196,AA196),0)</f>
        <v>4907303</v>
      </c>
      <c r="AG196" s="66">
        <f t="shared" ref="AG196:AG198" si="50">ROUND(+AF196*(1+$H$9),0)</f>
        <v>5839691</v>
      </c>
      <c r="AH196" s="68">
        <f t="shared" ref="AH196:AH198" si="51">ROUND(GEOMEAN(G196,O196,W196),0)</f>
        <v>4923705</v>
      </c>
      <c r="AI196" s="69">
        <f t="shared" ref="AI196:AI198" si="52">ROUND(AH196*(1+$H$9),0)</f>
        <v>5859209</v>
      </c>
      <c r="AJ196" s="68">
        <f t="shared" ref="AJ196:AJ198" si="53">ROUND(GEOMEAN(K196,S196,AA196),0)</f>
        <v>4878472</v>
      </c>
      <c r="AK196" s="69">
        <f t="shared" ref="AK196:AK198" si="54">ROUND(AJ196*(1+$H$9),0)</f>
        <v>5805382</v>
      </c>
    </row>
    <row r="197" spans="1:37" ht="100.5" customHeight="1" x14ac:dyDescent="0.2">
      <c r="B197" s="52">
        <v>189</v>
      </c>
      <c r="C197" s="59" t="s">
        <v>367</v>
      </c>
      <c r="D197" s="105" t="s">
        <v>368</v>
      </c>
      <c r="E197" s="60" t="s">
        <v>26</v>
      </c>
      <c r="F197" s="61" t="s">
        <v>27</v>
      </c>
      <c r="G197" s="62">
        <f>+'PRESTIGIO '!H200</f>
        <v>5435379</v>
      </c>
      <c r="H197" s="63">
        <v>0.19</v>
      </c>
      <c r="I197" s="64">
        <f t="shared" si="42"/>
        <v>6468101</v>
      </c>
      <c r="J197" s="61" t="s">
        <v>28</v>
      </c>
      <c r="K197" s="62">
        <f>+'PRESTIGIO '!L200</f>
        <v>5353848</v>
      </c>
      <c r="L197" s="63">
        <v>0.19</v>
      </c>
      <c r="M197" s="65">
        <f t="shared" si="44"/>
        <v>6371079</v>
      </c>
      <c r="N197" s="61" t="s">
        <v>27</v>
      </c>
      <c r="O197" s="62">
        <f>+CORSERVICS!I200</f>
        <v>4447058.823529412</v>
      </c>
      <c r="P197" s="63">
        <f>+CORSERVICS!H200</f>
        <v>0.19</v>
      </c>
      <c r="Q197" s="64">
        <f t="shared" si="41"/>
        <v>5292000</v>
      </c>
      <c r="R197" s="61" t="s">
        <v>28</v>
      </c>
      <c r="S197" s="62">
        <f>+CORSERVICS!M200</f>
        <v>4446673.1092436975</v>
      </c>
      <c r="T197" s="63">
        <f>+CORSERVICS!L195</f>
        <v>0.19</v>
      </c>
      <c r="U197" s="65">
        <f t="shared" si="45"/>
        <v>5291541</v>
      </c>
      <c r="V197" s="61" t="s">
        <v>27</v>
      </c>
      <c r="W197" s="62">
        <f>+'PUBLICIDAD MOVIL'!I203</f>
        <v>5136407</v>
      </c>
      <c r="X197" s="63">
        <v>0.19</v>
      </c>
      <c r="Y197" s="65">
        <f t="shared" si="43"/>
        <v>6112324</v>
      </c>
      <c r="Z197" s="61" t="s">
        <v>28</v>
      </c>
      <c r="AA197" s="62">
        <f>+'PUBLICIDAD MOVIL'!M203</f>
        <v>5123058</v>
      </c>
      <c r="AB197" s="63">
        <v>0.19</v>
      </c>
      <c r="AC197" s="64">
        <f t="shared" si="46"/>
        <v>6096439</v>
      </c>
      <c r="AD197" s="64">
        <f t="shared" si="47"/>
        <v>5006282</v>
      </c>
      <c r="AE197" s="66">
        <f t="shared" si="48"/>
        <v>5957476</v>
      </c>
      <c r="AF197" s="67">
        <f t="shared" si="49"/>
        <v>4974526</v>
      </c>
      <c r="AG197" s="66">
        <f t="shared" si="50"/>
        <v>5919686</v>
      </c>
      <c r="AH197" s="68">
        <f t="shared" si="51"/>
        <v>4988700</v>
      </c>
      <c r="AI197" s="69">
        <f t="shared" si="52"/>
        <v>5936553</v>
      </c>
      <c r="AJ197" s="68">
        <f t="shared" si="53"/>
        <v>4959183</v>
      </c>
      <c r="AK197" s="69">
        <f t="shared" si="54"/>
        <v>5901428</v>
      </c>
    </row>
    <row r="198" spans="1:37" ht="100.5" customHeight="1" x14ac:dyDescent="0.2">
      <c r="B198" s="52">
        <v>190</v>
      </c>
      <c r="C198" s="59" t="s">
        <v>369</v>
      </c>
      <c r="D198" s="105" t="s">
        <v>370</v>
      </c>
      <c r="E198" s="60" t="s">
        <v>72</v>
      </c>
      <c r="F198" s="61" t="s">
        <v>27</v>
      </c>
      <c r="G198" s="62">
        <f>+'PRESTIGIO '!H201</f>
        <v>259855</v>
      </c>
      <c r="H198" s="63">
        <v>0.19</v>
      </c>
      <c r="I198" s="64">
        <f t="shared" si="42"/>
        <v>309227</v>
      </c>
      <c r="J198" s="61" t="s">
        <v>28</v>
      </c>
      <c r="K198" s="62">
        <f>+'PRESTIGIO '!L201</f>
        <v>254917</v>
      </c>
      <c r="L198" s="63">
        <v>0.19</v>
      </c>
      <c r="M198" s="65">
        <f t="shared" si="44"/>
        <v>303351</v>
      </c>
      <c r="N198" s="61" t="s">
        <v>27</v>
      </c>
      <c r="O198" s="62">
        <f>+CORSERVICS!I201</f>
        <v>226890.75630252101</v>
      </c>
      <c r="P198" s="63">
        <f>+CORSERVICS!H201</f>
        <v>0.19</v>
      </c>
      <c r="Q198" s="64">
        <f t="shared" ref="Q198" si="55">ROUND(O198*(1+P198),0)</f>
        <v>270000</v>
      </c>
      <c r="R198" s="61" t="s">
        <v>28</v>
      </c>
      <c r="S198" s="62">
        <f>+CORSERVICS!M201</f>
        <v>226505.04201680672</v>
      </c>
      <c r="T198" s="63">
        <f>+CORSERVICS!L197</f>
        <v>0.19</v>
      </c>
      <c r="U198" s="65">
        <f t="shared" si="45"/>
        <v>269541</v>
      </c>
      <c r="V198" s="61" t="s">
        <v>27</v>
      </c>
      <c r="W198" s="62">
        <f>+'PUBLICIDAD MOVIL'!I204</f>
        <v>292385</v>
      </c>
      <c r="X198" s="63">
        <v>0.19</v>
      </c>
      <c r="Y198" s="65">
        <f t="shared" si="43"/>
        <v>347938</v>
      </c>
      <c r="Z198" s="61" t="s">
        <v>28</v>
      </c>
      <c r="AA198" s="62">
        <f>+'PUBLICIDAD MOVIL'!M204</f>
        <v>261957</v>
      </c>
      <c r="AB198" s="63">
        <v>0.19</v>
      </c>
      <c r="AC198" s="64">
        <f t="shared" si="46"/>
        <v>311729</v>
      </c>
      <c r="AD198" s="64">
        <f t="shared" si="47"/>
        <v>259710</v>
      </c>
      <c r="AE198" s="66">
        <f t="shared" si="48"/>
        <v>309055</v>
      </c>
      <c r="AF198" s="67">
        <f t="shared" si="49"/>
        <v>247793</v>
      </c>
      <c r="AG198" s="66">
        <f t="shared" si="50"/>
        <v>294874</v>
      </c>
      <c r="AH198" s="68">
        <f t="shared" si="51"/>
        <v>258326</v>
      </c>
      <c r="AI198" s="69">
        <f t="shared" si="52"/>
        <v>307408</v>
      </c>
      <c r="AJ198" s="68">
        <f t="shared" si="53"/>
        <v>247307</v>
      </c>
      <c r="AK198" s="69">
        <f t="shared" si="54"/>
        <v>294295</v>
      </c>
    </row>
    <row r="199" spans="1:37" ht="33" customHeight="1" x14ac:dyDescent="0.2">
      <c r="B199" s="73"/>
      <c r="C199" s="125" t="s">
        <v>371</v>
      </c>
      <c r="D199" s="126"/>
      <c r="E199" s="53"/>
      <c r="F199" s="53"/>
      <c r="G199" s="74"/>
      <c r="H199" s="75"/>
      <c r="I199" s="74">
        <f>SUM(I9:I198)</f>
        <v>54731358</v>
      </c>
      <c r="J199" s="76"/>
      <c r="K199" s="74"/>
      <c r="L199" s="76"/>
      <c r="M199" s="74">
        <f>SUM(M9:M198)</f>
        <v>53502397</v>
      </c>
      <c r="N199" s="53"/>
      <c r="O199" s="74"/>
      <c r="P199" s="75"/>
      <c r="Q199" s="74">
        <f>SUM(Q9:Q198)</f>
        <v>44340912</v>
      </c>
      <c r="R199" s="76"/>
      <c r="S199" s="76"/>
      <c r="T199" s="76"/>
      <c r="U199" s="74" t="e">
        <f>SUM(U9:U198)</f>
        <v>#REF!</v>
      </c>
      <c r="V199" s="53"/>
      <c r="W199" s="74"/>
      <c r="X199" s="75"/>
      <c r="Y199" s="74">
        <f>SUM(Y9:Y198)</f>
        <v>53500399</v>
      </c>
      <c r="Z199" s="76"/>
      <c r="AA199" s="76"/>
      <c r="AB199" s="76"/>
      <c r="AC199" s="74">
        <f>SUM(AC9:AC198)</f>
        <v>50299128</v>
      </c>
      <c r="AD199" s="73"/>
      <c r="AE199" s="77"/>
      <c r="AF199" s="77"/>
      <c r="AG199" s="77"/>
      <c r="AH199" s="66">
        <f>SUM(AH9:AH198)</f>
        <v>42513819</v>
      </c>
      <c r="AI199" s="78">
        <f>SUM(AI9:AI198)</f>
        <v>50591449</v>
      </c>
      <c r="AJ199" s="66">
        <f>SUM(AJ9:AJ198)</f>
        <v>41323617</v>
      </c>
      <c r="AK199" s="78">
        <f>SUM(AK9:AK198)</f>
        <v>49175107</v>
      </c>
    </row>
    <row r="200" spans="1:37" ht="15" x14ac:dyDescent="0.2">
      <c r="A200" s="124" t="s">
        <v>372</v>
      </c>
      <c r="B200" s="124"/>
      <c r="C200" s="124"/>
      <c r="D200" s="124"/>
      <c r="E200" s="124"/>
      <c r="F200" s="124"/>
      <c r="AE200" s="34"/>
    </row>
    <row r="201" spans="1:37" ht="15" x14ac:dyDescent="0.2">
      <c r="A201" s="124" t="s">
        <v>373</v>
      </c>
      <c r="B201" s="124"/>
      <c r="C201" s="124"/>
      <c r="D201" s="124"/>
      <c r="E201" s="124"/>
      <c r="F201" s="124"/>
    </row>
    <row r="202" spans="1:37" ht="22.5" customHeight="1" x14ac:dyDescent="0.2">
      <c r="A202" s="127" t="s">
        <v>374</v>
      </c>
      <c r="B202" s="124"/>
      <c r="C202" s="124"/>
      <c r="D202" s="124"/>
      <c r="E202" s="124"/>
      <c r="F202" s="124"/>
    </row>
    <row r="203" spans="1:37" ht="27.75" customHeight="1" x14ac:dyDescent="0.2">
      <c r="A203" s="124" t="s">
        <v>375</v>
      </c>
      <c r="B203" s="124"/>
      <c r="C203" s="124"/>
      <c r="D203" s="124"/>
      <c r="E203" s="124"/>
      <c r="F203" s="124"/>
    </row>
    <row r="204" spans="1:37" ht="15" x14ac:dyDescent="0.2">
      <c r="A204" s="124" t="s">
        <v>376</v>
      </c>
      <c r="B204" s="124"/>
      <c r="C204" s="124"/>
      <c r="D204" s="124"/>
      <c r="E204" s="124"/>
      <c r="F204" s="124"/>
    </row>
    <row r="205" spans="1:37" ht="24.75" customHeight="1" x14ac:dyDescent="0.2">
      <c r="A205" s="124" t="s">
        <v>377</v>
      </c>
      <c r="B205" s="124"/>
      <c r="C205" s="124"/>
      <c r="D205" s="124"/>
      <c r="E205" s="124"/>
      <c r="F205" s="124"/>
    </row>
    <row r="206" spans="1:37" ht="15" x14ac:dyDescent="0.2">
      <c r="A206" s="124" t="s">
        <v>378</v>
      </c>
      <c r="B206" s="124"/>
      <c r="C206" s="124"/>
      <c r="D206" s="124"/>
      <c r="E206" s="124"/>
      <c r="F206" s="124"/>
    </row>
    <row r="207" spans="1:37" ht="15" x14ac:dyDescent="0.2">
      <c r="A207" s="124" t="s">
        <v>379</v>
      </c>
      <c r="B207" s="124"/>
      <c r="C207" s="124"/>
      <c r="D207" s="124"/>
      <c r="E207" s="124"/>
      <c r="F207" s="124"/>
    </row>
    <row r="208" spans="1:37" ht="32.25" customHeight="1" x14ac:dyDescent="0.2">
      <c r="A208" s="124" t="s">
        <v>380</v>
      </c>
      <c r="B208" s="124"/>
      <c r="C208" s="124"/>
      <c r="D208" s="124"/>
      <c r="E208" s="124"/>
      <c r="F208" s="124"/>
    </row>
    <row r="209" spans="1:23" ht="23.25" customHeight="1" x14ac:dyDescent="0.2">
      <c r="A209" s="124" t="s">
        <v>381</v>
      </c>
      <c r="B209" s="124"/>
      <c r="C209" s="124"/>
      <c r="D209" s="124"/>
      <c r="E209" s="124"/>
      <c r="F209" s="124"/>
      <c r="G209" s="18"/>
      <c r="O209" s="18"/>
      <c r="W209" s="18"/>
    </row>
  </sheetData>
  <protectedRanges>
    <protectedRange algorithmName="SHA-512" hashValue="aoXyqddYpMrh6TZw5gpS4x8JfI0igq6elGm0ghgq57Ky1iFb7yokCU6LR3cP82ky86Lxyy8aEFeHJdk+sAfTZg==" saltValue="Vi8KAMTBPzLTXWHJ44wTDA==" spinCount="100000" sqref="F9:F198 V9:V198 N9:N198" name="Rango1"/>
  </protectedRanges>
  <autoFilter ref="A8:AK209" xr:uid="{8A3A931D-6D78-41B5-9CEF-19FF0DAB57D8}"/>
  <mergeCells count="25">
    <mergeCell ref="A209:F209"/>
    <mergeCell ref="A208:F208"/>
    <mergeCell ref="A206:F206"/>
    <mergeCell ref="A207:F207"/>
    <mergeCell ref="C199:D199"/>
    <mergeCell ref="A200:F200"/>
    <mergeCell ref="A201:F201"/>
    <mergeCell ref="A202:F202"/>
    <mergeCell ref="A203:F203"/>
    <mergeCell ref="A204:F204"/>
    <mergeCell ref="A205:F205"/>
    <mergeCell ref="C2:D2"/>
    <mergeCell ref="F7:I7"/>
    <mergeCell ref="J7:M7"/>
    <mergeCell ref="AJ7:AK7"/>
    <mergeCell ref="C4:AK4"/>
    <mergeCell ref="E2:AK2"/>
    <mergeCell ref="C3:AK3"/>
    <mergeCell ref="N7:Q7"/>
    <mergeCell ref="R7:U7"/>
    <mergeCell ref="V7:Y7"/>
    <mergeCell ref="Z7:AC7"/>
    <mergeCell ref="AD7:AE7"/>
    <mergeCell ref="AF7:AG7"/>
    <mergeCell ref="AH7:AI7"/>
  </mergeCells>
  <pageMargins left="0.70866141732283472" right="0.70866141732283472" top="0.74803149606299213" bottom="0.74803149606299213" header="0.31496062992125984" footer="0.31496062992125984"/>
  <pageSetup scale="40"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11900-55DF-4A8F-9578-5A4A9EC4642F}">
  <dimension ref="A1:O212"/>
  <sheetViews>
    <sheetView showGridLines="0" topLeftCell="D5" zoomScale="80" zoomScaleNormal="80" workbookViewId="0">
      <selection activeCell="L12" sqref="L12"/>
    </sheetView>
  </sheetViews>
  <sheetFormatPr baseColWidth="10" defaultColWidth="8" defaultRowHeight="100.5" customHeight="1" x14ac:dyDescent="0.2"/>
  <cols>
    <col min="1" max="1" width="2.5" style="36" customWidth="1"/>
    <col min="2" max="2" width="5.33203125" style="36" customWidth="1"/>
    <col min="3" max="3" width="31.1640625" style="36" customWidth="1"/>
    <col min="4" max="4" width="85.5" style="36" customWidth="1"/>
    <col min="5" max="6" width="14.1640625" style="36" customWidth="1"/>
    <col min="7" max="7" width="12.1640625" style="36" customWidth="1"/>
    <col min="8" max="8" width="16" style="36" customWidth="1"/>
    <col min="9" max="9" width="13" style="36" customWidth="1"/>
    <col min="10" max="10" width="15.5" style="36" customWidth="1"/>
    <col min="11" max="11" width="13.6640625" style="36" customWidth="1"/>
    <col min="12" max="12" width="15.5" style="36" customWidth="1"/>
    <col min="13" max="13" width="12.1640625" style="36" customWidth="1"/>
    <col min="14" max="14" width="17.83203125" style="36" customWidth="1"/>
    <col min="15" max="15" width="11" style="36" customWidth="1"/>
    <col min="16" max="16384" width="8" style="36"/>
  </cols>
  <sheetData>
    <row r="1" spans="2:15" ht="10.25" customHeight="1" thickBot="1" x14ac:dyDescent="0.25"/>
    <row r="2" spans="2:15" ht="68" customHeight="1" thickBot="1" x14ac:dyDescent="0.25">
      <c r="B2" s="38"/>
      <c r="C2" s="142"/>
      <c r="D2" s="133"/>
      <c r="E2" s="133"/>
      <c r="F2" s="133"/>
      <c r="G2" s="133"/>
      <c r="H2" s="133"/>
      <c r="I2" s="133"/>
      <c r="J2" s="133"/>
      <c r="K2" s="133"/>
      <c r="L2" s="133"/>
      <c r="M2" s="133"/>
      <c r="N2" s="143"/>
    </row>
    <row r="3" spans="2:15" ht="48" customHeight="1" thickBot="1" x14ac:dyDescent="0.25">
      <c r="B3" s="39"/>
      <c r="C3" s="144" t="s">
        <v>383</v>
      </c>
      <c r="D3" s="133"/>
      <c r="E3" s="133"/>
      <c r="F3" s="133"/>
      <c r="G3" s="133"/>
      <c r="H3" s="133"/>
      <c r="I3" s="133"/>
      <c r="J3" s="133"/>
      <c r="K3" s="133"/>
      <c r="L3" s="133"/>
      <c r="M3" s="133"/>
      <c r="N3" s="143"/>
    </row>
    <row r="4" spans="2:15" ht="114" customHeight="1" thickBot="1" x14ac:dyDescent="0.25">
      <c r="B4" s="40"/>
      <c r="C4" s="119" t="s">
        <v>384</v>
      </c>
      <c r="D4" s="145"/>
      <c r="E4" s="145"/>
      <c r="F4" s="145"/>
      <c r="G4" s="145"/>
      <c r="H4" s="145"/>
      <c r="I4" s="145"/>
      <c r="J4" s="145"/>
      <c r="K4" s="145"/>
      <c r="L4" s="145"/>
      <c r="M4" s="145"/>
      <c r="N4" s="146"/>
    </row>
    <row r="5" spans="2:15" ht="11.5" customHeight="1" x14ac:dyDescent="0.2">
      <c r="B5" s="6"/>
      <c r="C5" s="6"/>
      <c r="D5" s="6"/>
      <c r="E5" s="6"/>
      <c r="F5" s="6"/>
      <c r="G5" s="6"/>
      <c r="H5" s="6"/>
      <c r="I5" s="6"/>
      <c r="J5" s="6"/>
      <c r="K5" s="41"/>
    </row>
    <row r="6" spans="2:15" s="43" customFormat="1" ht="31.25" customHeight="1" x14ac:dyDescent="0.2">
      <c r="B6" s="25" t="s">
        <v>385</v>
      </c>
      <c r="C6" s="25"/>
      <c r="D6" s="109" t="s">
        <v>386</v>
      </c>
      <c r="E6" s="25" t="s">
        <v>387</v>
      </c>
      <c r="F6" s="83"/>
      <c r="G6" s="135" t="s">
        <v>388</v>
      </c>
      <c r="H6" s="136"/>
      <c r="I6" s="136"/>
      <c r="J6" s="136"/>
      <c r="K6" s="136"/>
      <c r="L6" s="136"/>
      <c r="M6" s="136"/>
      <c r="N6" s="136"/>
      <c r="O6" s="42"/>
    </row>
    <row r="7" spans="2:15" s="43" customFormat="1" ht="31.25" customHeight="1" x14ac:dyDescent="0.2">
      <c r="B7" s="25" t="s">
        <v>389</v>
      </c>
      <c r="C7" s="25"/>
      <c r="D7" s="111" t="s">
        <v>390</v>
      </c>
      <c r="E7" s="25" t="s">
        <v>391</v>
      </c>
      <c r="F7" s="83"/>
      <c r="G7" s="135" t="s">
        <v>392</v>
      </c>
      <c r="H7" s="136"/>
      <c r="I7" s="136"/>
      <c r="J7" s="136"/>
      <c r="K7" s="136"/>
      <c r="L7" s="136"/>
      <c r="M7" s="136"/>
      <c r="N7" s="136"/>
      <c r="O7" s="42"/>
    </row>
    <row r="8" spans="2:15" s="43" customFormat="1" ht="31.25" customHeight="1" x14ac:dyDescent="0.2">
      <c r="B8" s="25" t="s">
        <v>393</v>
      </c>
      <c r="C8" s="25"/>
      <c r="D8" s="109" t="s">
        <v>394</v>
      </c>
      <c r="E8" s="25" t="s">
        <v>395</v>
      </c>
      <c r="F8" s="83"/>
      <c r="G8" s="135">
        <v>3216632008</v>
      </c>
      <c r="H8" s="136"/>
      <c r="I8" s="136"/>
      <c r="J8" s="136"/>
      <c r="K8" s="136"/>
      <c r="L8" s="136"/>
      <c r="M8" s="136"/>
      <c r="N8" s="136"/>
      <c r="O8" s="42"/>
    </row>
    <row r="9" spans="2:15" ht="12" customHeight="1" x14ac:dyDescent="0.2">
      <c r="B9" s="8"/>
      <c r="C9" s="8"/>
      <c r="D9" s="9"/>
      <c r="E9" s="8"/>
      <c r="F9" s="8"/>
      <c r="G9" s="9"/>
      <c r="H9" s="9"/>
      <c r="I9" s="9"/>
      <c r="J9" s="9"/>
      <c r="K9" s="41"/>
    </row>
    <row r="10" spans="2:15" ht="31.25" customHeight="1" x14ac:dyDescent="0.2">
      <c r="G10" s="137" t="s">
        <v>396</v>
      </c>
      <c r="H10" s="136"/>
      <c r="I10" s="136"/>
      <c r="J10" s="138"/>
      <c r="K10" s="139" t="s">
        <v>397</v>
      </c>
      <c r="L10" s="136"/>
      <c r="M10" s="136"/>
      <c r="N10" s="138"/>
    </row>
    <row r="11" spans="2:15" ht="31.25" customHeight="1" x14ac:dyDescent="0.2">
      <c r="B11" s="10" t="s">
        <v>12</v>
      </c>
      <c r="C11" s="10" t="s">
        <v>13</v>
      </c>
      <c r="D11" s="11" t="s">
        <v>14</v>
      </c>
      <c r="E11" s="10" t="s">
        <v>15</v>
      </c>
      <c r="F11" s="10" t="s">
        <v>398</v>
      </c>
      <c r="G11" s="10" t="s">
        <v>16</v>
      </c>
      <c r="H11" s="10" t="s">
        <v>17</v>
      </c>
      <c r="I11" s="10" t="s">
        <v>18</v>
      </c>
      <c r="J11" s="10" t="s">
        <v>19</v>
      </c>
      <c r="K11" s="10" t="s">
        <v>16</v>
      </c>
      <c r="L11" s="10" t="s">
        <v>17</v>
      </c>
      <c r="M11" s="10" t="s">
        <v>18</v>
      </c>
      <c r="N11" s="10" t="s">
        <v>19</v>
      </c>
      <c r="O11" s="10" t="s">
        <v>399</v>
      </c>
    </row>
    <row r="12" spans="2:15" s="12" customFormat="1" ht="110.25" customHeight="1" x14ac:dyDescent="0.2">
      <c r="B12" s="13">
        <v>1</v>
      </c>
      <c r="C12" s="14" t="s">
        <v>400</v>
      </c>
      <c r="D12" s="105" t="s">
        <v>25</v>
      </c>
      <c r="E12" s="15" t="s">
        <v>26</v>
      </c>
      <c r="F12" s="92">
        <v>500</v>
      </c>
      <c r="G12" s="1" t="s">
        <v>27</v>
      </c>
      <c r="H12" s="16">
        <v>196366</v>
      </c>
      <c r="I12" s="17">
        <v>0.19</v>
      </c>
      <c r="J12" s="44">
        <f t="shared" ref="J12:J73" si="0">ROUND(H12*(1+I12),0)</f>
        <v>233676</v>
      </c>
      <c r="K12" s="1" t="s">
        <v>28</v>
      </c>
      <c r="L12" s="16">
        <v>183808</v>
      </c>
      <c r="M12" s="17">
        <v>0.19</v>
      </c>
      <c r="N12" s="44">
        <f t="shared" ref="N12:N73" si="1">ROUND(L12*(1+M12),0)</f>
        <v>218732</v>
      </c>
      <c r="O12" s="15" t="str">
        <f t="shared" ref="O12:O73" si="2">IF(J12&lt;N12,"EL VALOR DEL RANGO 2 NO PUEDE SER SUPERIOR AL RANGO 1  ","")</f>
        <v/>
      </c>
    </row>
    <row r="13" spans="2:15" s="12" customFormat="1" ht="110.25" customHeight="1" x14ac:dyDescent="0.2">
      <c r="B13" s="13">
        <v>2</v>
      </c>
      <c r="C13" s="14" t="s">
        <v>401</v>
      </c>
      <c r="D13" s="105" t="s">
        <v>30</v>
      </c>
      <c r="E13" s="15" t="s">
        <v>26</v>
      </c>
      <c r="F13" s="92">
        <v>300</v>
      </c>
      <c r="G13" s="1" t="s">
        <v>27</v>
      </c>
      <c r="H13" s="16">
        <v>183275</v>
      </c>
      <c r="I13" s="17">
        <v>0.19</v>
      </c>
      <c r="J13" s="44">
        <f t="shared" si="0"/>
        <v>218097</v>
      </c>
      <c r="K13" s="1" t="s">
        <v>28</v>
      </c>
      <c r="L13" s="16">
        <v>182130</v>
      </c>
      <c r="M13" s="17">
        <v>0.19</v>
      </c>
      <c r="N13" s="44">
        <f t="shared" si="1"/>
        <v>216735</v>
      </c>
      <c r="O13" s="15" t="str">
        <f t="shared" si="2"/>
        <v/>
      </c>
    </row>
    <row r="14" spans="2:15" s="12" customFormat="1" ht="110.25" customHeight="1" x14ac:dyDescent="0.2">
      <c r="B14" s="13">
        <v>3</v>
      </c>
      <c r="C14" s="14" t="s">
        <v>402</v>
      </c>
      <c r="D14" s="105" t="s">
        <v>32</v>
      </c>
      <c r="E14" s="15" t="s">
        <v>26</v>
      </c>
      <c r="F14" s="92">
        <v>200</v>
      </c>
      <c r="G14" s="1" t="s">
        <v>27</v>
      </c>
      <c r="H14" s="16">
        <v>175709</v>
      </c>
      <c r="I14" s="17">
        <v>0.19</v>
      </c>
      <c r="J14" s="44">
        <f t="shared" si="0"/>
        <v>209094</v>
      </c>
      <c r="K14" s="1" t="s">
        <v>28</v>
      </c>
      <c r="L14" s="16">
        <v>172070</v>
      </c>
      <c r="M14" s="17">
        <v>0.19</v>
      </c>
      <c r="N14" s="44">
        <f t="shared" si="1"/>
        <v>204763</v>
      </c>
      <c r="O14" s="15" t="str">
        <f t="shared" si="2"/>
        <v/>
      </c>
    </row>
    <row r="15" spans="2:15" s="12" customFormat="1" ht="110.25" customHeight="1" x14ac:dyDescent="0.2">
      <c r="B15" s="13">
        <v>4</v>
      </c>
      <c r="C15" s="14" t="s">
        <v>403</v>
      </c>
      <c r="D15" s="105" t="s">
        <v>34</v>
      </c>
      <c r="E15" s="15" t="s">
        <v>26</v>
      </c>
      <c r="F15" s="92">
        <v>200</v>
      </c>
      <c r="G15" s="1" t="s">
        <v>27</v>
      </c>
      <c r="H15" s="16">
        <v>52527</v>
      </c>
      <c r="I15" s="17">
        <v>0.19</v>
      </c>
      <c r="J15" s="44">
        <f t="shared" si="0"/>
        <v>62507</v>
      </c>
      <c r="K15" s="1" t="s">
        <v>28</v>
      </c>
      <c r="L15" s="16">
        <v>50899</v>
      </c>
      <c r="M15" s="17">
        <v>0.19</v>
      </c>
      <c r="N15" s="44">
        <f t="shared" si="1"/>
        <v>60570</v>
      </c>
      <c r="O15" s="15" t="str">
        <f t="shared" si="2"/>
        <v/>
      </c>
    </row>
    <row r="16" spans="2:15" s="12" customFormat="1" ht="110.25" customHeight="1" x14ac:dyDescent="0.2">
      <c r="B16" s="13">
        <v>5</v>
      </c>
      <c r="C16" s="14" t="s">
        <v>35</v>
      </c>
      <c r="D16" s="105" t="s">
        <v>36</v>
      </c>
      <c r="E16" s="15" t="s">
        <v>26</v>
      </c>
      <c r="F16" s="92">
        <v>100</v>
      </c>
      <c r="G16" s="1" t="s">
        <v>27</v>
      </c>
      <c r="H16" s="16">
        <v>128358</v>
      </c>
      <c r="I16" s="17">
        <v>0.19</v>
      </c>
      <c r="J16" s="44">
        <f t="shared" si="0"/>
        <v>152746</v>
      </c>
      <c r="K16" s="1" t="s">
        <v>28</v>
      </c>
      <c r="L16" s="16">
        <v>125149</v>
      </c>
      <c r="M16" s="17">
        <v>0.19</v>
      </c>
      <c r="N16" s="44">
        <f t="shared" si="1"/>
        <v>148927</v>
      </c>
      <c r="O16" s="15" t="str">
        <f t="shared" si="2"/>
        <v/>
      </c>
    </row>
    <row r="17" spans="2:15" s="12" customFormat="1" ht="110.25" customHeight="1" x14ac:dyDescent="0.2">
      <c r="B17" s="13">
        <v>6</v>
      </c>
      <c r="C17" s="14" t="s">
        <v>37</v>
      </c>
      <c r="D17" s="105" t="s">
        <v>38</v>
      </c>
      <c r="E17" s="15" t="s">
        <v>26</v>
      </c>
      <c r="F17" s="92">
        <v>200</v>
      </c>
      <c r="G17" s="1" t="s">
        <v>27</v>
      </c>
      <c r="H17" s="16">
        <v>16192</v>
      </c>
      <c r="I17" s="17">
        <v>0.19</v>
      </c>
      <c r="J17" s="44">
        <f t="shared" si="0"/>
        <v>19268</v>
      </c>
      <c r="K17" s="1" t="s">
        <v>28</v>
      </c>
      <c r="L17" s="16">
        <v>15578</v>
      </c>
      <c r="M17" s="17">
        <v>0.19</v>
      </c>
      <c r="N17" s="44">
        <f t="shared" si="1"/>
        <v>18538</v>
      </c>
      <c r="O17" s="15" t="str">
        <f t="shared" si="2"/>
        <v/>
      </c>
    </row>
    <row r="18" spans="2:15" s="12" customFormat="1" ht="110.25" customHeight="1" x14ac:dyDescent="0.2">
      <c r="B18" s="13">
        <v>7</v>
      </c>
      <c r="C18" s="14" t="s">
        <v>39</v>
      </c>
      <c r="D18" s="105" t="s">
        <v>40</v>
      </c>
      <c r="E18" s="15" t="s">
        <v>26</v>
      </c>
      <c r="F18" s="92">
        <v>200</v>
      </c>
      <c r="G18" s="1" t="s">
        <v>27</v>
      </c>
      <c r="H18" s="16">
        <v>19841</v>
      </c>
      <c r="I18" s="17">
        <v>0.19</v>
      </c>
      <c r="J18" s="44">
        <f t="shared" si="0"/>
        <v>23611</v>
      </c>
      <c r="K18" s="1" t="s">
        <v>28</v>
      </c>
      <c r="L18" s="16">
        <v>19525</v>
      </c>
      <c r="M18" s="17">
        <v>0.19</v>
      </c>
      <c r="N18" s="44">
        <f t="shared" si="1"/>
        <v>23235</v>
      </c>
      <c r="O18" s="15" t="str">
        <f t="shared" si="2"/>
        <v/>
      </c>
    </row>
    <row r="19" spans="2:15" s="12" customFormat="1" ht="110.25" customHeight="1" x14ac:dyDescent="0.2">
      <c r="B19" s="13">
        <v>8</v>
      </c>
      <c r="C19" s="14" t="s">
        <v>404</v>
      </c>
      <c r="D19" s="105" t="s">
        <v>42</v>
      </c>
      <c r="E19" s="15" t="s">
        <v>26</v>
      </c>
      <c r="F19" s="92">
        <v>200</v>
      </c>
      <c r="G19" s="1" t="s">
        <v>27</v>
      </c>
      <c r="H19" s="16">
        <v>90655</v>
      </c>
      <c r="I19" s="17">
        <v>0.19</v>
      </c>
      <c r="J19" s="44">
        <f t="shared" si="0"/>
        <v>107879</v>
      </c>
      <c r="K19" s="1" t="s">
        <v>28</v>
      </c>
      <c r="L19" s="16">
        <v>89748</v>
      </c>
      <c r="M19" s="17">
        <v>0.19</v>
      </c>
      <c r="N19" s="44">
        <f t="shared" si="1"/>
        <v>106800</v>
      </c>
      <c r="O19" s="15" t="str">
        <f t="shared" si="2"/>
        <v/>
      </c>
    </row>
    <row r="20" spans="2:15" s="12" customFormat="1" ht="110.25" customHeight="1" x14ac:dyDescent="0.2">
      <c r="B20" s="13">
        <v>9</v>
      </c>
      <c r="C20" s="14" t="s">
        <v>405</v>
      </c>
      <c r="D20" s="105" t="s">
        <v>43</v>
      </c>
      <c r="E20" s="15" t="s">
        <v>26</v>
      </c>
      <c r="F20" s="92">
        <v>200</v>
      </c>
      <c r="G20" s="1" t="s">
        <v>27</v>
      </c>
      <c r="H20" s="16">
        <v>92967</v>
      </c>
      <c r="I20" s="17">
        <v>0.19</v>
      </c>
      <c r="J20" s="44">
        <f t="shared" si="0"/>
        <v>110631</v>
      </c>
      <c r="K20" s="1" t="s">
        <v>28</v>
      </c>
      <c r="L20" s="16">
        <v>89528</v>
      </c>
      <c r="M20" s="17">
        <v>0.19</v>
      </c>
      <c r="N20" s="44">
        <f t="shared" si="1"/>
        <v>106538</v>
      </c>
      <c r="O20" s="15" t="str">
        <f t="shared" si="2"/>
        <v/>
      </c>
    </row>
    <row r="21" spans="2:15" s="12" customFormat="1" ht="110.25" customHeight="1" x14ac:dyDescent="0.2">
      <c r="B21" s="13">
        <v>10</v>
      </c>
      <c r="C21" s="14" t="s">
        <v>405</v>
      </c>
      <c r="D21" s="105" t="s">
        <v>44</v>
      </c>
      <c r="E21" s="15" t="s">
        <v>26</v>
      </c>
      <c r="F21" s="92">
        <v>200</v>
      </c>
      <c r="G21" s="1" t="s">
        <v>27</v>
      </c>
      <c r="H21" s="16">
        <v>92567</v>
      </c>
      <c r="I21" s="17">
        <v>0.19</v>
      </c>
      <c r="J21" s="44">
        <f t="shared" si="0"/>
        <v>110155</v>
      </c>
      <c r="K21" s="1" t="s">
        <v>28</v>
      </c>
      <c r="L21" s="16">
        <v>89327</v>
      </c>
      <c r="M21" s="17">
        <v>0.19</v>
      </c>
      <c r="N21" s="44">
        <f t="shared" si="1"/>
        <v>106299</v>
      </c>
      <c r="O21" s="15" t="str">
        <f t="shared" si="2"/>
        <v/>
      </c>
    </row>
    <row r="22" spans="2:15" s="12" customFormat="1" ht="110.25" customHeight="1" x14ac:dyDescent="0.2">
      <c r="B22" s="13">
        <v>11</v>
      </c>
      <c r="C22" s="14" t="s">
        <v>45</v>
      </c>
      <c r="D22" s="105" t="s">
        <v>46</v>
      </c>
      <c r="E22" s="15" t="s">
        <v>26</v>
      </c>
      <c r="F22" s="92">
        <v>200</v>
      </c>
      <c r="G22" s="1" t="s">
        <v>27</v>
      </c>
      <c r="H22" s="16">
        <v>117900</v>
      </c>
      <c r="I22" s="17">
        <v>0.19</v>
      </c>
      <c r="J22" s="44">
        <f t="shared" si="0"/>
        <v>140301</v>
      </c>
      <c r="K22" s="1" t="s">
        <v>28</v>
      </c>
      <c r="L22" s="16">
        <v>115306</v>
      </c>
      <c r="M22" s="17">
        <v>0.19</v>
      </c>
      <c r="N22" s="44">
        <f t="shared" si="1"/>
        <v>137214</v>
      </c>
      <c r="O22" s="15" t="str">
        <f t="shared" si="2"/>
        <v/>
      </c>
    </row>
    <row r="23" spans="2:15" s="12" customFormat="1" ht="110.25" customHeight="1" x14ac:dyDescent="0.2">
      <c r="B23" s="13">
        <v>12</v>
      </c>
      <c r="C23" s="14" t="s">
        <v>45</v>
      </c>
      <c r="D23" s="105" t="s">
        <v>47</v>
      </c>
      <c r="E23" s="15" t="s">
        <v>26</v>
      </c>
      <c r="F23" s="92">
        <v>200</v>
      </c>
      <c r="G23" s="1" t="s">
        <v>27</v>
      </c>
      <c r="H23" s="16">
        <v>118137</v>
      </c>
      <c r="I23" s="17">
        <v>0.19</v>
      </c>
      <c r="J23" s="44">
        <f t="shared" si="0"/>
        <v>140583</v>
      </c>
      <c r="K23" s="1" t="s">
        <v>28</v>
      </c>
      <c r="L23" s="16">
        <v>116956</v>
      </c>
      <c r="M23" s="17">
        <v>0.19</v>
      </c>
      <c r="N23" s="44">
        <f t="shared" si="1"/>
        <v>139178</v>
      </c>
      <c r="O23" s="15" t="str">
        <f t="shared" si="2"/>
        <v/>
      </c>
    </row>
    <row r="24" spans="2:15" s="12" customFormat="1" ht="110.25" customHeight="1" x14ac:dyDescent="0.2">
      <c r="B24" s="13">
        <v>13</v>
      </c>
      <c r="C24" s="14" t="s">
        <v>45</v>
      </c>
      <c r="D24" s="105" t="s">
        <v>48</v>
      </c>
      <c r="E24" s="15" t="s">
        <v>26</v>
      </c>
      <c r="F24" s="92">
        <v>200</v>
      </c>
      <c r="G24" s="1" t="s">
        <v>27</v>
      </c>
      <c r="H24" s="16">
        <v>119624</v>
      </c>
      <c r="I24" s="17">
        <v>0.19</v>
      </c>
      <c r="J24" s="44">
        <f t="shared" si="0"/>
        <v>142353</v>
      </c>
      <c r="K24" s="1" t="s">
        <v>28</v>
      </c>
      <c r="L24" s="16">
        <v>116514</v>
      </c>
      <c r="M24" s="17">
        <v>0.19</v>
      </c>
      <c r="N24" s="44">
        <f t="shared" si="1"/>
        <v>138652</v>
      </c>
      <c r="O24" s="15" t="str">
        <f t="shared" si="2"/>
        <v/>
      </c>
    </row>
    <row r="25" spans="2:15" s="12" customFormat="1" ht="110.25" customHeight="1" x14ac:dyDescent="0.2">
      <c r="B25" s="13">
        <v>14</v>
      </c>
      <c r="C25" s="14" t="s">
        <v>49</v>
      </c>
      <c r="D25" s="105" t="s">
        <v>50</v>
      </c>
      <c r="E25" s="15" t="s">
        <v>51</v>
      </c>
      <c r="F25" s="92">
        <v>50</v>
      </c>
      <c r="G25" s="1" t="s">
        <v>27</v>
      </c>
      <c r="H25" s="16">
        <v>131257</v>
      </c>
      <c r="I25" s="17">
        <v>0.19</v>
      </c>
      <c r="J25" s="44">
        <f t="shared" si="0"/>
        <v>156196</v>
      </c>
      <c r="K25" s="1" t="s">
        <v>28</v>
      </c>
      <c r="L25" s="16">
        <v>128632</v>
      </c>
      <c r="M25" s="17">
        <v>0.19</v>
      </c>
      <c r="N25" s="44">
        <f t="shared" si="1"/>
        <v>153072</v>
      </c>
      <c r="O25" s="15" t="str">
        <f t="shared" si="2"/>
        <v/>
      </c>
    </row>
    <row r="26" spans="2:15" s="12" customFormat="1" ht="110.25" customHeight="1" x14ac:dyDescent="0.2">
      <c r="B26" s="13">
        <v>15</v>
      </c>
      <c r="C26" s="14" t="s">
        <v>49</v>
      </c>
      <c r="D26" s="105" t="s">
        <v>52</v>
      </c>
      <c r="E26" s="15" t="s">
        <v>51</v>
      </c>
      <c r="F26" s="92">
        <v>50</v>
      </c>
      <c r="G26" s="1" t="s">
        <v>27</v>
      </c>
      <c r="H26" s="16">
        <v>136118</v>
      </c>
      <c r="I26" s="17">
        <v>0.19</v>
      </c>
      <c r="J26" s="44">
        <f t="shared" si="0"/>
        <v>161980</v>
      </c>
      <c r="K26" s="1" t="s">
        <v>28</v>
      </c>
      <c r="L26" s="16">
        <v>134621</v>
      </c>
      <c r="M26" s="17">
        <v>0.19</v>
      </c>
      <c r="N26" s="44">
        <f t="shared" si="1"/>
        <v>160199</v>
      </c>
      <c r="O26" s="15" t="str">
        <f t="shared" si="2"/>
        <v/>
      </c>
    </row>
    <row r="27" spans="2:15" s="12" customFormat="1" ht="110.25" customHeight="1" x14ac:dyDescent="0.2">
      <c r="B27" s="13">
        <v>16</v>
      </c>
      <c r="C27" s="14" t="s">
        <v>49</v>
      </c>
      <c r="D27" s="105" t="s">
        <v>53</v>
      </c>
      <c r="E27" s="15" t="s">
        <v>51</v>
      </c>
      <c r="F27" s="92">
        <v>50</v>
      </c>
      <c r="G27" s="1" t="s">
        <v>27</v>
      </c>
      <c r="H27" s="16">
        <v>139281</v>
      </c>
      <c r="I27" s="17">
        <v>0.19</v>
      </c>
      <c r="J27" s="44">
        <f t="shared" si="0"/>
        <v>165744</v>
      </c>
      <c r="K27" s="1" t="s">
        <v>28</v>
      </c>
      <c r="L27" s="16">
        <v>137052</v>
      </c>
      <c r="M27" s="17">
        <v>0.19</v>
      </c>
      <c r="N27" s="44">
        <f t="shared" si="1"/>
        <v>163092</v>
      </c>
      <c r="O27" s="15" t="str">
        <f t="shared" si="2"/>
        <v/>
      </c>
    </row>
    <row r="28" spans="2:15" s="12" customFormat="1" ht="110.25" customHeight="1" x14ac:dyDescent="0.2">
      <c r="B28" s="13">
        <v>17</v>
      </c>
      <c r="C28" s="14" t="s">
        <v>54</v>
      </c>
      <c r="D28" s="105" t="s">
        <v>55</v>
      </c>
      <c r="E28" s="15" t="s">
        <v>26</v>
      </c>
      <c r="F28" s="92">
        <v>30</v>
      </c>
      <c r="G28" s="1" t="s">
        <v>27</v>
      </c>
      <c r="H28" s="16">
        <v>24781</v>
      </c>
      <c r="I28" s="17">
        <v>0.19</v>
      </c>
      <c r="J28" s="44">
        <f t="shared" si="0"/>
        <v>29489</v>
      </c>
      <c r="K28" s="1" t="s">
        <v>28</v>
      </c>
      <c r="L28" s="16">
        <v>24236</v>
      </c>
      <c r="M28" s="17">
        <v>0.19</v>
      </c>
      <c r="N28" s="44">
        <f t="shared" si="1"/>
        <v>28841</v>
      </c>
      <c r="O28" s="15" t="str">
        <f t="shared" si="2"/>
        <v/>
      </c>
    </row>
    <row r="29" spans="2:15" s="12" customFormat="1" ht="110.25" customHeight="1" x14ac:dyDescent="0.2">
      <c r="B29" s="13">
        <v>18</v>
      </c>
      <c r="C29" s="14" t="s">
        <v>56</v>
      </c>
      <c r="D29" s="105" t="s">
        <v>57</v>
      </c>
      <c r="E29" s="15" t="s">
        <v>26</v>
      </c>
      <c r="F29" s="92">
        <v>500</v>
      </c>
      <c r="G29" s="1" t="s">
        <v>27</v>
      </c>
      <c r="H29" s="16">
        <v>2667</v>
      </c>
      <c r="I29" s="17">
        <v>0.19</v>
      </c>
      <c r="J29" s="44">
        <f t="shared" si="0"/>
        <v>3174</v>
      </c>
      <c r="K29" s="1" t="s">
        <v>28</v>
      </c>
      <c r="L29" s="16">
        <v>2616</v>
      </c>
      <c r="M29" s="17">
        <v>0.19</v>
      </c>
      <c r="N29" s="44">
        <f t="shared" si="1"/>
        <v>3113</v>
      </c>
      <c r="O29" s="15" t="str">
        <f t="shared" si="2"/>
        <v/>
      </c>
    </row>
    <row r="30" spans="2:15" s="12" customFormat="1" ht="110.25" customHeight="1" x14ac:dyDescent="0.2">
      <c r="B30" s="13">
        <v>19</v>
      </c>
      <c r="C30" s="14" t="s">
        <v>58</v>
      </c>
      <c r="D30" s="105" t="s">
        <v>59</v>
      </c>
      <c r="E30" s="15" t="s">
        <v>26</v>
      </c>
      <c r="F30" s="92">
        <v>100</v>
      </c>
      <c r="G30" s="1" t="s">
        <v>27</v>
      </c>
      <c r="H30" s="16">
        <v>18278</v>
      </c>
      <c r="I30" s="17">
        <v>0.19</v>
      </c>
      <c r="J30" s="44">
        <f t="shared" si="0"/>
        <v>21751</v>
      </c>
      <c r="K30" s="1" t="s">
        <v>28</v>
      </c>
      <c r="L30" s="16">
        <v>17876</v>
      </c>
      <c r="M30" s="17">
        <v>0.19</v>
      </c>
      <c r="N30" s="44">
        <f t="shared" si="1"/>
        <v>21272</v>
      </c>
      <c r="O30" s="15" t="str">
        <f t="shared" si="2"/>
        <v/>
      </c>
    </row>
    <row r="31" spans="2:15" s="12" customFormat="1" ht="110.25" customHeight="1" x14ac:dyDescent="0.2">
      <c r="B31" s="13">
        <v>20</v>
      </c>
      <c r="C31" s="14" t="s">
        <v>60</v>
      </c>
      <c r="D31" s="105" t="s">
        <v>61</v>
      </c>
      <c r="E31" s="15" t="s">
        <v>26</v>
      </c>
      <c r="F31" s="92">
        <v>100</v>
      </c>
      <c r="G31" s="1" t="s">
        <v>27</v>
      </c>
      <c r="H31" s="16">
        <v>21000</v>
      </c>
      <c r="I31" s="17">
        <v>0.19</v>
      </c>
      <c r="J31" s="44">
        <f t="shared" si="0"/>
        <v>24990</v>
      </c>
      <c r="K31" s="1" t="s">
        <v>28</v>
      </c>
      <c r="L31" s="16">
        <v>20180</v>
      </c>
      <c r="M31" s="17">
        <v>0.19</v>
      </c>
      <c r="N31" s="44">
        <f t="shared" si="1"/>
        <v>24014</v>
      </c>
      <c r="O31" s="15" t="str">
        <f t="shared" si="2"/>
        <v/>
      </c>
    </row>
    <row r="32" spans="2:15" s="12" customFormat="1" ht="110.25" customHeight="1" x14ac:dyDescent="0.2">
      <c r="B32" s="13">
        <v>21</v>
      </c>
      <c r="C32" s="14" t="s">
        <v>62</v>
      </c>
      <c r="D32" s="105" t="s">
        <v>63</v>
      </c>
      <c r="E32" s="15" t="s">
        <v>26</v>
      </c>
      <c r="F32" s="92">
        <v>100</v>
      </c>
      <c r="G32" s="1" t="s">
        <v>27</v>
      </c>
      <c r="H32" s="16">
        <v>21650</v>
      </c>
      <c r="I32" s="17">
        <v>0.19</v>
      </c>
      <c r="J32" s="44">
        <f t="shared" si="0"/>
        <v>25764</v>
      </c>
      <c r="K32" s="1" t="s">
        <v>28</v>
      </c>
      <c r="L32" s="16">
        <v>20892</v>
      </c>
      <c r="M32" s="17">
        <v>0.19</v>
      </c>
      <c r="N32" s="44">
        <f t="shared" si="1"/>
        <v>24861</v>
      </c>
      <c r="O32" s="15" t="str">
        <f t="shared" si="2"/>
        <v/>
      </c>
    </row>
    <row r="33" spans="2:15" s="12" customFormat="1" ht="110.25" customHeight="1" x14ac:dyDescent="0.2">
      <c r="B33" s="13">
        <v>22</v>
      </c>
      <c r="C33" s="14" t="s">
        <v>64</v>
      </c>
      <c r="D33" s="105" t="s">
        <v>65</v>
      </c>
      <c r="E33" s="15" t="s">
        <v>26</v>
      </c>
      <c r="F33" s="92">
        <v>100</v>
      </c>
      <c r="G33" s="1" t="s">
        <v>27</v>
      </c>
      <c r="H33" s="16">
        <v>23501</v>
      </c>
      <c r="I33" s="17">
        <v>0.19</v>
      </c>
      <c r="J33" s="44">
        <f t="shared" si="0"/>
        <v>27966</v>
      </c>
      <c r="K33" s="1" t="s">
        <v>28</v>
      </c>
      <c r="L33" s="16">
        <v>22843</v>
      </c>
      <c r="M33" s="17">
        <v>0.19</v>
      </c>
      <c r="N33" s="44">
        <f t="shared" si="1"/>
        <v>27183</v>
      </c>
      <c r="O33" s="15" t="str">
        <f t="shared" si="2"/>
        <v/>
      </c>
    </row>
    <row r="34" spans="2:15" s="12" customFormat="1" ht="110.25" customHeight="1" x14ac:dyDescent="0.2">
      <c r="B34" s="13">
        <v>23</v>
      </c>
      <c r="C34" s="14" t="s">
        <v>66</v>
      </c>
      <c r="D34" s="105" t="s">
        <v>67</v>
      </c>
      <c r="E34" s="15" t="s">
        <v>26</v>
      </c>
      <c r="F34" s="92">
        <v>100</v>
      </c>
      <c r="G34" s="1" t="s">
        <v>27</v>
      </c>
      <c r="H34" s="16">
        <v>27294</v>
      </c>
      <c r="I34" s="17">
        <v>0.19</v>
      </c>
      <c r="J34" s="44">
        <f t="shared" si="0"/>
        <v>32480</v>
      </c>
      <c r="K34" s="1" t="s">
        <v>28</v>
      </c>
      <c r="L34" s="16">
        <v>26285</v>
      </c>
      <c r="M34" s="17">
        <v>0.19</v>
      </c>
      <c r="N34" s="44">
        <f t="shared" si="1"/>
        <v>31279</v>
      </c>
      <c r="O34" s="15" t="str">
        <f t="shared" si="2"/>
        <v/>
      </c>
    </row>
    <row r="35" spans="2:15" s="12" customFormat="1" ht="110.25" customHeight="1" x14ac:dyDescent="0.2">
      <c r="B35" s="13">
        <v>24</v>
      </c>
      <c r="C35" s="14" t="s">
        <v>68</v>
      </c>
      <c r="D35" s="105" t="s">
        <v>69</v>
      </c>
      <c r="E35" s="15" t="s">
        <v>26</v>
      </c>
      <c r="F35" s="92">
        <v>100</v>
      </c>
      <c r="G35" s="1" t="s">
        <v>27</v>
      </c>
      <c r="H35" s="16">
        <v>115072</v>
      </c>
      <c r="I35" s="17">
        <v>0.19</v>
      </c>
      <c r="J35" s="44">
        <f t="shared" si="0"/>
        <v>136936</v>
      </c>
      <c r="K35" s="1" t="s">
        <v>28</v>
      </c>
      <c r="L35" s="16">
        <v>111276</v>
      </c>
      <c r="M35" s="17">
        <v>0.19</v>
      </c>
      <c r="N35" s="44">
        <f t="shared" si="1"/>
        <v>132418</v>
      </c>
      <c r="O35" s="15" t="str">
        <f t="shared" si="2"/>
        <v/>
      </c>
    </row>
    <row r="36" spans="2:15" s="12" customFormat="1" ht="110.25" customHeight="1" x14ac:dyDescent="0.2">
      <c r="B36" s="13">
        <v>25</v>
      </c>
      <c r="C36" s="14" t="s">
        <v>70</v>
      </c>
      <c r="D36" s="105" t="s">
        <v>71</v>
      </c>
      <c r="E36" s="15" t="s">
        <v>72</v>
      </c>
      <c r="F36" s="92">
        <v>40</v>
      </c>
      <c r="G36" s="1" t="s">
        <v>27</v>
      </c>
      <c r="H36" s="16">
        <v>520228</v>
      </c>
      <c r="I36" s="17">
        <v>0.19</v>
      </c>
      <c r="J36" s="44">
        <f t="shared" si="0"/>
        <v>619071</v>
      </c>
      <c r="K36" s="1" t="s">
        <v>28</v>
      </c>
      <c r="L36" s="16">
        <v>512424</v>
      </c>
      <c r="M36" s="17">
        <v>0.19</v>
      </c>
      <c r="N36" s="44">
        <f t="shared" si="1"/>
        <v>609785</v>
      </c>
      <c r="O36" s="15" t="str">
        <f t="shared" si="2"/>
        <v/>
      </c>
    </row>
    <row r="37" spans="2:15" s="12" customFormat="1" ht="110.25" customHeight="1" x14ac:dyDescent="0.2">
      <c r="B37" s="13">
        <v>26</v>
      </c>
      <c r="C37" s="14" t="s">
        <v>73</v>
      </c>
      <c r="D37" s="105" t="s">
        <v>74</v>
      </c>
      <c r="E37" s="15" t="s">
        <v>26</v>
      </c>
      <c r="F37" s="92">
        <v>100</v>
      </c>
      <c r="G37" s="1" t="s">
        <v>27</v>
      </c>
      <c r="H37" s="16">
        <v>110036</v>
      </c>
      <c r="I37" s="17">
        <v>0.19</v>
      </c>
      <c r="J37" s="44">
        <f t="shared" si="0"/>
        <v>130943</v>
      </c>
      <c r="K37" s="1" t="s">
        <v>28</v>
      </c>
      <c r="L37" s="16">
        <v>106845</v>
      </c>
      <c r="M37" s="17">
        <v>0.19</v>
      </c>
      <c r="N37" s="44">
        <f t="shared" si="1"/>
        <v>127146</v>
      </c>
      <c r="O37" s="15" t="str">
        <f t="shared" si="2"/>
        <v/>
      </c>
    </row>
    <row r="38" spans="2:15" s="12" customFormat="1" ht="110.25" customHeight="1" x14ac:dyDescent="0.2">
      <c r="B38" s="13">
        <v>27</v>
      </c>
      <c r="C38" s="14" t="s">
        <v>75</v>
      </c>
      <c r="D38" s="105" t="s">
        <v>76</v>
      </c>
      <c r="E38" s="15" t="s">
        <v>26</v>
      </c>
      <c r="F38" s="92">
        <v>50</v>
      </c>
      <c r="G38" s="1" t="s">
        <v>27</v>
      </c>
      <c r="H38" s="16">
        <v>30772</v>
      </c>
      <c r="I38" s="17">
        <v>0.19</v>
      </c>
      <c r="J38" s="44">
        <f t="shared" si="0"/>
        <v>36619</v>
      </c>
      <c r="K38" s="1" t="s">
        <v>28</v>
      </c>
      <c r="L38" s="16">
        <v>29541</v>
      </c>
      <c r="M38" s="17">
        <v>0.19</v>
      </c>
      <c r="N38" s="44">
        <f t="shared" si="1"/>
        <v>35154</v>
      </c>
      <c r="O38" s="15" t="str">
        <f t="shared" si="2"/>
        <v/>
      </c>
    </row>
    <row r="39" spans="2:15" s="12" customFormat="1" ht="110.25" customHeight="1" x14ac:dyDescent="0.2">
      <c r="B39" s="13">
        <v>28</v>
      </c>
      <c r="C39" s="14" t="s">
        <v>77</v>
      </c>
      <c r="D39" s="105" t="s">
        <v>78</v>
      </c>
      <c r="E39" s="15" t="s">
        <v>72</v>
      </c>
      <c r="F39" s="92">
        <v>30</v>
      </c>
      <c r="G39" s="1" t="s">
        <v>27</v>
      </c>
      <c r="H39" s="16">
        <v>197233</v>
      </c>
      <c r="I39" s="17">
        <v>0.19</v>
      </c>
      <c r="J39" s="44">
        <f t="shared" si="0"/>
        <v>234707</v>
      </c>
      <c r="K39" s="1" t="s">
        <v>28</v>
      </c>
      <c r="L39" s="16">
        <v>190921</v>
      </c>
      <c r="M39" s="17">
        <v>0.19</v>
      </c>
      <c r="N39" s="44">
        <f t="shared" si="1"/>
        <v>227196</v>
      </c>
      <c r="O39" s="15" t="str">
        <f t="shared" si="2"/>
        <v/>
      </c>
    </row>
    <row r="40" spans="2:15" s="12" customFormat="1" ht="110.25" customHeight="1" x14ac:dyDescent="0.2">
      <c r="B40" s="13">
        <v>29</v>
      </c>
      <c r="C40" s="14" t="s">
        <v>79</v>
      </c>
      <c r="D40" s="105" t="s">
        <v>80</v>
      </c>
      <c r="E40" s="15" t="s">
        <v>26</v>
      </c>
      <c r="F40" s="92">
        <v>50</v>
      </c>
      <c r="G40" s="1" t="s">
        <v>27</v>
      </c>
      <c r="H40" s="16">
        <v>53263</v>
      </c>
      <c r="I40" s="17">
        <v>0.19</v>
      </c>
      <c r="J40" s="44">
        <f t="shared" si="0"/>
        <v>63383</v>
      </c>
      <c r="K40" s="1" t="s">
        <v>28</v>
      </c>
      <c r="L40" s="16">
        <v>51931</v>
      </c>
      <c r="M40" s="17">
        <v>0.19</v>
      </c>
      <c r="N40" s="44">
        <f t="shared" si="1"/>
        <v>61798</v>
      </c>
      <c r="O40" s="15" t="str">
        <f t="shared" si="2"/>
        <v/>
      </c>
    </row>
    <row r="41" spans="2:15" s="12" customFormat="1" ht="110.25" customHeight="1" x14ac:dyDescent="0.2">
      <c r="B41" s="13">
        <v>30</v>
      </c>
      <c r="C41" s="14" t="s">
        <v>81</v>
      </c>
      <c r="D41" s="105" t="s">
        <v>82</v>
      </c>
      <c r="E41" s="15" t="s">
        <v>26</v>
      </c>
      <c r="F41" s="92">
        <v>30</v>
      </c>
      <c r="G41" s="1" t="s">
        <v>27</v>
      </c>
      <c r="H41" s="16">
        <v>32508</v>
      </c>
      <c r="I41" s="17">
        <v>0.19</v>
      </c>
      <c r="J41" s="44">
        <f t="shared" si="0"/>
        <v>38685</v>
      </c>
      <c r="K41" s="1" t="s">
        <v>28</v>
      </c>
      <c r="L41" s="16">
        <v>32086</v>
      </c>
      <c r="M41" s="17">
        <v>0.19</v>
      </c>
      <c r="N41" s="44">
        <f t="shared" si="1"/>
        <v>38182</v>
      </c>
      <c r="O41" s="15" t="str">
        <f t="shared" si="2"/>
        <v/>
      </c>
    </row>
    <row r="42" spans="2:15" s="12" customFormat="1" ht="110.25" customHeight="1" x14ac:dyDescent="0.2">
      <c r="B42" s="13">
        <v>31</v>
      </c>
      <c r="C42" s="14" t="s">
        <v>83</v>
      </c>
      <c r="D42" s="105" t="s">
        <v>84</v>
      </c>
      <c r="E42" s="15" t="s">
        <v>26</v>
      </c>
      <c r="F42" s="92">
        <v>50</v>
      </c>
      <c r="G42" s="1" t="s">
        <v>27</v>
      </c>
      <c r="H42" s="16">
        <v>53293</v>
      </c>
      <c r="I42" s="17">
        <v>0.19</v>
      </c>
      <c r="J42" s="44">
        <f t="shared" si="0"/>
        <v>63419</v>
      </c>
      <c r="K42" s="1" t="s">
        <v>28</v>
      </c>
      <c r="L42" s="16">
        <v>52760</v>
      </c>
      <c r="M42" s="17">
        <v>0.19</v>
      </c>
      <c r="N42" s="44">
        <f t="shared" si="1"/>
        <v>62784</v>
      </c>
      <c r="O42" s="15" t="str">
        <f t="shared" si="2"/>
        <v/>
      </c>
    </row>
    <row r="43" spans="2:15" s="12" customFormat="1" ht="110.25" customHeight="1" x14ac:dyDescent="0.2">
      <c r="B43" s="13">
        <v>32</v>
      </c>
      <c r="C43" s="14" t="s">
        <v>85</v>
      </c>
      <c r="D43" s="105" t="s">
        <v>86</v>
      </c>
      <c r="E43" s="15" t="s">
        <v>72</v>
      </c>
      <c r="F43" s="92">
        <v>100</v>
      </c>
      <c r="G43" s="1" t="s">
        <v>27</v>
      </c>
      <c r="H43" s="16">
        <v>35822</v>
      </c>
      <c r="I43" s="17">
        <v>0.19</v>
      </c>
      <c r="J43" s="44">
        <f t="shared" si="0"/>
        <v>42628</v>
      </c>
      <c r="K43" s="1" t="s">
        <v>28</v>
      </c>
      <c r="L43" s="16">
        <v>35464</v>
      </c>
      <c r="M43" s="17">
        <v>0.19</v>
      </c>
      <c r="N43" s="44">
        <f t="shared" si="1"/>
        <v>42202</v>
      </c>
      <c r="O43" s="15" t="str">
        <f t="shared" si="2"/>
        <v/>
      </c>
    </row>
    <row r="44" spans="2:15" s="12" customFormat="1" ht="110.25" customHeight="1" x14ac:dyDescent="0.2">
      <c r="B44" s="13">
        <v>33</v>
      </c>
      <c r="C44" s="14" t="s">
        <v>87</v>
      </c>
      <c r="D44" s="105" t="s">
        <v>88</v>
      </c>
      <c r="E44" s="15" t="s">
        <v>72</v>
      </c>
      <c r="F44" s="92">
        <v>100</v>
      </c>
      <c r="G44" s="1" t="s">
        <v>27</v>
      </c>
      <c r="H44" s="16">
        <v>211352</v>
      </c>
      <c r="I44" s="17">
        <v>0.19</v>
      </c>
      <c r="J44" s="44">
        <f t="shared" si="0"/>
        <v>251509</v>
      </c>
      <c r="K44" s="1" t="s">
        <v>28</v>
      </c>
      <c r="L44" s="16">
        <v>207760</v>
      </c>
      <c r="M44" s="17">
        <v>0.19</v>
      </c>
      <c r="N44" s="44">
        <f t="shared" si="1"/>
        <v>247234</v>
      </c>
      <c r="O44" s="15" t="str">
        <f t="shared" si="2"/>
        <v/>
      </c>
    </row>
    <row r="45" spans="2:15" s="12" customFormat="1" ht="110.25" customHeight="1" x14ac:dyDescent="0.2">
      <c r="B45" s="13">
        <v>34</v>
      </c>
      <c r="C45" s="14" t="s">
        <v>89</v>
      </c>
      <c r="D45" s="105" t="s">
        <v>90</v>
      </c>
      <c r="E45" s="15" t="s">
        <v>72</v>
      </c>
      <c r="F45" s="92">
        <v>100</v>
      </c>
      <c r="G45" s="1" t="s">
        <v>27</v>
      </c>
      <c r="H45" s="16">
        <v>213489</v>
      </c>
      <c r="I45" s="17">
        <v>0.19</v>
      </c>
      <c r="J45" s="44">
        <f t="shared" si="0"/>
        <v>254052</v>
      </c>
      <c r="K45" s="1" t="s">
        <v>28</v>
      </c>
      <c r="L45" s="16">
        <v>208365</v>
      </c>
      <c r="M45" s="17">
        <v>0.19</v>
      </c>
      <c r="N45" s="44">
        <f t="shared" si="1"/>
        <v>247954</v>
      </c>
      <c r="O45" s="15" t="str">
        <f t="shared" si="2"/>
        <v/>
      </c>
    </row>
    <row r="46" spans="2:15" s="12" customFormat="1" ht="110.25" customHeight="1" x14ac:dyDescent="0.2">
      <c r="B46" s="13">
        <v>35</v>
      </c>
      <c r="C46" s="14" t="s">
        <v>406</v>
      </c>
      <c r="D46" s="105" t="s">
        <v>92</v>
      </c>
      <c r="E46" s="15" t="s">
        <v>26</v>
      </c>
      <c r="F46" s="92">
        <v>400</v>
      </c>
      <c r="G46" s="1" t="s">
        <v>27</v>
      </c>
      <c r="H46" s="16">
        <v>198348</v>
      </c>
      <c r="I46" s="17">
        <v>0.19</v>
      </c>
      <c r="J46" s="44">
        <f t="shared" si="0"/>
        <v>236034</v>
      </c>
      <c r="K46" s="1" t="s">
        <v>28</v>
      </c>
      <c r="L46" s="16">
        <v>195571</v>
      </c>
      <c r="M46" s="17">
        <v>0.19</v>
      </c>
      <c r="N46" s="44">
        <f t="shared" si="1"/>
        <v>232729</v>
      </c>
      <c r="O46" s="15" t="str">
        <f t="shared" si="2"/>
        <v/>
      </c>
    </row>
    <row r="47" spans="2:15" s="12" customFormat="1" ht="110.25" customHeight="1" x14ac:dyDescent="0.2">
      <c r="B47" s="13">
        <v>36</v>
      </c>
      <c r="C47" s="14" t="s">
        <v>407</v>
      </c>
      <c r="D47" s="105" t="s">
        <v>94</v>
      </c>
      <c r="E47" s="15" t="s">
        <v>26</v>
      </c>
      <c r="F47" s="92">
        <v>300</v>
      </c>
      <c r="G47" s="1" t="s">
        <v>27</v>
      </c>
      <c r="H47" s="16">
        <v>179605</v>
      </c>
      <c r="I47" s="17">
        <v>0.19</v>
      </c>
      <c r="J47" s="44">
        <f t="shared" si="0"/>
        <v>213730</v>
      </c>
      <c r="K47" s="1" t="s">
        <v>28</v>
      </c>
      <c r="L47" s="16">
        <v>172959</v>
      </c>
      <c r="M47" s="17">
        <v>0.19</v>
      </c>
      <c r="N47" s="44">
        <f t="shared" si="1"/>
        <v>205821</v>
      </c>
      <c r="O47" s="15" t="str">
        <f t="shared" si="2"/>
        <v/>
      </c>
    </row>
    <row r="48" spans="2:15" s="12" customFormat="1" ht="110.25" customHeight="1" x14ac:dyDescent="0.2">
      <c r="B48" s="13">
        <v>37</v>
      </c>
      <c r="C48" s="14" t="s">
        <v>408</v>
      </c>
      <c r="D48" s="105" t="s">
        <v>96</v>
      </c>
      <c r="E48" s="15" t="s">
        <v>26</v>
      </c>
      <c r="F48" s="92">
        <v>200</v>
      </c>
      <c r="G48" s="1" t="s">
        <v>27</v>
      </c>
      <c r="H48" s="16">
        <v>189862</v>
      </c>
      <c r="I48" s="17">
        <v>0.19</v>
      </c>
      <c r="J48" s="44">
        <f t="shared" si="0"/>
        <v>225936</v>
      </c>
      <c r="K48" s="1" t="s">
        <v>28</v>
      </c>
      <c r="L48" s="16">
        <v>186824</v>
      </c>
      <c r="M48" s="17">
        <v>0.19</v>
      </c>
      <c r="N48" s="44">
        <f t="shared" si="1"/>
        <v>222321</v>
      </c>
      <c r="O48" s="15" t="str">
        <f t="shared" si="2"/>
        <v/>
      </c>
    </row>
    <row r="49" spans="2:15" s="12" customFormat="1" ht="110.25" customHeight="1" x14ac:dyDescent="0.2">
      <c r="B49" s="13">
        <v>38</v>
      </c>
      <c r="C49" s="14" t="s">
        <v>97</v>
      </c>
      <c r="D49" s="105" t="s">
        <v>98</v>
      </c>
      <c r="E49" s="15" t="s">
        <v>26</v>
      </c>
      <c r="F49" s="92">
        <v>200</v>
      </c>
      <c r="G49" s="1" t="s">
        <v>27</v>
      </c>
      <c r="H49" s="16">
        <v>99982</v>
      </c>
      <c r="I49" s="17">
        <v>0.19</v>
      </c>
      <c r="J49" s="44">
        <f t="shared" si="0"/>
        <v>118979</v>
      </c>
      <c r="K49" s="1" t="s">
        <v>28</v>
      </c>
      <c r="L49" s="16">
        <v>98281</v>
      </c>
      <c r="M49" s="17">
        <v>0.19</v>
      </c>
      <c r="N49" s="44">
        <f t="shared" si="1"/>
        <v>116954</v>
      </c>
      <c r="O49" s="15" t="str">
        <f t="shared" si="2"/>
        <v/>
      </c>
    </row>
    <row r="50" spans="2:15" s="12" customFormat="1" ht="110.25" customHeight="1" x14ac:dyDescent="0.2">
      <c r="B50" s="13">
        <v>39</v>
      </c>
      <c r="C50" s="14" t="s">
        <v>97</v>
      </c>
      <c r="D50" s="105" t="s">
        <v>99</v>
      </c>
      <c r="E50" s="15" t="s">
        <v>26</v>
      </c>
      <c r="F50" s="92">
        <v>200</v>
      </c>
      <c r="G50" s="1" t="s">
        <v>27</v>
      </c>
      <c r="H50" s="16">
        <v>95555</v>
      </c>
      <c r="I50" s="17">
        <v>0.19</v>
      </c>
      <c r="J50" s="44">
        <f t="shared" si="0"/>
        <v>113710</v>
      </c>
      <c r="K50" s="1" t="s">
        <v>28</v>
      </c>
      <c r="L50" s="16">
        <v>92976</v>
      </c>
      <c r="M50" s="17">
        <v>0.19</v>
      </c>
      <c r="N50" s="44">
        <f t="shared" si="1"/>
        <v>110641</v>
      </c>
      <c r="O50" s="15" t="str">
        <f t="shared" si="2"/>
        <v/>
      </c>
    </row>
    <row r="51" spans="2:15" s="12" customFormat="1" ht="110.25" customHeight="1" x14ac:dyDescent="0.2">
      <c r="B51" s="13">
        <v>40</v>
      </c>
      <c r="C51" s="14" t="s">
        <v>97</v>
      </c>
      <c r="D51" s="105" t="s">
        <v>100</v>
      </c>
      <c r="E51" s="15" t="s">
        <v>26</v>
      </c>
      <c r="F51" s="92">
        <v>200</v>
      </c>
      <c r="G51" s="1" t="s">
        <v>27</v>
      </c>
      <c r="H51" s="16">
        <v>108900</v>
      </c>
      <c r="I51" s="17">
        <v>0.19</v>
      </c>
      <c r="J51" s="44">
        <f t="shared" si="0"/>
        <v>129591</v>
      </c>
      <c r="K51" s="1" t="s">
        <v>28</v>
      </c>
      <c r="L51" s="16">
        <v>104762</v>
      </c>
      <c r="M51" s="17">
        <v>0.19</v>
      </c>
      <c r="N51" s="44">
        <f t="shared" si="1"/>
        <v>124667</v>
      </c>
      <c r="O51" s="15" t="str">
        <f t="shared" si="2"/>
        <v/>
      </c>
    </row>
    <row r="52" spans="2:15" s="12" customFormat="1" ht="110.25" customHeight="1" x14ac:dyDescent="0.2">
      <c r="B52" s="13">
        <v>41</v>
      </c>
      <c r="C52" s="14" t="s">
        <v>101</v>
      </c>
      <c r="D52" s="105" t="s">
        <v>102</v>
      </c>
      <c r="E52" s="15" t="s">
        <v>72</v>
      </c>
      <c r="F52" s="92">
        <v>50</v>
      </c>
      <c r="G52" s="1" t="s">
        <v>27</v>
      </c>
      <c r="H52" s="16">
        <v>29175</v>
      </c>
      <c r="I52" s="17">
        <v>0.19</v>
      </c>
      <c r="J52" s="44">
        <f t="shared" si="0"/>
        <v>34718</v>
      </c>
      <c r="K52" s="1" t="s">
        <v>28</v>
      </c>
      <c r="L52" s="16">
        <v>28358</v>
      </c>
      <c r="M52" s="17">
        <v>0.19</v>
      </c>
      <c r="N52" s="44">
        <f t="shared" si="1"/>
        <v>33746</v>
      </c>
      <c r="O52" s="15" t="str">
        <f t="shared" si="2"/>
        <v/>
      </c>
    </row>
    <row r="53" spans="2:15" s="12" customFormat="1" ht="110.25" customHeight="1" x14ac:dyDescent="0.2">
      <c r="B53" s="13">
        <v>42</v>
      </c>
      <c r="C53" s="14" t="s">
        <v>103</v>
      </c>
      <c r="D53" s="105" t="s">
        <v>104</v>
      </c>
      <c r="E53" s="15" t="s">
        <v>72</v>
      </c>
      <c r="F53" s="92">
        <v>100</v>
      </c>
      <c r="G53" s="1" t="s">
        <v>27</v>
      </c>
      <c r="H53" s="16">
        <v>249597</v>
      </c>
      <c r="I53" s="17">
        <v>0.19</v>
      </c>
      <c r="J53" s="44">
        <f t="shared" si="0"/>
        <v>297020</v>
      </c>
      <c r="K53" s="1" t="s">
        <v>28</v>
      </c>
      <c r="L53" s="16">
        <v>243358</v>
      </c>
      <c r="M53" s="17">
        <v>0.19</v>
      </c>
      <c r="N53" s="44">
        <f t="shared" si="1"/>
        <v>289596</v>
      </c>
      <c r="O53" s="15" t="str">
        <f t="shared" si="2"/>
        <v/>
      </c>
    </row>
    <row r="54" spans="2:15" s="12" customFormat="1" ht="110.25" customHeight="1" x14ac:dyDescent="0.2">
      <c r="B54" s="13">
        <v>43</v>
      </c>
      <c r="C54" s="14" t="s">
        <v>105</v>
      </c>
      <c r="D54" s="105" t="s">
        <v>106</v>
      </c>
      <c r="E54" s="15" t="s">
        <v>26</v>
      </c>
      <c r="F54" s="92">
        <v>100</v>
      </c>
      <c r="G54" s="1" t="s">
        <v>27</v>
      </c>
      <c r="H54" s="16">
        <v>186912</v>
      </c>
      <c r="I54" s="17">
        <v>0.19</v>
      </c>
      <c r="J54" s="44">
        <f t="shared" si="0"/>
        <v>222425</v>
      </c>
      <c r="K54" s="1" t="s">
        <v>28</v>
      </c>
      <c r="L54" s="16">
        <v>183922</v>
      </c>
      <c r="M54" s="17">
        <v>0.19</v>
      </c>
      <c r="N54" s="44">
        <f t="shared" si="1"/>
        <v>218867</v>
      </c>
      <c r="O54" s="15" t="str">
        <f t="shared" si="2"/>
        <v/>
      </c>
    </row>
    <row r="55" spans="2:15" s="12" customFormat="1" ht="110.25" customHeight="1" x14ac:dyDescent="0.2">
      <c r="B55" s="13">
        <v>44</v>
      </c>
      <c r="C55" s="14" t="s">
        <v>409</v>
      </c>
      <c r="D55" s="105" t="s">
        <v>108</v>
      </c>
      <c r="E55" s="15" t="s">
        <v>26</v>
      </c>
      <c r="F55" s="92">
        <v>200</v>
      </c>
      <c r="G55" s="1" t="s">
        <v>27</v>
      </c>
      <c r="H55" s="16">
        <v>151140</v>
      </c>
      <c r="I55" s="17">
        <v>0.19</v>
      </c>
      <c r="J55" s="44">
        <f t="shared" si="0"/>
        <v>179857</v>
      </c>
      <c r="K55" s="1" t="s">
        <v>28</v>
      </c>
      <c r="L55" s="16">
        <v>149024</v>
      </c>
      <c r="M55" s="17">
        <v>0.19</v>
      </c>
      <c r="N55" s="44">
        <f t="shared" si="1"/>
        <v>177339</v>
      </c>
      <c r="O55" s="15" t="str">
        <f t="shared" si="2"/>
        <v/>
      </c>
    </row>
    <row r="56" spans="2:15" s="12" customFormat="1" ht="110.25" customHeight="1" x14ac:dyDescent="0.2">
      <c r="B56" s="13">
        <v>45</v>
      </c>
      <c r="C56" s="14" t="s">
        <v>109</v>
      </c>
      <c r="D56" s="105" t="s">
        <v>110</v>
      </c>
      <c r="E56" s="15" t="s">
        <v>72</v>
      </c>
      <c r="F56" s="92">
        <v>40</v>
      </c>
      <c r="G56" s="1" t="s">
        <v>27</v>
      </c>
      <c r="H56" s="16">
        <v>496889</v>
      </c>
      <c r="I56" s="17">
        <v>0.19</v>
      </c>
      <c r="J56" s="44">
        <f t="shared" si="0"/>
        <v>591298</v>
      </c>
      <c r="K56" s="1" t="s">
        <v>28</v>
      </c>
      <c r="L56" s="16">
        <v>478007</v>
      </c>
      <c r="M56" s="17">
        <v>0.19</v>
      </c>
      <c r="N56" s="44">
        <f t="shared" si="1"/>
        <v>568828</v>
      </c>
      <c r="O56" s="15" t="str">
        <f t="shared" si="2"/>
        <v/>
      </c>
    </row>
    <row r="57" spans="2:15" s="12" customFormat="1" ht="110.25" customHeight="1" x14ac:dyDescent="0.2">
      <c r="B57" s="13">
        <v>46</v>
      </c>
      <c r="C57" s="14" t="s">
        <v>111</v>
      </c>
      <c r="D57" s="105" t="s">
        <v>112</v>
      </c>
      <c r="E57" s="15" t="s">
        <v>26</v>
      </c>
      <c r="F57" s="92">
        <v>30</v>
      </c>
      <c r="G57" s="1" t="s">
        <v>27</v>
      </c>
      <c r="H57" s="16">
        <v>33876</v>
      </c>
      <c r="I57" s="17">
        <v>0.19</v>
      </c>
      <c r="J57" s="44">
        <f t="shared" si="0"/>
        <v>40312</v>
      </c>
      <c r="K57" s="1" t="s">
        <v>28</v>
      </c>
      <c r="L57" s="16">
        <v>33030</v>
      </c>
      <c r="M57" s="17">
        <v>0.19</v>
      </c>
      <c r="N57" s="44">
        <f t="shared" si="1"/>
        <v>39306</v>
      </c>
      <c r="O57" s="15" t="str">
        <f t="shared" si="2"/>
        <v/>
      </c>
    </row>
    <row r="58" spans="2:15" s="12" customFormat="1" ht="110.25" customHeight="1" x14ac:dyDescent="0.2">
      <c r="B58" s="13">
        <v>47</v>
      </c>
      <c r="C58" s="14" t="s">
        <v>113</v>
      </c>
      <c r="D58" s="105" t="s">
        <v>114</v>
      </c>
      <c r="E58" s="15" t="s">
        <v>26</v>
      </c>
      <c r="F58" s="92">
        <v>50</v>
      </c>
      <c r="G58" s="1" t="s">
        <v>27</v>
      </c>
      <c r="H58" s="16">
        <v>73648</v>
      </c>
      <c r="I58" s="17">
        <v>0.19</v>
      </c>
      <c r="J58" s="44">
        <f t="shared" si="0"/>
        <v>87641</v>
      </c>
      <c r="K58" s="1" t="s">
        <v>28</v>
      </c>
      <c r="L58" s="16">
        <v>71145</v>
      </c>
      <c r="M58" s="17">
        <v>0.19</v>
      </c>
      <c r="N58" s="44">
        <f t="shared" si="1"/>
        <v>84663</v>
      </c>
      <c r="O58" s="15" t="str">
        <f t="shared" si="2"/>
        <v/>
      </c>
    </row>
    <row r="59" spans="2:15" s="12" customFormat="1" ht="110.25" customHeight="1" x14ac:dyDescent="0.2">
      <c r="B59" s="13">
        <v>48</v>
      </c>
      <c r="C59" s="14" t="s">
        <v>115</v>
      </c>
      <c r="D59" s="105" t="s">
        <v>116</v>
      </c>
      <c r="E59" s="15" t="s">
        <v>72</v>
      </c>
      <c r="F59" s="92">
        <v>100</v>
      </c>
      <c r="G59" s="1" t="s">
        <v>27</v>
      </c>
      <c r="H59" s="16">
        <v>190404</v>
      </c>
      <c r="I59" s="17">
        <v>0.19</v>
      </c>
      <c r="J59" s="44">
        <f t="shared" si="0"/>
        <v>226581</v>
      </c>
      <c r="K59" s="1" t="s">
        <v>28</v>
      </c>
      <c r="L59" s="16">
        <v>188309</v>
      </c>
      <c r="M59" s="17">
        <v>0.19</v>
      </c>
      <c r="N59" s="44">
        <f t="shared" si="1"/>
        <v>224088</v>
      </c>
      <c r="O59" s="15" t="str">
        <f t="shared" si="2"/>
        <v/>
      </c>
    </row>
    <row r="60" spans="2:15" s="12" customFormat="1" ht="110.25" customHeight="1" x14ac:dyDescent="0.2">
      <c r="B60" s="13">
        <v>49</v>
      </c>
      <c r="C60" s="14" t="s">
        <v>410</v>
      </c>
      <c r="D60" s="105" t="s">
        <v>118</v>
      </c>
      <c r="E60" s="15" t="s">
        <v>26</v>
      </c>
      <c r="F60" s="92">
        <v>100</v>
      </c>
      <c r="G60" s="1" t="s">
        <v>27</v>
      </c>
      <c r="H60" s="16">
        <v>203158</v>
      </c>
      <c r="I60" s="17">
        <v>0.19</v>
      </c>
      <c r="J60" s="44">
        <f t="shared" si="0"/>
        <v>241758</v>
      </c>
      <c r="K60" s="1" t="s">
        <v>28</v>
      </c>
      <c r="L60" s="16">
        <v>195032</v>
      </c>
      <c r="M60" s="17">
        <v>0.19</v>
      </c>
      <c r="N60" s="44">
        <f t="shared" si="1"/>
        <v>232088</v>
      </c>
      <c r="O60" s="15" t="str">
        <f t="shared" si="2"/>
        <v/>
      </c>
    </row>
    <row r="61" spans="2:15" s="12" customFormat="1" ht="110.25" customHeight="1" x14ac:dyDescent="0.2">
      <c r="B61" s="13">
        <v>50</v>
      </c>
      <c r="C61" s="14" t="s">
        <v>119</v>
      </c>
      <c r="D61" s="105" t="s">
        <v>120</v>
      </c>
      <c r="E61" s="15" t="s">
        <v>72</v>
      </c>
      <c r="F61" s="92">
        <v>10</v>
      </c>
      <c r="G61" s="1" t="s">
        <v>27</v>
      </c>
      <c r="H61" s="16">
        <v>2169117</v>
      </c>
      <c r="I61" s="17">
        <v>0.19</v>
      </c>
      <c r="J61" s="44">
        <f t="shared" si="0"/>
        <v>2581249</v>
      </c>
      <c r="K61" s="1" t="s">
        <v>28</v>
      </c>
      <c r="L61" s="16">
        <v>2112720</v>
      </c>
      <c r="M61" s="17">
        <v>0.19</v>
      </c>
      <c r="N61" s="44">
        <f t="shared" si="1"/>
        <v>2514137</v>
      </c>
      <c r="O61" s="15" t="str">
        <f t="shared" si="2"/>
        <v/>
      </c>
    </row>
    <row r="62" spans="2:15" s="12" customFormat="1" ht="110.25" customHeight="1" x14ac:dyDescent="0.2">
      <c r="B62" s="13">
        <v>51</v>
      </c>
      <c r="C62" s="14" t="s">
        <v>121</v>
      </c>
      <c r="D62" s="105" t="s">
        <v>122</v>
      </c>
      <c r="E62" s="15" t="s">
        <v>26</v>
      </c>
      <c r="F62" s="92">
        <v>200</v>
      </c>
      <c r="G62" s="1" t="s">
        <v>27</v>
      </c>
      <c r="H62" s="16">
        <v>120647</v>
      </c>
      <c r="I62" s="17">
        <v>0.19</v>
      </c>
      <c r="J62" s="44">
        <f t="shared" si="0"/>
        <v>143570</v>
      </c>
      <c r="K62" s="1" t="s">
        <v>28</v>
      </c>
      <c r="L62" s="16">
        <v>118837</v>
      </c>
      <c r="M62" s="17">
        <v>0.19</v>
      </c>
      <c r="N62" s="44">
        <f t="shared" si="1"/>
        <v>141416</v>
      </c>
      <c r="O62" s="15" t="str">
        <f t="shared" si="2"/>
        <v/>
      </c>
    </row>
    <row r="63" spans="2:15" s="12" customFormat="1" ht="110.25" customHeight="1" x14ac:dyDescent="0.2">
      <c r="B63" s="13">
        <v>52</v>
      </c>
      <c r="C63" s="14" t="s">
        <v>121</v>
      </c>
      <c r="D63" s="105" t="s">
        <v>123</v>
      </c>
      <c r="E63" s="15" t="s">
        <v>26</v>
      </c>
      <c r="F63" s="92">
        <v>200</v>
      </c>
      <c r="G63" s="1" t="s">
        <v>27</v>
      </c>
      <c r="H63" s="16">
        <v>119378</v>
      </c>
      <c r="I63" s="17">
        <v>0.19</v>
      </c>
      <c r="J63" s="44">
        <f t="shared" si="0"/>
        <v>142060</v>
      </c>
      <c r="K63" s="1" t="s">
        <v>28</v>
      </c>
      <c r="L63" s="16">
        <v>114842</v>
      </c>
      <c r="M63" s="17">
        <v>0.19</v>
      </c>
      <c r="N63" s="44">
        <f t="shared" si="1"/>
        <v>136662</v>
      </c>
      <c r="O63" s="15" t="str">
        <f t="shared" si="2"/>
        <v/>
      </c>
    </row>
    <row r="64" spans="2:15" s="12" customFormat="1" ht="110.25" customHeight="1" x14ac:dyDescent="0.2">
      <c r="B64" s="13">
        <v>53</v>
      </c>
      <c r="C64" s="14" t="s">
        <v>121</v>
      </c>
      <c r="D64" s="105" t="s">
        <v>124</v>
      </c>
      <c r="E64" s="15" t="s">
        <v>26</v>
      </c>
      <c r="F64" s="92">
        <v>200</v>
      </c>
      <c r="G64" s="1" t="s">
        <v>27</v>
      </c>
      <c r="H64" s="16">
        <v>122366</v>
      </c>
      <c r="I64" s="17">
        <v>0.19</v>
      </c>
      <c r="J64" s="44">
        <f t="shared" si="0"/>
        <v>145616</v>
      </c>
      <c r="K64" s="1" t="s">
        <v>28</v>
      </c>
      <c r="L64" s="16">
        <v>120897</v>
      </c>
      <c r="M64" s="17">
        <v>0.19</v>
      </c>
      <c r="N64" s="44">
        <f t="shared" si="1"/>
        <v>143867</v>
      </c>
      <c r="O64" s="15" t="str">
        <f t="shared" si="2"/>
        <v/>
      </c>
    </row>
    <row r="65" spans="2:15" s="12" customFormat="1" ht="110.25" customHeight="1" x14ac:dyDescent="0.2">
      <c r="B65" s="13">
        <v>54</v>
      </c>
      <c r="C65" s="14" t="s">
        <v>125</v>
      </c>
      <c r="D65" s="105" t="s">
        <v>126</v>
      </c>
      <c r="E65" s="15" t="s">
        <v>72</v>
      </c>
      <c r="F65" s="92">
        <v>50</v>
      </c>
      <c r="G65" s="1" t="s">
        <v>27</v>
      </c>
      <c r="H65" s="16">
        <v>443116</v>
      </c>
      <c r="I65" s="17">
        <v>0.19</v>
      </c>
      <c r="J65" s="44">
        <f t="shared" si="0"/>
        <v>527308</v>
      </c>
      <c r="K65" s="1" t="s">
        <v>28</v>
      </c>
      <c r="L65" s="16">
        <v>425834</v>
      </c>
      <c r="M65" s="17">
        <v>0.19</v>
      </c>
      <c r="N65" s="44">
        <f t="shared" si="1"/>
        <v>506742</v>
      </c>
      <c r="O65" s="15" t="str">
        <f t="shared" si="2"/>
        <v/>
      </c>
    </row>
    <row r="66" spans="2:15" s="12" customFormat="1" ht="110.25" customHeight="1" x14ac:dyDescent="0.2">
      <c r="B66" s="13">
        <v>55</v>
      </c>
      <c r="C66" s="14" t="s">
        <v>127</v>
      </c>
      <c r="D66" s="105" t="s">
        <v>128</v>
      </c>
      <c r="E66" s="15" t="s">
        <v>72</v>
      </c>
      <c r="F66" s="92">
        <v>50</v>
      </c>
      <c r="G66" s="1" t="s">
        <v>27</v>
      </c>
      <c r="H66" s="16">
        <v>286830</v>
      </c>
      <c r="I66" s="17">
        <v>0.19</v>
      </c>
      <c r="J66" s="44">
        <f t="shared" si="0"/>
        <v>341328</v>
      </c>
      <c r="K66" s="1" t="s">
        <v>28</v>
      </c>
      <c r="L66" s="16">
        <v>280233</v>
      </c>
      <c r="M66" s="17">
        <v>0.19</v>
      </c>
      <c r="N66" s="44">
        <f t="shared" si="1"/>
        <v>333477</v>
      </c>
      <c r="O66" s="15" t="str">
        <f t="shared" si="2"/>
        <v/>
      </c>
    </row>
    <row r="67" spans="2:15" s="12" customFormat="1" ht="110.25" customHeight="1" x14ac:dyDescent="0.2">
      <c r="B67" s="13">
        <v>56</v>
      </c>
      <c r="C67" s="14" t="s">
        <v>129</v>
      </c>
      <c r="D67" s="105" t="s">
        <v>130</v>
      </c>
      <c r="E67" s="15" t="s">
        <v>26</v>
      </c>
      <c r="F67" s="92">
        <v>50</v>
      </c>
      <c r="G67" s="1" t="s">
        <v>27</v>
      </c>
      <c r="H67" s="16">
        <v>118936</v>
      </c>
      <c r="I67" s="17">
        <v>0.19</v>
      </c>
      <c r="J67" s="44">
        <f t="shared" si="0"/>
        <v>141534</v>
      </c>
      <c r="K67" s="1" t="s">
        <v>28</v>
      </c>
      <c r="L67" s="16">
        <v>117270</v>
      </c>
      <c r="M67" s="17">
        <v>0.19</v>
      </c>
      <c r="N67" s="44">
        <f t="shared" si="1"/>
        <v>139551</v>
      </c>
      <c r="O67" s="15" t="str">
        <f t="shared" si="2"/>
        <v/>
      </c>
    </row>
    <row r="68" spans="2:15" s="12" customFormat="1" ht="110.25" customHeight="1" x14ac:dyDescent="0.2">
      <c r="B68" s="13">
        <v>57</v>
      </c>
      <c r="C68" s="14" t="s">
        <v>131</v>
      </c>
      <c r="D68" s="105" t="s">
        <v>132</v>
      </c>
      <c r="E68" s="15" t="s">
        <v>72</v>
      </c>
      <c r="F68" s="92">
        <v>50</v>
      </c>
      <c r="G68" s="1" t="s">
        <v>27</v>
      </c>
      <c r="H68" s="16">
        <v>34750</v>
      </c>
      <c r="I68" s="17">
        <v>0.19</v>
      </c>
      <c r="J68" s="44">
        <f t="shared" si="0"/>
        <v>41353</v>
      </c>
      <c r="K68" s="1" t="s">
        <v>28</v>
      </c>
      <c r="L68" s="16">
        <v>33917</v>
      </c>
      <c r="M68" s="17">
        <v>0.19</v>
      </c>
      <c r="N68" s="44">
        <f t="shared" si="1"/>
        <v>40361</v>
      </c>
      <c r="O68" s="15" t="str">
        <f t="shared" si="2"/>
        <v/>
      </c>
    </row>
    <row r="69" spans="2:15" s="12" customFormat="1" ht="110.25" customHeight="1" x14ac:dyDescent="0.2">
      <c r="B69" s="13">
        <v>58</v>
      </c>
      <c r="C69" s="14" t="s">
        <v>133</v>
      </c>
      <c r="D69" s="105" t="s">
        <v>134</v>
      </c>
      <c r="E69" s="15" t="s">
        <v>72</v>
      </c>
      <c r="F69" s="92">
        <v>50</v>
      </c>
      <c r="G69" s="1" t="s">
        <v>27</v>
      </c>
      <c r="H69" s="16">
        <v>76661</v>
      </c>
      <c r="I69" s="17">
        <v>0.19</v>
      </c>
      <c r="J69" s="44">
        <f t="shared" si="0"/>
        <v>91227</v>
      </c>
      <c r="K69" s="1" t="s">
        <v>28</v>
      </c>
      <c r="L69" s="16">
        <v>73901</v>
      </c>
      <c r="M69" s="17">
        <v>0.19</v>
      </c>
      <c r="N69" s="44">
        <f t="shared" si="1"/>
        <v>87942</v>
      </c>
      <c r="O69" s="15" t="str">
        <f t="shared" si="2"/>
        <v/>
      </c>
    </row>
    <row r="70" spans="2:15" s="12" customFormat="1" ht="110.25" customHeight="1" x14ac:dyDescent="0.2">
      <c r="B70" s="13">
        <v>59</v>
      </c>
      <c r="C70" s="14" t="s">
        <v>135</v>
      </c>
      <c r="D70" s="105" t="s">
        <v>136</v>
      </c>
      <c r="E70" s="15" t="s">
        <v>72</v>
      </c>
      <c r="F70" s="92">
        <v>50</v>
      </c>
      <c r="G70" s="1" t="s">
        <v>27</v>
      </c>
      <c r="H70" s="16">
        <v>74805</v>
      </c>
      <c r="I70" s="17">
        <v>0.19</v>
      </c>
      <c r="J70" s="44">
        <f t="shared" si="0"/>
        <v>89018</v>
      </c>
      <c r="K70" s="1" t="s">
        <v>28</v>
      </c>
      <c r="L70" s="16">
        <v>73309</v>
      </c>
      <c r="M70" s="17">
        <v>0.19</v>
      </c>
      <c r="N70" s="44">
        <f t="shared" si="1"/>
        <v>87238</v>
      </c>
      <c r="O70" s="15" t="str">
        <f t="shared" si="2"/>
        <v/>
      </c>
    </row>
    <row r="71" spans="2:15" s="12" customFormat="1" ht="110.25" customHeight="1" x14ac:dyDescent="0.2">
      <c r="B71" s="13">
        <v>60</v>
      </c>
      <c r="C71" s="14" t="s">
        <v>137</v>
      </c>
      <c r="D71" s="105" t="s">
        <v>138</v>
      </c>
      <c r="E71" s="15" t="s">
        <v>139</v>
      </c>
      <c r="F71" s="92">
        <v>50</v>
      </c>
      <c r="G71" s="1" t="s">
        <v>27</v>
      </c>
      <c r="H71" s="16">
        <v>53616</v>
      </c>
      <c r="I71" s="17">
        <v>0.19</v>
      </c>
      <c r="J71" s="44">
        <f t="shared" si="0"/>
        <v>63803</v>
      </c>
      <c r="K71" s="1" t="s">
        <v>28</v>
      </c>
      <c r="L71" s="16">
        <v>52169</v>
      </c>
      <c r="M71" s="17">
        <v>0.19</v>
      </c>
      <c r="N71" s="44">
        <f t="shared" si="1"/>
        <v>62081</v>
      </c>
      <c r="O71" s="15" t="str">
        <f t="shared" si="2"/>
        <v/>
      </c>
    </row>
    <row r="72" spans="2:15" s="12" customFormat="1" ht="110.25" customHeight="1" x14ac:dyDescent="0.2">
      <c r="B72" s="13">
        <v>61</v>
      </c>
      <c r="C72" s="14" t="s">
        <v>140</v>
      </c>
      <c r="D72" s="105" t="s">
        <v>141</v>
      </c>
      <c r="E72" s="15" t="s">
        <v>72</v>
      </c>
      <c r="F72" s="92">
        <v>50</v>
      </c>
      <c r="G72" s="1" t="s">
        <v>27</v>
      </c>
      <c r="H72" s="16">
        <v>73212</v>
      </c>
      <c r="I72" s="17">
        <v>0.19</v>
      </c>
      <c r="J72" s="44">
        <f t="shared" si="0"/>
        <v>87122</v>
      </c>
      <c r="K72" s="1" t="s">
        <v>28</v>
      </c>
      <c r="L72" s="16">
        <v>71528</v>
      </c>
      <c r="M72" s="17">
        <v>0.19</v>
      </c>
      <c r="N72" s="44">
        <f t="shared" si="1"/>
        <v>85118</v>
      </c>
      <c r="O72" s="15" t="str">
        <f t="shared" si="2"/>
        <v/>
      </c>
    </row>
    <row r="73" spans="2:15" s="12" customFormat="1" ht="110.25" customHeight="1" x14ac:dyDescent="0.2">
      <c r="B73" s="13">
        <v>62</v>
      </c>
      <c r="C73" s="14" t="s">
        <v>142</v>
      </c>
      <c r="D73" s="105" t="s">
        <v>143</v>
      </c>
      <c r="E73" s="15" t="s">
        <v>26</v>
      </c>
      <c r="F73" s="92">
        <v>100</v>
      </c>
      <c r="G73" s="1" t="s">
        <v>27</v>
      </c>
      <c r="H73" s="16">
        <v>156556</v>
      </c>
      <c r="I73" s="17">
        <v>0.19</v>
      </c>
      <c r="J73" s="44">
        <f t="shared" si="0"/>
        <v>186302</v>
      </c>
      <c r="K73" s="1" t="s">
        <v>28</v>
      </c>
      <c r="L73" s="16">
        <v>154990</v>
      </c>
      <c r="M73" s="17">
        <v>0.19</v>
      </c>
      <c r="N73" s="44">
        <f t="shared" si="1"/>
        <v>184438</v>
      </c>
      <c r="O73" s="15" t="str">
        <f t="shared" si="2"/>
        <v/>
      </c>
    </row>
    <row r="74" spans="2:15" s="12" customFormat="1" ht="110.25" customHeight="1" x14ac:dyDescent="0.2">
      <c r="B74" s="13">
        <v>63</v>
      </c>
      <c r="C74" s="14" t="s">
        <v>144</v>
      </c>
      <c r="D74" s="105" t="s">
        <v>145</v>
      </c>
      <c r="E74" s="15" t="s">
        <v>26</v>
      </c>
      <c r="F74" s="92">
        <v>50</v>
      </c>
      <c r="G74" s="1" t="s">
        <v>27</v>
      </c>
      <c r="H74" s="16">
        <v>105800</v>
      </c>
      <c r="I74" s="17">
        <v>0.19</v>
      </c>
      <c r="J74" s="44">
        <f t="shared" ref="J74:J132" si="3">ROUND(H74*(1+I74),0)</f>
        <v>125902</v>
      </c>
      <c r="K74" s="1" t="s">
        <v>28</v>
      </c>
      <c r="L74" s="16">
        <v>102837</v>
      </c>
      <c r="M74" s="17">
        <v>0.19</v>
      </c>
      <c r="N74" s="44">
        <f t="shared" ref="N74:N132" si="4">ROUND(L74*(1+M74),0)</f>
        <v>122376</v>
      </c>
      <c r="O74" s="15" t="str">
        <f t="shared" ref="O74:O132" si="5">IF(J74&lt;N74,"EL VALOR DEL RANGO 2 NO PUEDE SER SUPERIOR AL RANGO 1  ","")</f>
        <v/>
      </c>
    </row>
    <row r="75" spans="2:15" s="12" customFormat="1" ht="110.25" customHeight="1" x14ac:dyDescent="0.2">
      <c r="B75" s="13">
        <v>64</v>
      </c>
      <c r="C75" s="14" t="s">
        <v>146</v>
      </c>
      <c r="D75" s="105" t="s">
        <v>145</v>
      </c>
      <c r="E75" s="15" t="s">
        <v>26</v>
      </c>
      <c r="F75" s="92">
        <v>50</v>
      </c>
      <c r="G75" s="1" t="s">
        <v>27</v>
      </c>
      <c r="H75" s="16">
        <v>100322</v>
      </c>
      <c r="I75" s="17">
        <v>0.19</v>
      </c>
      <c r="J75" s="44">
        <f t="shared" si="3"/>
        <v>119383</v>
      </c>
      <c r="K75" s="1" t="s">
        <v>28</v>
      </c>
      <c r="L75" s="16">
        <v>98716</v>
      </c>
      <c r="M75" s="17">
        <v>0.19</v>
      </c>
      <c r="N75" s="44">
        <f t="shared" si="4"/>
        <v>117472</v>
      </c>
      <c r="O75" s="15" t="str">
        <f t="shared" si="5"/>
        <v/>
      </c>
    </row>
    <row r="76" spans="2:15" s="12" customFormat="1" ht="110.25" customHeight="1" x14ac:dyDescent="0.2">
      <c r="B76" s="13">
        <v>65</v>
      </c>
      <c r="C76" s="14" t="s">
        <v>147</v>
      </c>
      <c r="D76" s="105" t="s">
        <v>145</v>
      </c>
      <c r="E76" s="15" t="s">
        <v>26</v>
      </c>
      <c r="F76" s="92">
        <v>50</v>
      </c>
      <c r="G76" s="1" t="s">
        <v>27</v>
      </c>
      <c r="H76" s="16">
        <v>105287</v>
      </c>
      <c r="I76" s="17">
        <v>0.19</v>
      </c>
      <c r="J76" s="44">
        <f t="shared" si="3"/>
        <v>125292</v>
      </c>
      <c r="K76" s="1" t="s">
        <v>28</v>
      </c>
      <c r="L76" s="16">
        <v>101708</v>
      </c>
      <c r="M76" s="17">
        <v>0.19</v>
      </c>
      <c r="N76" s="44">
        <f t="shared" si="4"/>
        <v>121033</v>
      </c>
      <c r="O76" s="15" t="str">
        <f t="shared" si="5"/>
        <v/>
      </c>
    </row>
    <row r="77" spans="2:15" s="12" customFormat="1" ht="110.25" customHeight="1" x14ac:dyDescent="0.2">
      <c r="B77" s="13">
        <v>66</v>
      </c>
      <c r="C77" s="14" t="s">
        <v>148</v>
      </c>
      <c r="D77" s="105" t="s">
        <v>145</v>
      </c>
      <c r="E77" s="15" t="s">
        <v>26</v>
      </c>
      <c r="F77" s="92">
        <v>50</v>
      </c>
      <c r="G77" s="1" t="s">
        <v>27</v>
      </c>
      <c r="H77" s="16">
        <v>105932</v>
      </c>
      <c r="I77" s="17">
        <v>0.19</v>
      </c>
      <c r="J77" s="44">
        <f t="shared" si="3"/>
        <v>126059</v>
      </c>
      <c r="K77" s="1" t="s">
        <v>28</v>
      </c>
      <c r="L77" s="16">
        <v>104555</v>
      </c>
      <c r="M77" s="17">
        <v>0.19</v>
      </c>
      <c r="N77" s="44">
        <f t="shared" si="4"/>
        <v>124420</v>
      </c>
      <c r="O77" s="15" t="str">
        <f t="shared" si="5"/>
        <v/>
      </c>
    </row>
    <row r="78" spans="2:15" s="12" customFormat="1" ht="110.25" customHeight="1" x14ac:dyDescent="0.2">
      <c r="B78" s="13">
        <v>67</v>
      </c>
      <c r="C78" s="14" t="s">
        <v>149</v>
      </c>
      <c r="D78" s="105" t="s">
        <v>145</v>
      </c>
      <c r="E78" s="15" t="s">
        <v>26</v>
      </c>
      <c r="F78" s="92">
        <v>50</v>
      </c>
      <c r="G78" s="1" t="s">
        <v>27</v>
      </c>
      <c r="H78" s="16">
        <v>110986</v>
      </c>
      <c r="I78" s="17">
        <v>0.19</v>
      </c>
      <c r="J78" s="44">
        <f t="shared" si="3"/>
        <v>132073</v>
      </c>
      <c r="K78" s="1" t="s">
        <v>28</v>
      </c>
      <c r="L78" s="16">
        <v>107990</v>
      </c>
      <c r="M78" s="17">
        <v>0.19</v>
      </c>
      <c r="N78" s="44">
        <f t="shared" si="4"/>
        <v>128508</v>
      </c>
      <c r="O78" s="15" t="str">
        <f t="shared" si="5"/>
        <v/>
      </c>
    </row>
    <row r="79" spans="2:15" s="12" customFormat="1" ht="110.25" customHeight="1" x14ac:dyDescent="0.2">
      <c r="B79" s="13">
        <v>68</v>
      </c>
      <c r="C79" s="14" t="s">
        <v>150</v>
      </c>
      <c r="D79" s="105" t="s">
        <v>151</v>
      </c>
      <c r="E79" s="15" t="s">
        <v>26</v>
      </c>
      <c r="F79" s="92">
        <v>50</v>
      </c>
      <c r="G79" s="1" t="s">
        <v>27</v>
      </c>
      <c r="H79" s="16">
        <v>587576</v>
      </c>
      <c r="I79" s="17">
        <v>0.19</v>
      </c>
      <c r="J79" s="44">
        <f t="shared" si="3"/>
        <v>699215</v>
      </c>
      <c r="K79" s="1" t="s">
        <v>28</v>
      </c>
      <c r="L79" s="16">
        <v>581113</v>
      </c>
      <c r="M79" s="17">
        <v>0.19</v>
      </c>
      <c r="N79" s="44">
        <f t="shared" si="4"/>
        <v>691524</v>
      </c>
      <c r="O79" s="15" t="str">
        <f t="shared" si="5"/>
        <v/>
      </c>
    </row>
    <row r="80" spans="2:15" s="12" customFormat="1" ht="110.25" customHeight="1" x14ac:dyDescent="0.2">
      <c r="B80" s="13">
        <v>69</v>
      </c>
      <c r="C80" s="14" t="s">
        <v>152</v>
      </c>
      <c r="D80" s="105" t="s">
        <v>153</v>
      </c>
      <c r="E80" s="15" t="s">
        <v>26</v>
      </c>
      <c r="F80" s="92">
        <v>100</v>
      </c>
      <c r="G80" s="1" t="s">
        <v>27</v>
      </c>
      <c r="H80" s="16">
        <v>170785</v>
      </c>
      <c r="I80" s="17">
        <v>0.19</v>
      </c>
      <c r="J80" s="44">
        <f t="shared" si="3"/>
        <v>203234</v>
      </c>
      <c r="K80" s="1" t="s">
        <v>28</v>
      </c>
      <c r="L80" s="16">
        <v>166345</v>
      </c>
      <c r="M80" s="17">
        <v>0.19</v>
      </c>
      <c r="N80" s="44">
        <f t="shared" si="4"/>
        <v>197951</v>
      </c>
      <c r="O80" s="15" t="str">
        <f t="shared" si="5"/>
        <v/>
      </c>
    </row>
    <row r="81" spans="2:15" s="12" customFormat="1" ht="110.25" customHeight="1" x14ac:dyDescent="0.2">
      <c r="B81" s="13">
        <v>70</v>
      </c>
      <c r="C81" s="14" t="s">
        <v>152</v>
      </c>
      <c r="D81" s="105" t="s">
        <v>154</v>
      </c>
      <c r="E81" s="15" t="s">
        <v>26</v>
      </c>
      <c r="F81" s="92">
        <v>100</v>
      </c>
      <c r="G81" s="1" t="s">
        <v>27</v>
      </c>
      <c r="H81" s="16">
        <v>170532</v>
      </c>
      <c r="I81" s="17">
        <v>0.19</v>
      </c>
      <c r="J81" s="44">
        <f t="shared" si="3"/>
        <v>202933</v>
      </c>
      <c r="K81" s="1" t="s">
        <v>28</v>
      </c>
      <c r="L81" s="16">
        <v>168656</v>
      </c>
      <c r="M81" s="17">
        <v>0.19</v>
      </c>
      <c r="N81" s="44">
        <f t="shared" si="4"/>
        <v>200701</v>
      </c>
      <c r="O81" s="15" t="str">
        <f t="shared" si="5"/>
        <v/>
      </c>
    </row>
    <row r="82" spans="2:15" s="12" customFormat="1" ht="110.25" customHeight="1" x14ac:dyDescent="0.2">
      <c r="B82" s="13">
        <v>71</v>
      </c>
      <c r="C82" s="14" t="s">
        <v>152</v>
      </c>
      <c r="D82" s="105" t="s">
        <v>155</v>
      </c>
      <c r="E82" s="15" t="s">
        <v>26</v>
      </c>
      <c r="F82" s="92">
        <v>100</v>
      </c>
      <c r="G82" s="1" t="s">
        <v>27</v>
      </c>
      <c r="H82" s="16">
        <v>162982</v>
      </c>
      <c r="I82" s="17">
        <v>0.19</v>
      </c>
      <c r="J82" s="44">
        <f t="shared" si="3"/>
        <v>193949</v>
      </c>
      <c r="K82" s="1" t="s">
        <v>28</v>
      </c>
      <c r="L82" s="16">
        <v>161026</v>
      </c>
      <c r="M82" s="17">
        <v>0.19</v>
      </c>
      <c r="N82" s="44">
        <f t="shared" si="4"/>
        <v>191621</v>
      </c>
      <c r="O82" s="15" t="str">
        <f t="shared" si="5"/>
        <v/>
      </c>
    </row>
    <row r="83" spans="2:15" s="12" customFormat="1" ht="110.25" customHeight="1" x14ac:dyDescent="0.2">
      <c r="B83" s="13">
        <v>72</v>
      </c>
      <c r="C83" s="14" t="s">
        <v>156</v>
      </c>
      <c r="D83" s="105" t="s">
        <v>157</v>
      </c>
      <c r="E83" s="15" t="s">
        <v>26</v>
      </c>
      <c r="F83" s="92">
        <v>100</v>
      </c>
      <c r="G83" s="1" t="s">
        <v>27</v>
      </c>
      <c r="H83" s="16">
        <v>127680</v>
      </c>
      <c r="I83" s="17">
        <v>0.19</v>
      </c>
      <c r="J83" s="44">
        <f t="shared" si="3"/>
        <v>151939</v>
      </c>
      <c r="K83" s="1" t="s">
        <v>28</v>
      </c>
      <c r="L83" s="16">
        <v>123849</v>
      </c>
      <c r="M83" s="17">
        <v>0.19</v>
      </c>
      <c r="N83" s="44">
        <f t="shared" si="4"/>
        <v>147380</v>
      </c>
      <c r="O83" s="15" t="str">
        <f t="shared" si="5"/>
        <v/>
      </c>
    </row>
    <row r="84" spans="2:15" s="12" customFormat="1" ht="110.25" customHeight="1" x14ac:dyDescent="0.2">
      <c r="B84" s="13">
        <v>73</v>
      </c>
      <c r="C84" s="14" t="s">
        <v>156</v>
      </c>
      <c r="D84" s="105" t="s">
        <v>158</v>
      </c>
      <c r="E84" s="15" t="s">
        <v>26</v>
      </c>
      <c r="F84" s="92">
        <v>100</v>
      </c>
      <c r="G84" s="1" t="s">
        <v>27</v>
      </c>
      <c r="H84" s="16">
        <v>129110</v>
      </c>
      <c r="I84" s="17">
        <v>0.19</v>
      </c>
      <c r="J84" s="44">
        <f t="shared" si="3"/>
        <v>153641</v>
      </c>
      <c r="K84" s="1" t="s">
        <v>28</v>
      </c>
      <c r="L84" s="16">
        <v>127818</v>
      </c>
      <c r="M84" s="17">
        <v>0.19</v>
      </c>
      <c r="N84" s="44">
        <f t="shared" si="4"/>
        <v>152103</v>
      </c>
      <c r="O84" s="15" t="str">
        <f t="shared" si="5"/>
        <v/>
      </c>
    </row>
    <row r="85" spans="2:15" s="12" customFormat="1" ht="110.25" customHeight="1" x14ac:dyDescent="0.2">
      <c r="B85" s="13">
        <v>74</v>
      </c>
      <c r="C85" s="14" t="s">
        <v>156</v>
      </c>
      <c r="D85" s="105" t="s">
        <v>159</v>
      </c>
      <c r="E85" s="15" t="s">
        <v>26</v>
      </c>
      <c r="F85" s="92">
        <v>100</v>
      </c>
      <c r="G85" s="1" t="s">
        <v>27</v>
      </c>
      <c r="H85" s="16">
        <v>126983</v>
      </c>
      <c r="I85" s="17">
        <v>0.19</v>
      </c>
      <c r="J85" s="44">
        <f t="shared" si="3"/>
        <v>151110</v>
      </c>
      <c r="K85" s="1" t="s">
        <v>28</v>
      </c>
      <c r="L85" s="16">
        <v>123301</v>
      </c>
      <c r="M85" s="17">
        <v>0.19</v>
      </c>
      <c r="N85" s="44">
        <f t="shared" si="4"/>
        <v>146728</v>
      </c>
      <c r="O85" s="15" t="str">
        <f t="shared" si="5"/>
        <v/>
      </c>
    </row>
    <row r="86" spans="2:15" s="12" customFormat="1" ht="110.25" customHeight="1" x14ac:dyDescent="0.2">
      <c r="B86" s="13">
        <v>75</v>
      </c>
      <c r="C86" s="14" t="s">
        <v>160</v>
      </c>
      <c r="D86" s="105" t="s">
        <v>161</v>
      </c>
      <c r="E86" s="15" t="s">
        <v>26</v>
      </c>
      <c r="F86" s="92">
        <v>300</v>
      </c>
      <c r="G86" s="1" t="s">
        <v>27</v>
      </c>
      <c r="H86" s="16">
        <v>71417</v>
      </c>
      <c r="I86" s="17">
        <v>0.19</v>
      </c>
      <c r="J86" s="44">
        <f t="shared" si="3"/>
        <v>84986</v>
      </c>
      <c r="K86" s="1" t="s">
        <v>28</v>
      </c>
      <c r="L86" s="16">
        <v>69132</v>
      </c>
      <c r="M86" s="17">
        <v>0.19</v>
      </c>
      <c r="N86" s="44">
        <f t="shared" si="4"/>
        <v>82267</v>
      </c>
      <c r="O86" s="15" t="str">
        <f t="shared" si="5"/>
        <v/>
      </c>
    </row>
    <row r="87" spans="2:15" s="12" customFormat="1" ht="110.25" customHeight="1" x14ac:dyDescent="0.2">
      <c r="B87" s="13">
        <v>76</v>
      </c>
      <c r="C87" s="14" t="s">
        <v>162</v>
      </c>
      <c r="D87" s="105" t="s">
        <v>163</v>
      </c>
      <c r="E87" s="15" t="s">
        <v>26</v>
      </c>
      <c r="F87" s="92">
        <v>300</v>
      </c>
      <c r="G87" s="1" t="s">
        <v>27</v>
      </c>
      <c r="H87" s="16">
        <v>17032</v>
      </c>
      <c r="I87" s="17">
        <v>0.19</v>
      </c>
      <c r="J87" s="44">
        <f t="shared" si="3"/>
        <v>20268</v>
      </c>
      <c r="K87" s="1" t="s">
        <v>28</v>
      </c>
      <c r="L87" s="16">
        <v>16811</v>
      </c>
      <c r="M87" s="17">
        <v>0.19</v>
      </c>
      <c r="N87" s="44">
        <f t="shared" si="4"/>
        <v>20005</v>
      </c>
      <c r="O87" s="15" t="str">
        <f t="shared" si="5"/>
        <v/>
      </c>
    </row>
    <row r="88" spans="2:15" s="12" customFormat="1" ht="110.25" customHeight="1" x14ac:dyDescent="0.2">
      <c r="B88" s="13">
        <v>77</v>
      </c>
      <c r="C88" s="14" t="s">
        <v>164</v>
      </c>
      <c r="D88" s="105" t="s">
        <v>165</v>
      </c>
      <c r="E88" s="15" t="s">
        <v>26</v>
      </c>
      <c r="F88" s="92">
        <v>100</v>
      </c>
      <c r="G88" s="1" t="s">
        <v>27</v>
      </c>
      <c r="H88" s="16">
        <v>50923</v>
      </c>
      <c r="I88" s="17">
        <v>0.19</v>
      </c>
      <c r="J88" s="44">
        <f t="shared" si="3"/>
        <v>60598</v>
      </c>
      <c r="K88" s="1" t="s">
        <v>28</v>
      </c>
      <c r="L88" s="16">
        <v>49141</v>
      </c>
      <c r="M88" s="17">
        <v>0.19</v>
      </c>
      <c r="N88" s="44">
        <f t="shared" si="4"/>
        <v>58478</v>
      </c>
      <c r="O88" s="15" t="str">
        <f t="shared" si="5"/>
        <v/>
      </c>
    </row>
    <row r="89" spans="2:15" s="12" customFormat="1" ht="110.25" customHeight="1" x14ac:dyDescent="0.2">
      <c r="B89" s="13">
        <v>78</v>
      </c>
      <c r="C89" s="14" t="s">
        <v>166</v>
      </c>
      <c r="D89" s="105" t="s">
        <v>167</v>
      </c>
      <c r="E89" s="15" t="s">
        <v>72</v>
      </c>
      <c r="F89" s="92">
        <v>100</v>
      </c>
      <c r="G89" s="1" t="s">
        <v>27</v>
      </c>
      <c r="H89" s="16">
        <v>275231</v>
      </c>
      <c r="I89" s="17">
        <v>0.19</v>
      </c>
      <c r="J89" s="44">
        <f t="shared" si="3"/>
        <v>327525</v>
      </c>
      <c r="K89" s="1" t="s">
        <v>28</v>
      </c>
      <c r="L89" s="16">
        <v>265047</v>
      </c>
      <c r="M89" s="17">
        <v>0.19</v>
      </c>
      <c r="N89" s="44">
        <f t="shared" si="4"/>
        <v>315406</v>
      </c>
      <c r="O89" s="15" t="str">
        <f t="shared" si="5"/>
        <v/>
      </c>
    </row>
    <row r="90" spans="2:15" s="12" customFormat="1" ht="110.25" customHeight="1" x14ac:dyDescent="0.2">
      <c r="B90" s="13">
        <v>79</v>
      </c>
      <c r="C90" s="14" t="s">
        <v>168</v>
      </c>
      <c r="D90" s="105" t="s">
        <v>169</v>
      </c>
      <c r="E90" s="15" t="s">
        <v>26</v>
      </c>
      <c r="F90" s="92">
        <v>50</v>
      </c>
      <c r="G90" s="1" t="s">
        <v>27</v>
      </c>
      <c r="H90" s="16">
        <v>208565</v>
      </c>
      <c r="I90" s="17">
        <v>0.19</v>
      </c>
      <c r="J90" s="44">
        <f t="shared" si="3"/>
        <v>248192</v>
      </c>
      <c r="K90" s="1" t="s">
        <v>28</v>
      </c>
      <c r="L90" s="16">
        <v>200848</v>
      </c>
      <c r="M90" s="17">
        <v>0.19</v>
      </c>
      <c r="N90" s="44">
        <f t="shared" si="4"/>
        <v>239009</v>
      </c>
      <c r="O90" s="15" t="str">
        <f t="shared" si="5"/>
        <v/>
      </c>
    </row>
    <row r="91" spans="2:15" s="12" customFormat="1" ht="110.25" customHeight="1" x14ac:dyDescent="0.2">
      <c r="B91" s="13">
        <v>80</v>
      </c>
      <c r="C91" s="14" t="s">
        <v>170</v>
      </c>
      <c r="D91" s="105" t="s">
        <v>171</v>
      </c>
      <c r="E91" s="15" t="s">
        <v>26</v>
      </c>
      <c r="F91" s="92">
        <v>50</v>
      </c>
      <c r="G91" s="1" t="s">
        <v>27</v>
      </c>
      <c r="H91" s="16">
        <v>217645</v>
      </c>
      <c r="I91" s="17">
        <v>0.19</v>
      </c>
      <c r="J91" s="44">
        <f t="shared" si="3"/>
        <v>258998</v>
      </c>
      <c r="K91" s="1" t="s">
        <v>28</v>
      </c>
      <c r="L91" s="16">
        <v>212639</v>
      </c>
      <c r="M91" s="17">
        <v>0.19</v>
      </c>
      <c r="N91" s="44">
        <f t="shared" si="4"/>
        <v>253040</v>
      </c>
      <c r="O91" s="15" t="str">
        <f t="shared" si="5"/>
        <v/>
      </c>
    </row>
    <row r="92" spans="2:15" s="12" customFormat="1" ht="110.25" customHeight="1" x14ac:dyDescent="0.2">
      <c r="B92" s="13">
        <v>81</v>
      </c>
      <c r="C92" s="14" t="s">
        <v>172</v>
      </c>
      <c r="D92" s="105" t="s">
        <v>173</v>
      </c>
      <c r="E92" s="15" t="s">
        <v>26</v>
      </c>
      <c r="F92" s="92">
        <v>50</v>
      </c>
      <c r="G92" s="1" t="s">
        <v>27</v>
      </c>
      <c r="H92" s="16">
        <v>226640</v>
      </c>
      <c r="I92" s="17">
        <v>0.19</v>
      </c>
      <c r="J92" s="44">
        <f t="shared" si="3"/>
        <v>269702</v>
      </c>
      <c r="K92" s="1" t="s">
        <v>28</v>
      </c>
      <c r="L92" s="16">
        <v>220521</v>
      </c>
      <c r="M92" s="17">
        <v>0.19</v>
      </c>
      <c r="N92" s="44">
        <f t="shared" si="4"/>
        <v>262420</v>
      </c>
      <c r="O92" s="15" t="str">
        <f t="shared" si="5"/>
        <v/>
      </c>
    </row>
    <row r="93" spans="2:15" s="12" customFormat="1" ht="110.25" customHeight="1" x14ac:dyDescent="0.2">
      <c r="B93" s="13">
        <v>82</v>
      </c>
      <c r="C93" s="14" t="s">
        <v>174</v>
      </c>
      <c r="D93" s="105" t="s">
        <v>175</v>
      </c>
      <c r="E93" s="15" t="s">
        <v>26</v>
      </c>
      <c r="F93" s="92">
        <v>50</v>
      </c>
      <c r="G93" s="1" t="s">
        <v>27</v>
      </c>
      <c r="H93" s="16">
        <v>162124</v>
      </c>
      <c r="I93" s="17">
        <v>0.19</v>
      </c>
      <c r="J93" s="44">
        <f t="shared" si="3"/>
        <v>192928</v>
      </c>
      <c r="K93" s="1" t="s">
        <v>28</v>
      </c>
      <c r="L93" s="16">
        <v>158720</v>
      </c>
      <c r="M93" s="17">
        <v>0.19</v>
      </c>
      <c r="N93" s="44">
        <f t="shared" si="4"/>
        <v>188877</v>
      </c>
      <c r="O93" s="15" t="str">
        <f t="shared" si="5"/>
        <v/>
      </c>
    </row>
    <row r="94" spans="2:15" s="12" customFormat="1" ht="110.25" customHeight="1" x14ac:dyDescent="0.2">
      <c r="B94" s="13">
        <v>83</v>
      </c>
      <c r="C94" s="14" t="s">
        <v>176</v>
      </c>
      <c r="D94" s="105" t="s">
        <v>177</v>
      </c>
      <c r="E94" s="15" t="s">
        <v>26</v>
      </c>
      <c r="F94" s="92">
        <v>200</v>
      </c>
      <c r="G94" s="1" t="s">
        <v>27</v>
      </c>
      <c r="H94" s="16">
        <v>181247</v>
      </c>
      <c r="I94" s="17">
        <v>0.19</v>
      </c>
      <c r="J94" s="44">
        <f t="shared" si="3"/>
        <v>215684</v>
      </c>
      <c r="K94" s="1" t="s">
        <v>28</v>
      </c>
      <c r="L94" s="16">
        <v>176172</v>
      </c>
      <c r="M94" s="17">
        <v>0.19</v>
      </c>
      <c r="N94" s="44">
        <f t="shared" si="4"/>
        <v>209645</v>
      </c>
      <c r="O94" s="15" t="str">
        <f t="shared" si="5"/>
        <v/>
      </c>
    </row>
    <row r="95" spans="2:15" s="12" customFormat="1" ht="110.25" customHeight="1" x14ac:dyDescent="0.2">
      <c r="B95" s="13">
        <v>84</v>
      </c>
      <c r="C95" s="14" t="s">
        <v>176</v>
      </c>
      <c r="D95" s="105" t="s">
        <v>178</v>
      </c>
      <c r="E95" s="15" t="s">
        <v>26</v>
      </c>
      <c r="F95" s="92">
        <v>200</v>
      </c>
      <c r="G95" s="1" t="s">
        <v>27</v>
      </c>
      <c r="H95" s="16">
        <v>171518</v>
      </c>
      <c r="I95" s="17">
        <v>0.19</v>
      </c>
      <c r="J95" s="44">
        <f t="shared" si="3"/>
        <v>204106</v>
      </c>
      <c r="K95" s="1" t="s">
        <v>28</v>
      </c>
      <c r="L95" s="16">
        <v>167230</v>
      </c>
      <c r="M95" s="17">
        <v>0.19</v>
      </c>
      <c r="N95" s="44">
        <f t="shared" si="4"/>
        <v>199004</v>
      </c>
      <c r="O95" s="15" t="str">
        <f t="shared" si="5"/>
        <v/>
      </c>
    </row>
    <row r="96" spans="2:15" s="12" customFormat="1" ht="110.25" customHeight="1" x14ac:dyDescent="0.2">
      <c r="B96" s="13">
        <v>85</v>
      </c>
      <c r="C96" s="14" t="s">
        <v>176</v>
      </c>
      <c r="D96" s="105" t="s">
        <v>179</v>
      </c>
      <c r="E96" s="15" t="s">
        <v>26</v>
      </c>
      <c r="F96" s="92">
        <v>200</v>
      </c>
      <c r="G96" s="1" t="s">
        <v>27</v>
      </c>
      <c r="H96" s="16">
        <v>183330</v>
      </c>
      <c r="I96" s="17">
        <v>0.19</v>
      </c>
      <c r="J96" s="44">
        <f t="shared" si="3"/>
        <v>218163</v>
      </c>
      <c r="K96" s="1" t="s">
        <v>28</v>
      </c>
      <c r="L96" s="16">
        <v>180396</v>
      </c>
      <c r="M96" s="17">
        <v>0.19</v>
      </c>
      <c r="N96" s="44">
        <f t="shared" si="4"/>
        <v>214671</v>
      </c>
      <c r="O96" s="15" t="str">
        <f t="shared" si="5"/>
        <v/>
      </c>
    </row>
    <row r="97" spans="2:15" s="12" customFormat="1" ht="110.25" customHeight="1" x14ac:dyDescent="0.2">
      <c r="B97" s="13">
        <v>86</v>
      </c>
      <c r="C97" s="14" t="s">
        <v>180</v>
      </c>
      <c r="D97" s="105" t="s">
        <v>181</v>
      </c>
      <c r="E97" s="15" t="s">
        <v>26</v>
      </c>
      <c r="F97" s="92">
        <v>40</v>
      </c>
      <c r="G97" s="1" t="s">
        <v>27</v>
      </c>
      <c r="H97" s="16">
        <v>205279</v>
      </c>
      <c r="I97" s="17">
        <v>0.19</v>
      </c>
      <c r="J97" s="44">
        <f t="shared" si="3"/>
        <v>244282</v>
      </c>
      <c r="K97" s="1" t="s">
        <v>28</v>
      </c>
      <c r="L97" s="16">
        <v>197067</v>
      </c>
      <c r="M97" s="17">
        <v>0.19</v>
      </c>
      <c r="N97" s="44">
        <f t="shared" si="4"/>
        <v>234510</v>
      </c>
      <c r="O97" s="15" t="str">
        <f t="shared" si="5"/>
        <v/>
      </c>
    </row>
    <row r="98" spans="2:15" s="12" customFormat="1" ht="110.25" customHeight="1" x14ac:dyDescent="0.2">
      <c r="B98" s="13">
        <v>87</v>
      </c>
      <c r="C98" s="14" t="s">
        <v>182</v>
      </c>
      <c r="D98" s="105" t="s">
        <v>183</v>
      </c>
      <c r="E98" s="15" t="s">
        <v>72</v>
      </c>
      <c r="F98" s="92">
        <v>40</v>
      </c>
      <c r="G98" s="1" t="s">
        <v>27</v>
      </c>
      <c r="H98" s="16">
        <v>187964</v>
      </c>
      <c r="I98" s="17">
        <v>0.19</v>
      </c>
      <c r="J98" s="44">
        <f t="shared" si="3"/>
        <v>223677</v>
      </c>
      <c r="K98" s="1" t="s">
        <v>28</v>
      </c>
      <c r="L98" s="16">
        <v>180633</v>
      </c>
      <c r="M98" s="17">
        <v>0.19</v>
      </c>
      <c r="N98" s="44">
        <f t="shared" si="4"/>
        <v>214953</v>
      </c>
      <c r="O98" s="15" t="str">
        <f t="shared" si="5"/>
        <v/>
      </c>
    </row>
    <row r="99" spans="2:15" s="12" customFormat="1" ht="110.25" customHeight="1" x14ac:dyDescent="0.2">
      <c r="B99" s="13">
        <v>88</v>
      </c>
      <c r="C99" s="14" t="s">
        <v>184</v>
      </c>
      <c r="D99" s="105" t="s">
        <v>185</v>
      </c>
      <c r="E99" s="15" t="s">
        <v>72</v>
      </c>
      <c r="F99" s="92">
        <v>40</v>
      </c>
      <c r="G99" s="1" t="s">
        <v>27</v>
      </c>
      <c r="H99" s="16">
        <v>163182</v>
      </c>
      <c r="I99" s="17">
        <v>0.19</v>
      </c>
      <c r="J99" s="44">
        <f t="shared" si="3"/>
        <v>194187</v>
      </c>
      <c r="K99" s="1" t="s">
        <v>28</v>
      </c>
      <c r="L99" s="16">
        <v>157961</v>
      </c>
      <c r="M99" s="17">
        <v>0.19</v>
      </c>
      <c r="N99" s="44">
        <f t="shared" si="4"/>
        <v>187974</v>
      </c>
      <c r="O99" s="15" t="str">
        <f t="shared" si="5"/>
        <v/>
      </c>
    </row>
    <row r="100" spans="2:15" s="12" customFormat="1" ht="110.25" customHeight="1" x14ac:dyDescent="0.2">
      <c r="B100" s="13">
        <v>89</v>
      </c>
      <c r="C100" s="14" t="s">
        <v>186</v>
      </c>
      <c r="D100" s="105" t="s">
        <v>187</v>
      </c>
      <c r="E100" s="15" t="s">
        <v>26</v>
      </c>
      <c r="F100" s="92">
        <v>10</v>
      </c>
      <c r="G100" s="1" t="s">
        <v>27</v>
      </c>
      <c r="H100" s="16">
        <v>239533</v>
      </c>
      <c r="I100" s="17">
        <v>0.19</v>
      </c>
      <c r="J100" s="44">
        <f t="shared" si="3"/>
        <v>285044</v>
      </c>
      <c r="K100" s="1" t="s">
        <v>28</v>
      </c>
      <c r="L100" s="16">
        <v>234023</v>
      </c>
      <c r="M100" s="17">
        <v>0.19</v>
      </c>
      <c r="N100" s="44">
        <f t="shared" si="4"/>
        <v>278487</v>
      </c>
      <c r="O100" s="15" t="str">
        <f t="shared" si="5"/>
        <v/>
      </c>
    </row>
    <row r="101" spans="2:15" ht="26.5" customHeight="1" x14ac:dyDescent="0.2">
      <c r="B101" s="13">
        <v>90</v>
      </c>
      <c r="C101" s="14" t="s">
        <v>188</v>
      </c>
      <c r="D101" s="105" t="s">
        <v>189</v>
      </c>
      <c r="E101" s="15" t="s">
        <v>26</v>
      </c>
      <c r="F101" s="92">
        <v>30</v>
      </c>
      <c r="G101" s="1" t="s">
        <v>27</v>
      </c>
      <c r="H101" s="16">
        <v>95981</v>
      </c>
      <c r="I101" s="17">
        <v>0.19</v>
      </c>
      <c r="J101" s="44">
        <f t="shared" si="3"/>
        <v>114217</v>
      </c>
      <c r="K101" s="1" t="s">
        <v>28</v>
      </c>
      <c r="L101" s="16">
        <v>92142</v>
      </c>
      <c r="M101" s="17">
        <v>0.19</v>
      </c>
      <c r="N101" s="44">
        <f t="shared" si="4"/>
        <v>109649</v>
      </c>
      <c r="O101" s="15" t="str">
        <f t="shared" si="5"/>
        <v/>
      </c>
    </row>
    <row r="102" spans="2:15" ht="20.5" customHeight="1" x14ac:dyDescent="0.2">
      <c r="B102" s="13">
        <v>91</v>
      </c>
      <c r="C102" s="14" t="s">
        <v>188</v>
      </c>
      <c r="D102" s="105" t="s">
        <v>190</v>
      </c>
      <c r="E102" s="15" t="s">
        <v>26</v>
      </c>
      <c r="F102" s="92">
        <v>30</v>
      </c>
      <c r="G102" s="1" t="s">
        <v>27</v>
      </c>
      <c r="H102" s="16">
        <v>96005</v>
      </c>
      <c r="I102" s="17">
        <v>0.19</v>
      </c>
      <c r="J102" s="44">
        <f t="shared" si="3"/>
        <v>114246</v>
      </c>
      <c r="K102" s="1" t="s">
        <v>28</v>
      </c>
      <c r="L102" s="16">
        <v>92932</v>
      </c>
      <c r="M102" s="17">
        <v>0.19</v>
      </c>
      <c r="N102" s="44">
        <f t="shared" si="4"/>
        <v>110589</v>
      </c>
      <c r="O102" s="15" t="str">
        <f t="shared" si="5"/>
        <v/>
      </c>
    </row>
    <row r="103" spans="2:15" ht="20.5" customHeight="1" x14ac:dyDescent="0.2">
      <c r="B103" s="13">
        <v>92</v>
      </c>
      <c r="C103" s="14" t="s">
        <v>188</v>
      </c>
      <c r="D103" s="105" t="s">
        <v>191</v>
      </c>
      <c r="E103" s="15" t="s">
        <v>26</v>
      </c>
      <c r="F103" s="92">
        <v>30</v>
      </c>
      <c r="G103" s="1" t="s">
        <v>27</v>
      </c>
      <c r="H103" s="16">
        <v>98419</v>
      </c>
      <c r="I103" s="17">
        <v>0.19</v>
      </c>
      <c r="J103" s="44">
        <f t="shared" si="3"/>
        <v>117119</v>
      </c>
      <c r="K103" s="1" t="s">
        <v>28</v>
      </c>
      <c r="L103" s="16">
        <v>95959</v>
      </c>
      <c r="M103" s="17">
        <v>0.19</v>
      </c>
      <c r="N103" s="44">
        <f t="shared" si="4"/>
        <v>114191</v>
      </c>
      <c r="O103" s="15" t="str">
        <f t="shared" si="5"/>
        <v/>
      </c>
    </row>
    <row r="104" spans="2:15" ht="20.5" customHeight="1" x14ac:dyDescent="0.2">
      <c r="B104" s="13">
        <v>93</v>
      </c>
      <c r="C104" s="14" t="s">
        <v>192</v>
      </c>
      <c r="D104" s="105" t="s">
        <v>193</v>
      </c>
      <c r="E104" s="15" t="s">
        <v>26</v>
      </c>
      <c r="F104" s="92">
        <v>100</v>
      </c>
      <c r="G104" s="1" t="s">
        <v>27</v>
      </c>
      <c r="H104" s="16">
        <v>24963</v>
      </c>
      <c r="I104" s="17">
        <v>0.19</v>
      </c>
      <c r="J104" s="44">
        <f t="shared" si="3"/>
        <v>29706</v>
      </c>
      <c r="K104" s="1" t="s">
        <v>28</v>
      </c>
      <c r="L104" s="16">
        <v>24589</v>
      </c>
      <c r="M104" s="17">
        <v>0.19</v>
      </c>
      <c r="N104" s="44">
        <f t="shared" si="4"/>
        <v>29261</v>
      </c>
      <c r="O104" s="15" t="str">
        <f t="shared" si="5"/>
        <v/>
      </c>
    </row>
    <row r="105" spans="2:15" ht="31.25" customHeight="1" x14ac:dyDescent="0.2">
      <c r="B105" s="13">
        <v>94</v>
      </c>
      <c r="C105" s="14" t="s">
        <v>194</v>
      </c>
      <c r="D105" s="105" t="s">
        <v>195</v>
      </c>
      <c r="E105" s="15" t="s">
        <v>26</v>
      </c>
      <c r="F105" s="92">
        <v>50</v>
      </c>
      <c r="G105" s="1" t="s">
        <v>27</v>
      </c>
      <c r="H105" s="16">
        <v>27101</v>
      </c>
      <c r="I105" s="17">
        <v>0.19</v>
      </c>
      <c r="J105" s="44">
        <f t="shared" si="3"/>
        <v>32250</v>
      </c>
      <c r="K105" s="1" t="s">
        <v>28</v>
      </c>
      <c r="L105" s="16">
        <v>26667</v>
      </c>
      <c r="M105" s="17">
        <v>0.19</v>
      </c>
      <c r="N105" s="44">
        <f t="shared" si="4"/>
        <v>31734</v>
      </c>
      <c r="O105" s="15" t="str">
        <f t="shared" si="5"/>
        <v/>
      </c>
    </row>
    <row r="106" spans="2:15" ht="20.5" customHeight="1" x14ac:dyDescent="0.2">
      <c r="B106" s="13">
        <v>95</v>
      </c>
      <c r="C106" s="14" t="s">
        <v>196</v>
      </c>
      <c r="D106" s="105" t="s">
        <v>197</v>
      </c>
      <c r="E106" s="15" t="s">
        <v>26</v>
      </c>
      <c r="F106" s="92">
        <v>50</v>
      </c>
      <c r="G106" s="1" t="s">
        <v>27</v>
      </c>
      <c r="H106" s="16">
        <v>25800</v>
      </c>
      <c r="I106" s="17">
        <v>0.19</v>
      </c>
      <c r="J106" s="44">
        <f t="shared" si="3"/>
        <v>30702</v>
      </c>
      <c r="K106" s="1" t="s">
        <v>28</v>
      </c>
      <c r="L106" s="16">
        <v>24794</v>
      </c>
      <c r="M106" s="17">
        <v>0.19</v>
      </c>
      <c r="N106" s="44">
        <f t="shared" si="4"/>
        <v>29505</v>
      </c>
      <c r="O106" s="15" t="str">
        <f t="shared" si="5"/>
        <v/>
      </c>
    </row>
    <row r="107" spans="2:15" ht="33.5" customHeight="1" x14ac:dyDescent="0.2">
      <c r="B107" s="13">
        <v>96</v>
      </c>
      <c r="C107" s="14" t="s">
        <v>198</v>
      </c>
      <c r="D107" s="105" t="s">
        <v>199</v>
      </c>
      <c r="E107" s="15" t="s">
        <v>26</v>
      </c>
      <c r="F107" s="92">
        <v>100</v>
      </c>
      <c r="G107" s="1" t="s">
        <v>27</v>
      </c>
      <c r="H107" s="16">
        <v>19760</v>
      </c>
      <c r="I107" s="17">
        <v>0.19</v>
      </c>
      <c r="J107" s="44">
        <f t="shared" si="3"/>
        <v>23514</v>
      </c>
      <c r="K107" s="1" t="s">
        <v>28</v>
      </c>
      <c r="L107" s="16">
        <v>19443</v>
      </c>
      <c r="M107" s="17">
        <v>0.19</v>
      </c>
      <c r="N107" s="44">
        <f t="shared" si="4"/>
        <v>23137</v>
      </c>
      <c r="O107" s="15" t="str">
        <f t="shared" si="5"/>
        <v/>
      </c>
    </row>
    <row r="108" spans="2:15" ht="20.5" customHeight="1" x14ac:dyDescent="0.2">
      <c r="B108" s="13">
        <v>97</v>
      </c>
      <c r="C108" s="14" t="s">
        <v>200</v>
      </c>
      <c r="D108" s="105" t="s">
        <v>201</v>
      </c>
      <c r="E108" s="15" t="s">
        <v>26</v>
      </c>
      <c r="F108" s="92">
        <v>300</v>
      </c>
      <c r="G108" s="1" t="s">
        <v>27</v>
      </c>
      <c r="H108" s="16">
        <v>3555</v>
      </c>
      <c r="I108" s="17">
        <v>0.19</v>
      </c>
      <c r="J108" s="44">
        <f t="shared" si="3"/>
        <v>4230</v>
      </c>
      <c r="K108" s="1" t="s">
        <v>28</v>
      </c>
      <c r="L108" s="16">
        <v>3519</v>
      </c>
      <c r="M108" s="17">
        <v>0.19</v>
      </c>
      <c r="N108" s="44">
        <f t="shared" si="4"/>
        <v>4188</v>
      </c>
      <c r="O108" s="15" t="str">
        <f t="shared" si="5"/>
        <v/>
      </c>
    </row>
    <row r="109" spans="2:15" ht="100.5" customHeight="1" x14ac:dyDescent="0.2">
      <c r="B109" s="13">
        <v>98</v>
      </c>
      <c r="C109" s="14" t="s">
        <v>202</v>
      </c>
      <c r="D109" s="105" t="s">
        <v>203</v>
      </c>
      <c r="E109" s="15" t="s">
        <v>26</v>
      </c>
      <c r="F109" s="92">
        <v>10</v>
      </c>
      <c r="G109" s="1" t="s">
        <v>27</v>
      </c>
      <c r="H109" s="16">
        <v>70020</v>
      </c>
      <c r="I109" s="17">
        <v>0.19</v>
      </c>
      <c r="J109" s="44">
        <f t="shared" si="3"/>
        <v>83324</v>
      </c>
      <c r="K109" s="1" t="s">
        <v>28</v>
      </c>
      <c r="L109" s="16">
        <v>68199</v>
      </c>
      <c r="M109" s="17">
        <v>0.19</v>
      </c>
      <c r="N109" s="44">
        <f t="shared" si="4"/>
        <v>81157</v>
      </c>
      <c r="O109" s="15" t="str">
        <f t="shared" si="5"/>
        <v/>
      </c>
    </row>
    <row r="110" spans="2:15" ht="100.5" customHeight="1" x14ac:dyDescent="0.2">
      <c r="B110" s="13">
        <v>99</v>
      </c>
      <c r="C110" s="14" t="s">
        <v>204</v>
      </c>
      <c r="D110" s="105" t="s">
        <v>205</v>
      </c>
      <c r="E110" s="15" t="s">
        <v>26</v>
      </c>
      <c r="F110" s="92">
        <v>10</v>
      </c>
      <c r="G110" s="1" t="s">
        <v>27</v>
      </c>
      <c r="H110" s="16">
        <v>138658</v>
      </c>
      <c r="I110" s="17">
        <v>0.19</v>
      </c>
      <c r="J110" s="44">
        <f t="shared" si="3"/>
        <v>165003</v>
      </c>
      <c r="K110" s="1" t="s">
        <v>28</v>
      </c>
      <c r="L110" s="16">
        <v>135607</v>
      </c>
      <c r="M110" s="17">
        <v>0.19</v>
      </c>
      <c r="N110" s="44">
        <f t="shared" si="4"/>
        <v>161372</v>
      </c>
      <c r="O110" s="15" t="str">
        <f t="shared" si="5"/>
        <v/>
      </c>
    </row>
    <row r="111" spans="2:15" ht="100.5" customHeight="1" x14ac:dyDescent="0.2">
      <c r="B111" s="13">
        <v>100</v>
      </c>
      <c r="C111" s="14" t="s">
        <v>206</v>
      </c>
      <c r="D111" s="105" t="s">
        <v>207</v>
      </c>
      <c r="E111" s="15" t="s">
        <v>26</v>
      </c>
      <c r="F111" s="92">
        <v>10</v>
      </c>
      <c r="G111" s="1" t="s">
        <v>27</v>
      </c>
      <c r="H111" s="16">
        <v>65670</v>
      </c>
      <c r="I111" s="17">
        <v>0.19</v>
      </c>
      <c r="J111" s="44">
        <f t="shared" si="3"/>
        <v>78147</v>
      </c>
      <c r="K111" s="1" t="s">
        <v>28</v>
      </c>
      <c r="L111" s="16">
        <v>64553</v>
      </c>
      <c r="M111" s="17">
        <v>0.19</v>
      </c>
      <c r="N111" s="44">
        <f t="shared" si="4"/>
        <v>76818</v>
      </c>
      <c r="O111" s="15" t="str">
        <f t="shared" si="5"/>
        <v/>
      </c>
    </row>
    <row r="112" spans="2:15" ht="100.5" customHeight="1" x14ac:dyDescent="0.2">
      <c r="B112" s="13">
        <v>101</v>
      </c>
      <c r="C112" s="14" t="s">
        <v>208</v>
      </c>
      <c r="D112" s="105" t="s">
        <v>209</v>
      </c>
      <c r="E112" s="15" t="s">
        <v>26</v>
      </c>
      <c r="F112" s="92">
        <v>10</v>
      </c>
      <c r="G112" s="1" t="s">
        <v>27</v>
      </c>
      <c r="H112" s="16">
        <v>102874</v>
      </c>
      <c r="I112" s="17">
        <v>0.19</v>
      </c>
      <c r="J112" s="44">
        <f t="shared" si="3"/>
        <v>122420</v>
      </c>
      <c r="K112" s="1" t="s">
        <v>28</v>
      </c>
      <c r="L112" s="16">
        <v>101228</v>
      </c>
      <c r="M112" s="17">
        <v>0.19</v>
      </c>
      <c r="N112" s="44">
        <f t="shared" si="4"/>
        <v>120461</v>
      </c>
      <c r="O112" s="15" t="str">
        <f t="shared" si="5"/>
        <v/>
      </c>
    </row>
    <row r="113" spans="2:15" ht="100.5" customHeight="1" x14ac:dyDescent="0.2">
      <c r="B113" s="13">
        <v>102</v>
      </c>
      <c r="C113" s="14" t="s">
        <v>208</v>
      </c>
      <c r="D113" s="105" t="s">
        <v>210</v>
      </c>
      <c r="E113" s="15" t="s">
        <v>26</v>
      </c>
      <c r="F113" s="92">
        <v>10</v>
      </c>
      <c r="G113" s="1" t="s">
        <v>27</v>
      </c>
      <c r="H113" s="16">
        <v>103783</v>
      </c>
      <c r="I113" s="17">
        <v>0.19</v>
      </c>
      <c r="J113" s="44">
        <f t="shared" si="3"/>
        <v>123502</v>
      </c>
      <c r="K113" s="1" t="s">
        <v>28</v>
      </c>
      <c r="L113" s="16">
        <v>100151</v>
      </c>
      <c r="M113" s="17">
        <v>0.19</v>
      </c>
      <c r="N113" s="44">
        <f t="shared" si="4"/>
        <v>119180</v>
      </c>
      <c r="O113" s="15" t="str">
        <f t="shared" si="5"/>
        <v/>
      </c>
    </row>
    <row r="114" spans="2:15" ht="100.5" customHeight="1" x14ac:dyDescent="0.2">
      <c r="B114" s="13">
        <v>103</v>
      </c>
      <c r="C114" s="14" t="s">
        <v>208</v>
      </c>
      <c r="D114" s="105" t="s">
        <v>211</v>
      </c>
      <c r="E114" s="15" t="s">
        <v>26</v>
      </c>
      <c r="F114" s="92">
        <v>10</v>
      </c>
      <c r="G114" s="1" t="s">
        <v>27</v>
      </c>
      <c r="H114" s="16">
        <v>115550</v>
      </c>
      <c r="I114" s="17">
        <v>0.19</v>
      </c>
      <c r="J114" s="44">
        <f t="shared" si="3"/>
        <v>137505</v>
      </c>
      <c r="K114" s="1" t="s">
        <v>28</v>
      </c>
      <c r="L114" s="16">
        <v>114278</v>
      </c>
      <c r="M114" s="17">
        <v>0.19</v>
      </c>
      <c r="N114" s="44">
        <f t="shared" si="4"/>
        <v>135991</v>
      </c>
      <c r="O114" s="15" t="str">
        <f t="shared" si="5"/>
        <v/>
      </c>
    </row>
    <row r="115" spans="2:15" ht="100.5" customHeight="1" x14ac:dyDescent="0.2">
      <c r="B115" s="13">
        <v>104</v>
      </c>
      <c r="C115" s="14" t="s">
        <v>212</v>
      </c>
      <c r="D115" s="105" t="s">
        <v>213</v>
      </c>
      <c r="E115" s="15" t="s">
        <v>26</v>
      </c>
      <c r="F115" s="92">
        <v>10</v>
      </c>
      <c r="G115" s="1" t="s">
        <v>27</v>
      </c>
      <c r="H115" s="16">
        <v>306763</v>
      </c>
      <c r="I115" s="17">
        <v>0.19</v>
      </c>
      <c r="J115" s="44">
        <f t="shared" si="3"/>
        <v>365048</v>
      </c>
      <c r="K115" s="1" t="s">
        <v>28</v>
      </c>
      <c r="L115" s="16">
        <v>294799</v>
      </c>
      <c r="M115" s="17">
        <v>0.19</v>
      </c>
      <c r="N115" s="44">
        <f t="shared" si="4"/>
        <v>350811</v>
      </c>
      <c r="O115" s="15" t="str">
        <f t="shared" si="5"/>
        <v/>
      </c>
    </row>
    <row r="116" spans="2:15" ht="100.5" customHeight="1" x14ac:dyDescent="0.2">
      <c r="B116" s="13">
        <v>105</v>
      </c>
      <c r="C116" s="14" t="s">
        <v>214</v>
      </c>
      <c r="D116" s="105" t="s">
        <v>215</v>
      </c>
      <c r="E116" s="15" t="s">
        <v>26</v>
      </c>
      <c r="F116" s="92">
        <v>10</v>
      </c>
      <c r="G116" s="1" t="s">
        <v>27</v>
      </c>
      <c r="H116" s="16">
        <v>196889</v>
      </c>
      <c r="I116" s="17">
        <v>0.19</v>
      </c>
      <c r="J116" s="44">
        <f t="shared" si="3"/>
        <v>234298</v>
      </c>
      <c r="K116" s="1" t="s">
        <v>28</v>
      </c>
      <c r="L116" s="16">
        <v>193345</v>
      </c>
      <c r="M116" s="17">
        <v>0.19</v>
      </c>
      <c r="N116" s="44">
        <f t="shared" si="4"/>
        <v>230081</v>
      </c>
      <c r="O116" s="15" t="str">
        <f t="shared" si="5"/>
        <v/>
      </c>
    </row>
    <row r="117" spans="2:15" ht="100.5" customHeight="1" x14ac:dyDescent="0.2">
      <c r="B117" s="13">
        <v>106</v>
      </c>
      <c r="C117" s="14" t="s">
        <v>216</v>
      </c>
      <c r="D117" s="105" t="s">
        <v>217</v>
      </c>
      <c r="E117" s="15" t="s">
        <v>26</v>
      </c>
      <c r="F117" s="92">
        <v>20</v>
      </c>
      <c r="G117" s="1" t="s">
        <v>27</v>
      </c>
      <c r="H117" s="16">
        <v>176834</v>
      </c>
      <c r="I117" s="17">
        <v>0.19</v>
      </c>
      <c r="J117" s="44">
        <f t="shared" si="3"/>
        <v>210432</v>
      </c>
      <c r="K117" s="1" t="s">
        <v>28</v>
      </c>
      <c r="L117" s="16">
        <v>174888</v>
      </c>
      <c r="M117" s="17">
        <v>0.19</v>
      </c>
      <c r="N117" s="44">
        <f t="shared" si="4"/>
        <v>208117</v>
      </c>
      <c r="O117" s="15" t="str">
        <f t="shared" si="5"/>
        <v/>
      </c>
    </row>
    <row r="118" spans="2:15" ht="100.5" customHeight="1" x14ac:dyDescent="0.2">
      <c r="B118" s="13">
        <v>107</v>
      </c>
      <c r="C118" s="14" t="s">
        <v>216</v>
      </c>
      <c r="D118" s="105" t="s">
        <v>218</v>
      </c>
      <c r="E118" s="15" t="s">
        <v>26</v>
      </c>
      <c r="F118" s="92">
        <v>20</v>
      </c>
      <c r="G118" s="1" t="s">
        <v>27</v>
      </c>
      <c r="H118" s="16">
        <v>191683</v>
      </c>
      <c r="I118" s="17">
        <v>0.19</v>
      </c>
      <c r="J118" s="44">
        <f t="shared" si="3"/>
        <v>228103</v>
      </c>
      <c r="K118" s="1" t="s">
        <v>28</v>
      </c>
      <c r="L118" s="16">
        <v>184016</v>
      </c>
      <c r="M118" s="17">
        <v>0.19</v>
      </c>
      <c r="N118" s="44">
        <f t="shared" si="4"/>
        <v>218979</v>
      </c>
      <c r="O118" s="15" t="str">
        <f t="shared" si="5"/>
        <v/>
      </c>
    </row>
    <row r="119" spans="2:15" ht="100.5" customHeight="1" x14ac:dyDescent="0.2">
      <c r="B119" s="13">
        <v>108</v>
      </c>
      <c r="C119" s="14" t="s">
        <v>216</v>
      </c>
      <c r="D119" s="105" t="s">
        <v>219</v>
      </c>
      <c r="E119" s="15" t="s">
        <v>26</v>
      </c>
      <c r="F119" s="92">
        <v>20</v>
      </c>
      <c r="G119" s="1" t="s">
        <v>27</v>
      </c>
      <c r="H119" s="16">
        <v>190789</v>
      </c>
      <c r="I119" s="17">
        <v>0.19</v>
      </c>
      <c r="J119" s="44">
        <f t="shared" si="3"/>
        <v>227039</v>
      </c>
      <c r="K119" s="1" t="s">
        <v>28</v>
      </c>
      <c r="L119" s="16">
        <v>187355</v>
      </c>
      <c r="M119" s="17">
        <v>0.19</v>
      </c>
      <c r="N119" s="44">
        <f t="shared" si="4"/>
        <v>222952</v>
      </c>
      <c r="O119" s="15" t="str">
        <f t="shared" si="5"/>
        <v/>
      </c>
    </row>
    <row r="120" spans="2:15" ht="100.5" customHeight="1" x14ac:dyDescent="0.2">
      <c r="B120" s="13">
        <v>109</v>
      </c>
      <c r="C120" s="14" t="s">
        <v>220</v>
      </c>
      <c r="D120" s="105" t="s">
        <v>221</v>
      </c>
      <c r="E120" s="15" t="s">
        <v>26</v>
      </c>
      <c r="F120" s="92">
        <v>5</v>
      </c>
      <c r="G120" s="1" t="s">
        <v>27</v>
      </c>
      <c r="H120" s="16">
        <v>113732</v>
      </c>
      <c r="I120" s="17">
        <v>0.19</v>
      </c>
      <c r="J120" s="44">
        <f t="shared" si="3"/>
        <v>135341</v>
      </c>
      <c r="K120" s="1" t="s">
        <v>28</v>
      </c>
      <c r="L120" s="16">
        <v>109865</v>
      </c>
      <c r="M120" s="17">
        <v>0.19</v>
      </c>
      <c r="N120" s="44">
        <f t="shared" si="4"/>
        <v>130739</v>
      </c>
      <c r="O120" s="15" t="str">
        <f t="shared" si="5"/>
        <v/>
      </c>
    </row>
    <row r="121" spans="2:15" ht="100.5" customHeight="1" x14ac:dyDescent="0.2">
      <c r="B121" s="13">
        <v>110</v>
      </c>
      <c r="C121" s="14" t="s">
        <v>222</v>
      </c>
      <c r="D121" s="105" t="s">
        <v>223</v>
      </c>
      <c r="E121" s="15" t="s">
        <v>26</v>
      </c>
      <c r="F121" s="92">
        <v>3</v>
      </c>
      <c r="G121" s="1" t="s">
        <v>27</v>
      </c>
      <c r="H121" s="16">
        <v>2687287</v>
      </c>
      <c r="I121" s="17">
        <v>0.19</v>
      </c>
      <c r="J121" s="44">
        <f t="shared" si="3"/>
        <v>3197872</v>
      </c>
      <c r="K121" s="1" t="s">
        <v>28</v>
      </c>
      <c r="L121" s="16">
        <v>2660414</v>
      </c>
      <c r="M121" s="17">
        <v>0.19</v>
      </c>
      <c r="N121" s="44">
        <f t="shared" si="4"/>
        <v>3165893</v>
      </c>
      <c r="O121" s="15" t="str">
        <f t="shared" si="5"/>
        <v/>
      </c>
    </row>
    <row r="122" spans="2:15" ht="100.5" customHeight="1" x14ac:dyDescent="0.2">
      <c r="B122" s="13">
        <v>111</v>
      </c>
      <c r="C122" s="14" t="s">
        <v>224</v>
      </c>
      <c r="D122" s="105" t="s">
        <v>225</v>
      </c>
      <c r="E122" s="15" t="s">
        <v>72</v>
      </c>
      <c r="F122" s="92">
        <v>50</v>
      </c>
      <c r="G122" s="1" t="s">
        <v>27</v>
      </c>
      <c r="H122" s="16">
        <v>93024</v>
      </c>
      <c r="I122" s="17">
        <v>0.19</v>
      </c>
      <c r="J122" s="44">
        <f t="shared" si="3"/>
        <v>110699</v>
      </c>
      <c r="K122" s="1" t="s">
        <v>28</v>
      </c>
      <c r="L122" s="16">
        <v>90512</v>
      </c>
      <c r="M122" s="17">
        <v>0.19</v>
      </c>
      <c r="N122" s="44">
        <f t="shared" si="4"/>
        <v>107709</v>
      </c>
      <c r="O122" s="15" t="str">
        <f t="shared" si="5"/>
        <v/>
      </c>
    </row>
    <row r="123" spans="2:15" ht="100.5" customHeight="1" x14ac:dyDescent="0.2">
      <c r="B123" s="13">
        <v>112</v>
      </c>
      <c r="C123" s="14" t="s">
        <v>226</v>
      </c>
      <c r="D123" s="105" t="s">
        <v>227</v>
      </c>
      <c r="E123" s="15" t="s">
        <v>26</v>
      </c>
      <c r="F123" s="92">
        <v>20</v>
      </c>
      <c r="G123" s="1" t="s">
        <v>27</v>
      </c>
      <c r="H123" s="16">
        <v>93991</v>
      </c>
      <c r="I123" s="17">
        <v>0.19</v>
      </c>
      <c r="J123" s="44">
        <f t="shared" si="3"/>
        <v>111849</v>
      </c>
      <c r="K123" s="1" t="s">
        <v>28</v>
      </c>
      <c r="L123" s="16">
        <v>90325</v>
      </c>
      <c r="M123" s="17">
        <v>0.19</v>
      </c>
      <c r="N123" s="44">
        <f t="shared" si="4"/>
        <v>107487</v>
      </c>
      <c r="O123" s="15" t="str">
        <f t="shared" si="5"/>
        <v/>
      </c>
    </row>
    <row r="124" spans="2:15" ht="100.5" customHeight="1" x14ac:dyDescent="0.2">
      <c r="B124" s="13">
        <v>113</v>
      </c>
      <c r="C124" s="14" t="s">
        <v>226</v>
      </c>
      <c r="D124" s="105" t="s">
        <v>228</v>
      </c>
      <c r="E124" s="15" t="s">
        <v>26</v>
      </c>
      <c r="F124" s="92">
        <v>20</v>
      </c>
      <c r="G124" s="1" t="s">
        <v>27</v>
      </c>
      <c r="H124" s="16">
        <v>97389</v>
      </c>
      <c r="I124" s="17">
        <v>0.19</v>
      </c>
      <c r="J124" s="44">
        <f t="shared" si="3"/>
        <v>115893</v>
      </c>
      <c r="K124" s="1" t="s">
        <v>28</v>
      </c>
      <c r="L124" s="16">
        <v>95148</v>
      </c>
      <c r="M124" s="17">
        <v>0.19</v>
      </c>
      <c r="N124" s="44">
        <f t="shared" si="4"/>
        <v>113226</v>
      </c>
      <c r="O124" s="15" t="str">
        <f t="shared" si="5"/>
        <v/>
      </c>
    </row>
    <row r="125" spans="2:15" ht="100.5" customHeight="1" x14ac:dyDescent="0.2">
      <c r="B125" s="13">
        <v>114</v>
      </c>
      <c r="C125" s="14" t="s">
        <v>226</v>
      </c>
      <c r="D125" s="105" t="s">
        <v>229</v>
      </c>
      <c r="E125" s="15" t="s">
        <v>26</v>
      </c>
      <c r="F125" s="92">
        <v>20</v>
      </c>
      <c r="G125" s="1" t="s">
        <v>27</v>
      </c>
      <c r="H125" s="16">
        <v>100059</v>
      </c>
      <c r="I125" s="17">
        <v>0.19</v>
      </c>
      <c r="J125" s="44">
        <f t="shared" si="3"/>
        <v>119070</v>
      </c>
      <c r="K125" s="1" t="s">
        <v>28</v>
      </c>
      <c r="L125" s="16">
        <v>98658</v>
      </c>
      <c r="M125" s="17">
        <v>0.19</v>
      </c>
      <c r="N125" s="44">
        <f t="shared" si="4"/>
        <v>117403</v>
      </c>
      <c r="O125" s="15" t="str">
        <f t="shared" si="5"/>
        <v/>
      </c>
    </row>
    <row r="126" spans="2:15" ht="100.5" customHeight="1" x14ac:dyDescent="0.2">
      <c r="B126" s="13">
        <v>115</v>
      </c>
      <c r="C126" s="32" t="s">
        <v>230</v>
      </c>
      <c r="D126" s="105" t="s">
        <v>231</v>
      </c>
      <c r="E126" s="84" t="s">
        <v>26</v>
      </c>
      <c r="F126" s="92">
        <v>50</v>
      </c>
      <c r="G126" s="1" t="s">
        <v>27</v>
      </c>
      <c r="H126" s="16">
        <v>46828</v>
      </c>
      <c r="I126" s="17">
        <v>0.19</v>
      </c>
      <c r="J126" s="44">
        <f t="shared" ref="J126" si="6">ROUND(H126*(1+I126),0)</f>
        <v>55725</v>
      </c>
      <c r="K126" s="1" t="s">
        <v>28</v>
      </c>
      <c r="L126" s="16">
        <v>46173</v>
      </c>
      <c r="M126" s="17">
        <v>0.19</v>
      </c>
      <c r="N126" s="44">
        <f t="shared" ref="N126" si="7">ROUND(L126*(1+M126),0)</f>
        <v>54946</v>
      </c>
      <c r="O126" s="15"/>
    </row>
    <row r="127" spans="2:15" ht="100.5" customHeight="1" x14ac:dyDescent="0.2">
      <c r="B127" s="13">
        <v>116</v>
      </c>
      <c r="C127" s="14" t="s">
        <v>232</v>
      </c>
      <c r="D127" s="105" t="s">
        <v>233</v>
      </c>
      <c r="E127" s="15" t="s">
        <v>26</v>
      </c>
      <c r="F127" s="92">
        <v>50</v>
      </c>
      <c r="G127" s="1" t="s">
        <v>27</v>
      </c>
      <c r="H127" s="16">
        <v>132390</v>
      </c>
      <c r="I127" s="17">
        <v>0.19</v>
      </c>
      <c r="J127" s="44">
        <f t="shared" si="3"/>
        <v>157544</v>
      </c>
      <c r="K127" s="1" t="s">
        <v>28</v>
      </c>
      <c r="L127" s="16">
        <v>130934</v>
      </c>
      <c r="M127" s="17">
        <v>0.19</v>
      </c>
      <c r="N127" s="44">
        <f t="shared" si="4"/>
        <v>155811</v>
      </c>
      <c r="O127" s="15" t="str">
        <f t="shared" si="5"/>
        <v/>
      </c>
    </row>
    <row r="128" spans="2:15" ht="100.5" customHeight="1" x14ac:dyDescent="0.2">
      <c r="B128" s="13">
        <v>117</v>
      </c>
      <c r="C128" s="14" t="s">
        <v>234</v>
      </c>
      <c r="D128" s="105" t="s">
        <v>235</v>
      </c>
      <c r="E128" s="15" t="s">
        <v>26</v>
      </c>
      <c r="F128" s="92">
        <v>10</v>
      </c>
      <c r="G128" s="1" t="s">
        <v>27</v>
      </c>
      <c r="H128" s="16">
        <v>65446</v>
      </c>
      <c r="I128" s="17">
        <v>0.19</v>
      </c>
      <c r="J128" s="44">
        <f t="shared" si="3"/>
        <v>77881</v>
      </c>
      <c r="K128" s="1" t="s">
        <v>28</v>
      </c>
      <c r="L128" s="16">
        <v>63679</v>
      </c>
      <c r="M128" s="17">
        <v>0.19</v>
      </c>
      <c r="N128" s="44">
        <f t="shared" si="4"/>
        <v>75778</v>
      </c>
      <c r="O128" s="15" t="str">
        <f t="shared" si="5"/>
        <v/>
      </c>
    </row>
    <row r="129" spans="2:15" ht="100.5" customHeight="1" x14ac:dyDescent="0.2">
      <c r="B129" s="13">
        <v>118</v>
      </c>
      <c r="C129" s="14" t="s">
        <v>236</v>
      </c>
      <c r="D129" s="105" t="s">
        <v>237</v>
      </c>
      <c r="E129" s="15" t="s">
        <v>72</v>
      </c>
      <c r="F129" s="92">
        <v>1</v>
      </c>
      <c r="G129" s="1" t="s">
        <v>27</v>
      </c>
      <c r="H129" s="16">
        <v>189101</v>
      </c>
      <c r="I129" s="17">
        <v>0.19</v>
      </c>
      <c r="J129" s="44">
        <f t="shared" si="3"/>
        <v>225030</v>
      </c>
      <c r="K129" s="1" t="s">
        <v>28</v>
      </c>
      <c r="L129" s="16">
        <v>181915</v>
      </c>
      <c r="M129" s="17">
        <v>0.19</v>
      </c>
      <c r="N129" s="44">
        <f t="shared" si="4"/>
        <v>216479</v>
      </c>
      <c r="O129" s="15" t="str">
        <f t="shared" si="5"/>
        <v/>
      </c>
    </row>
    <row r="130" spans="2:15" ht="100.5" customHeight="1" x14ac:dyDescent="0.2">
      <c r="B130" s="13">
        <v>119</v>
      </c>
      <c r="C130" s="14" t="s">
        <v>238</v>
      </c>
      <c r="D130" s="105" t="s">
        <v>239</v>
      </c>
      <c r="E130" s="15" t="s">
        <v>72</v>
      </c>
      <c r="F130" s="92">
        <v>1</v>
      </c>
      <c r="G130" s="1" t="s">
        <v>27</v>
      </c>
      <c r="H130" s="16">
        <v>103692</v>
      </c>
      <c r="I130" s="17">
        <v>0.19</v>
      </c>
      <c r="J130" s="44">
        <f t="shared" si="3"/>
        <v>123393</v>
      </c>
      <c r="K130" s="1" t="s">
        <v>28</v>
      </c>
      <c r="L130" s="16">
        <v>101204</v>
      </c>
      <c r="M130" s="17">
        <v>0.19</v>
      </c>
      <c r="N130" s="44">
        <f t="shared" si="4"/>
        <v>120433</v>
      </c>
      <c r="O130" s="15" t="str">
        <f t="shared" si="5"/>
        <v/>
      </c>
    </row>
    <row r="131" spans="2:15" ht="100.5" customHeight="1" x14ac:dyDescent="0.2">
      <c r="B131" s="13">
        <v>120</v>
      </c>
      <c r="C131" s="14" t="s">
        <v>240</v>
      </c>
      <c r="D131" s="105" t="s">
        <v>241</v>
      </c>
      <c r="E131" s="15" t="s">
        <v>72</v>
      </c>
      <c r="F131" s="92">
        <v>30</v>
      </c>
      <c r="G131" s="1" t="s">
        <v>27</v>
      </c>
      <c r="H131" s="16">
        <v>72677</v>
      </c>
      <c r="I131" s="17">
        <v>0.19</v>
      </c>
      <c r="J131" s="44">
        <f t="shared" si="3"/>
        <v>86486</v>
      </c>
      <c r="K131" s="1" t="s">
        <v>28</v>
      </c>
      <c r="L131" s="16">
        <v>70352</v>
      </c>
      <c r="M131" s="17">
        <v>0.19</v>
      </c>
      <c r="N131" s="44">
        <f t="shared" si="4"/>
        <v>83719</v>
      </c>
      <c r="O131" s="15" t="str">
        <f t="shared" si="5"/>
        <v/>
      </c>
    </row>
    <row r="132" spans="2:15" ht="100.5" customHeight="1" x14ac:dyDescent="0.2">
      <c r="B132" s="13">
        <v>121</v>
      </c>
      <c r="C132" s="14" t="s">
        <v>242</v>
      </c>
      <c r="D132" s="105" t="s">
        <v>243</v>
      </c>
      <c r="E132" s="15" t="s">
        <v>26</v>
      </c>
      <c r="F132" s="92">
        <v>100</v>
      </c>
      <c r="G132" s="1" t="s">
        <v>27</v>
      </c>
      <c r="H132" s="16">
        <v>29315</v>
      </c>
      <c r="I132" s="17">
        <v>0.19</v>
      </c>
      <c r="J132" s="44">
        <f t="shared" si="3"/>
        <v>34885</v>
      </c>
      <c r="K132" s="1" t="s">
        <v>28</v>
      </c>
      <c r="L132" s="16">
        <v>28436</v>
      </c>
      <c r="M132" s="17">
        <v>0.19</v>
      </c>
      <c r="N132" s="44">
        <f t="shared" si="4"/>
        <v>33839</v>
      </c>
      <c r="O132" s="15" t="str">
        <f t="shared" si="5"/>
        <v/>
      </c>
    </row>
    <row r="133" spans="2:15" ht="100.5" customHeight="1" x14ac:dyDescent="0.2">
      <c r="B133" s="13">
        <v>122</v>
      </c>
      <c r="C133" s="14" t="s">
        <v>244</v>
      </c>
      <c r="D133" s="105" t="s">
        <v>245</v>
      </c>
      <c r="E133" s="15" t="s">
        <v>26</v>
      </c>
      <c r="F133" s="92">
        <v>200</v>
      </c>
      <c r="G133" s="1" t="s">
        <v>27</v>
      </c>
      <c r="H133" s="16">
        <v>19609</v>
      </c>
      <c r="I133" s="17">
        <v>0.19</v>
      </c>
      <c r="J133" s="44">
        <f t="shared" ref="J133:J195" si="8">ROUND(H133*(1+I133),0)</f>
        <v>23335</v>
      </c>
      <c r="K133" s="1" t="s">
        <v>28</v>
      </c>
      <c r="L133" s="16">
        <v>19257</v>
      </c>
      <c r="M133" s="17">
        <v>0.19</v>
      </c>
      <c r="N133" s="44">
        <f t="shared" ref="N133:N195" si="9">ROUND(L133*(1+M133),0)</f>
        <v>22916</v>
      </c>
      <c r="O133" s="15" t="str">
        <f t="shared" ref="O133:O195" si="10">IF(J133&lt;N133,"EL VALOR DEL RANGO 2 NO PUEDE SER SUPERIOR AL RANGO 1  ","")</f>
        <v/>
      </c>
    </row>
    <row r="134" spans="2:15" ht="100.5" customHeight="1" x14ac:dyDescent="0.2">
      <c r="B134" s="13">
        <v>123</v>
      </c>
      <c r="C134" s="14" t="s">
        <v>246</v>
      </c>
      <c r="D134" s="105" t="s">
        <v>247</v>
      </c>
      <c r="E134" s="15" t="s">
        <v>256</v>
      </c>
      <c r="F134" s="92">
        <v>100</v>
      </c>
      <c r="G134" s="1" t="s">
        <v>27</v>
      </c>
      <c r="H134" s="16">
        <v>92507</v>
      </c>
      <c r="I134" s="17">
        <v>0.19</v>
      </c>
      <c r="J134" s="44">
        <f t="shared" si="8"/>
        <v>110083</v>
      </c>
      <c r="K134" s="1" t="s">
        <v>28</v>
      </c>
      <c r="L134" s="16">
        <v>90657</v>
      </c>
      <c r="M134" s="17">
        <v>0.19</v>
      </c>
      <c r="N134" s="44">
        <f t="shared" si="9"/>
        <v>107882</v>
      </c>
      <c r="O134" s="15" t="str">
        <f t="shared" si="10"/>
        <v/>
      </c>
    </row>
    <row r="135" spans="2:15" ht="100.5" customHeight="1" x14ac:dyDescent="0.2">
      <c r="B135" s="13">
        <v>124</v>
      </c>
      <c r="C135" s="14" t="s">
        <v>248</v>
      </c>
      <c r="D135" s="105" t="s">
        <v>249</v>
      </c>
      <c r="E135" s="15" t="s">
        <v>26</v>
      </c>
      <c r="F135" s="92">
        <v>50</v>
      </c>
      <c r="G135" s="1" t="s">
        <v>27</v>
      </c>
      <c r="H135" s="16">
        <v>51472</v>
      </c>
      <c r="I135" s="17">
        <v>0.19</v>
      </c>
      <c r="J135" s="44">
        <f t="shared" si="8"/>
        <v>61252</v>
      </c>
      <c r="K135" s="1" t="s">
        <v>28</v>
      </c>
      <c r="L135" s="16">
        <v>50648</v>
      </c>
      <c r="M135" s="17">
        <v>0.19</v>
      </c>
      <c r="N135" s="44">
        <f t="shared" si="9"/>
        <v>60271</v>
      </c>
      <c r="O135" s="15" t="str">
        <f t="shared" si="10"/>
        <v/>
      </c>
    </row>
    <row r="136" spans="2:15" ht="100.5" customHeight="1" x14ac:dyDescent="0.2">
      <c r="B136" s="13">
        <v>125</v>
      </c>
      <c r="C136" s="14" t="s">
        <v>250</v>
      </c>
      <c r="D136" s="105" t="s">
        <v>251</v>
      </c>
      <c r="E136" s="15" t="s">
        <v>72</v>
      </c>
      <c r="F136" s="92">
        <v>10</v>
      </c>
      <c r="G136" s="1" t="s">
        <v>27</v>
      </c>
      <c r="H136" s="16">
        <v>849476</v>
      </c>
      <c r="I136" s="17">
        <v>0.19</v>
      </c>
      <c r="J136" s="44">
        <f t="shared" si="8"/>
        <v>1010876</v>
      </c>
      <c r="K136" s="1" t="s">
        <v>28</v>
      </c>
      <c r="L136" s="16">
        <v>826540</v>
      </c>
      <c r="M136" s="17">
        <v>0.19</v>
      </c>
      <c r="N136" s="44">
        <f t="shared" si="9"/>
        <v>983583</v>
      </c>
      <c r="O136" s="15" t="str">
        <f t="shared" si="10"/>
        <v/>
      </c>
    </row>
    <row r="137" spans="2:15" ht="100.5" customHeight="1" x14ac:dyDescent="0.2">
      <c r="B137" s="13">
        <v>126</v>
      </c>
      <c r="C137" s="14" t="s">
        <v>252</v>
      </c>
      <c r="D137" s="105" t="s">
        <v>253</v>
      </c>
      <c r="E137" s="15" t="s">
        <v>72</v>
      </c>
      <c r="F137" s="92">
        <v>10</v>
      </c>
      <c r="G137" s="1" t="s">
        <v>27</v>
      </c>
      <c r="H137" s="16">
        <v>1623187</v>
      </c>
      <c r="I137" s="17">
        <v>0.19</v>
      </c>
      <c r="J137" s="44">
        <f t="shared" si="8"/>
        <v>1931593</v>
      </c>
      <c r="K137" s="1" t="s">
        <v>28</v>
      </c>
      <c r="L137" s="16">
        <v>1590724</v>
      </c>
      <c r="M137" s="17">
        <v>0.19</v>
      </c>
      <c r="N137" s="44">
        <f t="shared" si="9"/>
        <v>1892962</v>
      </c>
      <c r="O137" s="15" t="str">
        <f t="shared" si="10"/>
        <v/>
      </c>
    </row>
    <row r="138" spans="2:15" ht="100.5" customHeight="1" x14ac:dyDescent="0.2">
      <c r="B138" s="13">
        <v>127</v>
      </c>
      <c r="C138" s="14" t="s">
        <v>254</v>
      </c>
      <c r="D138" s="105" t="s">
        <v>255</v>
      </c>
      <c r="E138" s="15" t="s">
        <v>72</v>
      </c>
      <c r="F138" s="92">
        <v>10</v>
      </c>
      <c r="G138" s="1" t="s">
        <v>27</v>
      </c>
      <c r="H138" s="16">
        <v>424120</v>
      </c>
      <c r="I138" s="17">
        <v>0.19</v>
      </c>
      <c r="J138" s="44">
        <f t="shared" si="8"/>
        <v>504703</v>
      </c>
      <c r="K138" s="1" t="s">
        <v>28</v>
      </c>
      <c r="L138" s="16">
        <v>417335</v>
      </c>
      <c r="M138" s="17">
        <v>0.19</v>
      </c>
      <c r="N138" s="44">
        <f t="shared" si="9"/>
        <v>496629</v>
      </c>
      <c r="O138" s="15" t="str">
        <f t="shared" si="10"/>
        <v/>
      </c>
    </row>
    <row r="139" spans="2:15" ht="100.5" customHeight="1" x14ac:dyDescent="0.2">
      <c r="B139" s="13">
        <v>128</v>
      </c>
      <c r="C139" s="14" t="s">
        <v>257</v>
      </c>
      <c r="D139" s="105" t="s">
        <v>258</v>
      </c>
      <c r="E139" s="15" t="s">
        <v>256</v>
      </c>
      <c r="F139" s="92">
        <v>50</v>
      </c>
      <c r="G139" s="1" t="s">
        <v>27</v>
      </c>
      <c r="H139" s="16">
        <v>2025499</v>
      </c>
      <c r="I139" s="17">
        <v>0.19</v>
      </c>
      <c r="J139" s="44">
        <f t="shared" si="8"/>
        <v>2410344</v>
      </c>
      <c r="K139" s="1" t="s">
        <v>28</v>
      </c>
      <c r="L139" s="16">
        <v>1970811</v>
      </c>
      <c r="M139" s="17">
        <v>0.19</v>
      </c>
      <c r="N139" s="44">
        <f t="shared" si="9"/>
        <v>2345265</v>
      </c>
      <c r="O139" s="15" t="str">
        <f t="shared" si="10"/>
        <v/>
      </c>
    </row>
    <row r="140" spans="2:15" ht="100.5" customHeight="1" x14ac:dyDescent="0.2">
      <c r="B140" s="13">
        <v>129</v>
      </c>
      <c r="C140" s="14" t="s">
        <v>259</v>
      </c>
      <c r="D140" s="105" t="s">
        <v>260</v>
      </c>
      <c r="E140" s="15" t="s">
        <v>26</v>
      </c>
      <c r="F140" s="92">
        <v>100</v>
      </c>
      <c r="G140" s="1" t="s">
        <v>27</v>
      </c>
      <c r="H140" s="16">
        <v>39380</v>
      </c>
      <c r="I140" s="17">
        <v>0.19</v>
      </c>
      <c r="J140" s="44">
        <f t="shared" si="8"/>
        <v>46862</v>
      </c>
      <c r="K140" s="1" t="s">
        <v>28</v>
      </c>
      <c r="L140" s="16">
        <v>38947</v>
      </c>
      <c r="M140" s="17">
        <v>0.19</v>
      </c>
      <c r="N140" s="44">
        <f t="shared" si="9"/>
        <v>46347</v>
      </c>
      <c r="O140" s="15" t="str">
        <f t="shared" si="10"/>
        <v/>
      </c>
    </row>
    <row r="141" spans="2:15" ht="100.5" customHeight="1" x14ac:dyDescent="0.2">
      <c r="B141" s="13">
        <v>130</v>
      </c>
      <c r="C141" s="14" t="s">
        <v>261</v>
      </c>
      <c r="D141" s="105" t="s">
        <v>262</v>
      </c>
      <c r="E141" s="15" t="s">
        <v>26</v>
      </c>
      <c r="F141" s="92">
        <v>50</v>
      </c>
      <c r="G141" s="1" t="s">
        <v>27</v>
      </c>
      <c r="H141" s="16">
        <v>49014</v>
      </c>
      <c r="I141" s="17">
        <v>0.19</v>
      </c>
      <c r="J141" s="44">
        <f t="shared" si="8"/>
        <v>58327</v>
      </c>
      <c r="K141" s="1" t="s">
        <v>28</v>
      </c>
      <c r="L141" s="16">
        <v>47495</v>
      </c>
      <c r="M141" s="17">
        <v>0.19</v>
      </c>
      <c r="N141" s="44">
        <f t="shared" si="9"/>
        <v>56519</v>
      </c>
      <c r="O141" s="15" t="str">
        <f t="shared" si="10"/>
        <v/>
      </c>
    </row>
    <row r="142" spans="2:15" ht="100.5" customHeight="1" x14ac:dyDescent="0.2">
      <c r="B142" s="13">
        <v>131</v>
      </c>
      <c r="C142" s="14" t="s">
        <v>263</v>
      </c>
      <c r="D142" s="105" t="s">
        <v>264</v>
      </c>
      <c r="E142" s="15" t="s">
        <v>26</v>
      </c>
      <c r="F142" s="92" t="e">
        <v>#N/A</v>
      </c>
      <c r="G142" s="1" t="s">
        <v>27</v>
      </c>
      <c r="H142" s="16">
        <v>233656</v>
      </c>
      <c r="I142" s="17">
        <v>0.19</v>
      </c>
      <c r="J142" s="44">
        <f t="shared" si="8"/>
        <v>278051</v>
      </c>
      <c r="K142" s="1" t="s">
        <v>28</v>
      </c>
      <c r="L142" s="16">
        <v>226412</v>
      </c>
      <c r="M142" s="17">
        <v>0.19</v>
      </c>
      <c r="N142" s="44">
        <f t="shared" si="9"/>
        <v>269430</v>
      </c>
      <c r="O142" s="15" t="str">
        <f t="shared" si="10"/>
        <v/>
      </c>
    </row>
    <row r="143" spans="2:15" ht="100.5" customHeight="1" x14ac:dyDescent="0.2">
      <c r="B143" s="13">
        <v>132</v>
      </c>
      <c r="C143" s="14" t="s">
        <v>265</v>
      </c>
      <c r="D143" s="105" t="s">
        <v>266</v>
      </c>
      <c r="E143" s="15" t="s">
        <v>256</v>
      </c>
      <c r="F143" s="92" t="e">
        <v>#N/A</v>
      </c>
      <c r="G143" s="1" t="s">
        <v>27</v>
      </c>
      <c r="H143" s="16">
        <v>2351238</v>
      </c>
      <c r="I143" s="17">
        <v>0.19</v>
      </c>
      <c r="J143" s="44">
        <f t="shared" si="8"/>
        <v>2797973</v>
      </c>
      <c r="K143" s="1" t="s">
        <v>28</v>
      </c>
      <c r="L143" s="16">
        <v>2325375</v>
      </c>
      <c r="M143" s="17">
        <v>0.19</v>
      </c>
      <c r="N143" s="44">
        <f t="shared" si="9"/>
        <v>2767196</v>
      </c>
      <c r="O143" s="15" t="str">
        <f t="shared" si="10"/>
        <v/>
      </c>
    </row>
    <row r="144" spans="2:15" ht="100.5" customHeight="1" x14ac:dyDescent="0.2">
      <c r="B144" s="13">
        <v>133</v>
      </c>
      <c r="C144" s="14" t="s">
        <v>267</v>
      </c>
      <c r="D144" s="105" t="s">
        <v>268</v>
      </c>
      <c r="E144" s="15" t="s">
        <v>26</v>
      </c>
      <c r="F144" s="92">
        <v>100</v>
      </c>
      <c r="G144" s="1" t="s">
        <v>27</v>
      </c>
      <c r="H144" s="16">
        <v>29226</v>
      </c>
      <c r="I144" s="17">
        <v>0.19</v>
      </c>
      <c r="J144" s="44">
        <f t="shared" si="8"/>
        <v>34779</v>
      </c>
      <c r="K144" s="1" t="s">
        <v>28</v>
      </c>
      <c r="L144" s="16">
        <v>28905</v>
      </c>
      <c r="M144" s="17">
        <v>0.19</v>
      </c>
      <c r="N144" s="44">
        <f t="shared" si="9"/>
        <v>34397</v>
      </c>
      <c r="O144" s="15" t="str">
        <f t="shared" si="10"/>
        <v/>
      </c>
    </row>
    <row r="145" spans="2:15" ht="100.5" customHeight="1" x14ac:dyDescent="0.2">
      <c r="B145" s="13">
        <v>134</v>
      </c>
      <c r="C145" s="14" t="s">
        <v>411</v>
      </c>
      <c r="D145" s="105" t="s">
        <v>270</v>
      </c>
      <c r="E145" s="15" t="s">
        <v>26</v>
      </c>
      <c r="F145" s="92">
        <v>200</v>
      </c>
      <c r="G145" s="1" t="s">
        <v>27</v>
      </c>
      <c r="H145" s="16">
        <v>25678</v>
      </c>
      <c r="I145" s="17">
        <v>0.19</v>
      </c>
      <c r="J145" s="44">
        <f t="shared" si="8"/>
        <v>30557</v>
      </c>
      <c r="K145" s="1" t="s">
        <v>28</v>
      </c>
      <c r="L145" s="16">
        <v>25268</v>
      </c>
      <c r="M145" s="17">
        <v>0.19</v>
      </c>
      <c r="N145" s="44">
        <f t="shared" si="9"/>
        <v>30069</v>
      </c>
      <c r="O145" s="15" t="str">
        <f t="shared" si="10"/>
        <v/>
      </c>
    </row>
    <row r="146" spans="2:15" ht="100.5" customHeight="1" x14ac:dyDescent="0.2">
      <c r="B146" s="13">
        <v>135</v>
      </c>
      <c r="C146" s="14" t="s">
        <v>271</v>
      </c>
      <c r="D146" s="105" t="s">
        <v>272</v>
      </c>
      <c r="E146" s="15" t="s">
        <v>26</v>
      </c>
      <c r="F146" s="92">
        <v>200</v>
      </c>
      <c r="G146" s="1" t="s">
        <v>27</v>
      </c>
      <c r="H146" s="16">
        <v>33536</v>
      </c>
      <c r="I146" s="17">
        <v>0.19</v>
      </c>
      <c r="J146" s="44">
        <f t="shared" si="8"/>
        <v>39908</v>
      </c>
      <c r="K146" s="1" t="s">
        <v>28</v>
      </c>
      <c r="L146" s="16">
        <v>32798</v>
      </c>
      <c r="M146" s="17">
        <v>0.19</v>
      </c>
      <c r="N146" s="44">
        <f t="shared" si="9"/>
        <v>39030</v>
      </c>
      <c r="O146" s="15" t="str">
        <f t="shared" si="10"/>
        <v/>
      </c>
    </row>
    <row r="147" spans="2:15" ht="100.5" customHeight="1" x14ac:dyDescent="0.2">
      <c r="B147" s="13">
        <v>136</v>
      </c>
      <c r="C147" s="14" t="s">
        <v>273</v>
      </c>
      <c r="D147" s="105" t="s">
        <v>274</v>
      </c>
      <c r="E147" s="15" t="s">
        <v>26</v>
      </c>
      <c r="F147" s="92">
        <v>100</v>
      </c>
      <c r="G147" s="1" t="s">
        <v>27</v>
      </c>
      <c r="H147" s="16">
        <v>293756</v>
      </c>
      <c r="I147" s="17">
        <v>0.19</v>
      </c>
      <c r="J147" s="44">
        <f t="shared" si="8"/>
        <v>349570</v>
      </c>
      <c r="K147" s="1" t="s">
        <v>28</v>
      </c>
      <c r="L147" s="16">
        <v>286706</v>
      </c>
      <c r="M147" s="17">
        <v>0.19</v>
      </c>
      <c r="N147" s="44">
        <f t="shared" si="9"/>
        <v>341180</v>
      </c>
      <c r="O147" s="15" t="str">
        <f t="shared" si="10"/>
        <v/>
      </c>
    </row>
    <row r="148" spans="2:15" ht="100.5" customHeight="1" x14ac:dyDescent="0.2">
      <c r="B148" s="13">
        <v>137</v>
      </c>
      <c r="C148" s="14" t="s">
        <v>275</v>
      </c>
      <c r="D148" s="105" t="s">
        <v>276</v>
      </c>
      <c r="E148" s="15" t="s">
        <v>72</v>
      </c>
      <c r="F148" s="92">
        <v>20</v>
      </c>
      <c r="G148" s="1" t="s">
        <v>27</v>
      </c>
      <c r="H148" s="16">
        <v>24482</v>
      </c>
      <c r="I148" s="17">
        <v>0.19</v>
      </c>
      <c r="J148" s="44">
        <f t="shared" si="8"/>
        <v>29134</v>
      </c>
      <c r="K148" s="1" t="s">
        <v>28</v>
      </c>
      <c r="L148" s="16">
        <v>23869</v>
      </c>
      <c r="M148" s="17">
        <v>0.19</v>
      </c>
      <c r="N148" s="44">
        <f t="shared" si="9"/>
        <v>28404</v>
      </c>
      <c r="O148" s="15" t="str">
        <f t="shared" si="10"/>
        <v/>
      </c>
    </row>
    <row r="149" spans="2:15" ht="100.5" customHeight="1" x14ac:dyDescent="0.2">
      <c r="B149" s="13">
        <v>138</v>
      </c>
      <c r="C149" s="14" t="s">
        <v>277</v>
      </c>
      <c r="D149" s="105" t="s">
        <v>276</v>
      </c>
      <c r="E149" s="15" t="s">
        <v>72</v>
      </c>
      <c r="F149" s="92">
        <v>20</v>
      </c>
      <c r="G149" s="1" t="s">
        <v>27</v>
      </c>
      <c r="H149" s="16">
        <v>29769</v>
      </c>
      <c r="I149" s="17">
        <v>0.19</v>
      </c>
      <c r="J149" s="44">
        <f t="shared" si="8"/>
        <v>35425</v>
      </c>
      <c r="K149" s="1" t="s">
        <v>28</v>
      </c>
      <c r="L149" s="16">
        <v>29203</v>
      </c>
      <c r="M149" s="17">
        <v>0.19</v>
      </c>
      <c r="N149" s="44">
        <f t="shared" si="9"/>
        <v>34752</v>
      </c>
      <c r="O149" s="15" t="str">
        <f t="shared" si="10"/>
        <v/>
      </c>
    </row>
    <row r="150" spans="2:15" ht="100.5" customHeight="1" x14ac:dyDescent="0.2">
      <c r="B150" s="13">
        <v>139</v>
      </c>
      <c r="C150" s="14" t="s">
        <v>278</v>
      </c>
      <c r="D150" s="105" t="s">
        <v>276</v>
      </c>
      <c r="E150" s="15" t="s">
        <v>72</v>
      </c>
      <c r="F150" s="92">
        <v>20</v>
      </c>
      <c r="G150" s="1" t="s">
        <v>27</v>
      </c>
      <c r="H150" s="16">
        <v>33378</v>
      </c>
      <c r="I150" s="17">
        <v>0.19</v>
      </c>
      <c r="J150" s="44">
        <f t="shared" si="8"/>
        <v>39720</v>
      </c>
      <c r="K150" s="1" t="s">
        <v>28</v>
      </c>
      <c r="L150" s="16">
        <v>32944</v>
      </c>
      <c r="M150" s="17">
        <v>0.19</v>
      </c>
      <c r="N150" s="44">
        <f t="shared" si="9"/>
        <v>39203</v>
      </c>
      <c r="O150" s="15" t="str">
        <f t="shared" si="10"/>
        <v/>
      </c>
    </row>
    <row r="151" spans="2:15" ht="100.5" customHeight="1" x14ac:dyDescent="0.2">
      <c r="B151" s="13">
        <v>140</v>
      </c>
      <c r="C151" s="14" t="s">
        <v>279</v>
      </c>
      <c r="D151" s="105" t="s">
        <v>276</v>
      </c>
      <c r="E151" s="15" t="s">
        <v>72</v>
      </c>
      <c r="F151" s="92">
        <v>20</v>
      </c>
      <c r="G151" s="1" t="s">
        <v>27</v>
      </c>
      <c r="H151" s="16">
        <v>37218</v>
      </c>
      <c r="I151" s="17">
        <v>0.19</v>
      </c>
      <c r="J151" s="44">
        <f t="shared" si="8"/>
        <v>44289</v>
      </c>
      <c r="K151" s="1" t="s">
        <v>28</v>
      </c>
      <c r="L151" s="16">
        <v>36585</v>
      </c>
      <c r="M151" s="17">
        <v>0.19</v>
      </c>
      <c r="N151" s="44">
        <f t="shared" si="9"/>
        <v>43536</v>
      </c>
      <c r="O151" s="15" t="str">
        <f t="shared" si="10"/>
        <v/>
      </c>
    </row>
    <row r="152" spans="2:15" ht="100.5" customHeight="1" x14ac:dyDescent="0.2">
      <c r="B152" s="13">
        <v>141</v>
      </c>
      <c r="C152" s="14" t="s">
        <v>280</v>
      </c>
      <c r="D152" s="105" t="s">
        <v>276</v>
      </c>
      <c r="E152" s="15" t="s">
        <v>72</v>
      </c>
      <c r="F152" s="92">
        <v>20</v>
      </c>
      <c r="G152" s="1" t="s">
        <v>27</v>
      </c>
      <c r="H152" s="16">
        <v>39887</v>
      </c>
      <c r="I152" s="17">
        <v>0.19</v>
      </c>
      <c r="J152" s="44">
        <f t="shared" si="8"/>
        <v>47466</v>
      </c>
      <c r="K152" s="1" t="s">
        <v>28</v>
      </c>
      <c r="L152" s="16">
        <v>38850</v>
      </c>
      <c r="M152" s="17">
        <v>0.19</v>
      </c>
      <c r="N152" s="44">
        <f t="shared" si="9"/>
        <v>46232</v>
      </c>
      <c r="O152" s="15" t="str">
        <f t="shared" si="10"/>
        <v/>
      </c>
    </row>
    <row r="153" spans="2:15" ht="100.5" customHeight="1" x14ac:dyDescent="0.2">
      <c r="B153" s="13">
        <v>142</v>
      </c>
      <c r="C153" s="14" t="s">
        <v>281</v>
      </c>
      <c r="D153" s="105" t="s">
        <v>276</v>
      </c>
      <c r="E153" s="15" t="s">
        <v>72</v>
      </c>
      <c r="F153" s="92">
        <v>20</v>
      </c>
      <c r="G153" s="1" t="s">
        <v>27</v>
      </c>
      <c r="H153" s="16">
        <v>43879</v>
      </c>
      <c r="I153" s="17">
        <v>0.19</v>
      </c>
      <c r="J153" s="44">
        <f t="shared" si="8"/>
        <v>52216</v>
      </c>
      <c r="K153" s="1" t="s">
        <v>28</v>
      </c>
      <c r="L153" s="16">
        <v>42211</v>
      </c>
      <c r="M153" s="17">
        <v>0.19</v>
      </c>
      <c r="N153" s="44">
        <f t="shared" si="9"/>
        <v>50231</v>
      </c>
      <c r="O153" s="15" t="str">
        <f t="shared" si="10"/>
        <v/>
      </c>
    </row>
    <row r="154" spans="2:15" ht="100.5" customHeight="1" x14ac:dyDescent="0.2">
      <c r="B154" s="13">
        <v>143</v>
      </c>
      <c r="C154" s="14" t="s">
        <v>282</v>
      </c>
      <c r="D154" s="105" t="s">
        <v>276</v>
      </c>
      <c r="E154" s="15" t="s">
        <v>72</v>
      </c>
      <c r="F154" s="92">
        <v>20</v>
      </c>
      <c r="G154" s="1" t="s">
        <v>27</v>
      </c>
      <c r="H154" s="16">
        <v>47083</v>
      </c>
      <c r="I154" s="17">
        <v>0.19</v>
      </c>
      <c r="J154" s="44">
        <f t="shared" si="8"/>
        <v>56029</v>
      </c>
      <c r="K154" s="1" t="s">
        <v>28</v>
      </c>
      <c r="L154" s="16">
        <v>46612</v>
      </c>
      <c r="M154" s="17">
        <v>0.19</v>
      </c>
      <c r="N154" s="44">
        <f t="shared" si="9"/>
        <v>55468</v>
      </c>
      <c r="O154" s="15" t="str">
        <f t="shared" si="10"/>
        <v/>
      </c>
    </row>
    <row r="155" spans="2:15" ht="100.5" customHeight="1" x14ac:dyDescent="0.2">
      <c r="B155" s="13">
        <v>144</v>
      </c>
      <c r="C155" s="14" t="s">
        <v>283</v>
      </c>
      <c r="D155" s="105" t="s">
        <v>276</v>
      </c>
      <c r="E155" s="15" t="s">
        <v>72</v>
      </c>
      <c r="F155" s="92">
        <v>20</v>
      </c>
      <c r="G155" s="1" t="s">
        <v>27</v>
      </c>
      <c r="H155" s="16">
        <v>54121</v>
      </c>
      <c r="I155" s="17">
        <v>0.19</v>
      </c>
      <c r="J155" s="44">
        <f t="shared" si="8"/>
        <v>64404</v>
      </c>
      <c r="K155" s="1" t="s">
        <v>28</v>
      </c>
      <c r="L155" s="16">
        <v>52497</v>
      </c>
      <c r="M155" s="17">
        <v>0.19</v>
      </c>
      <c r="N155" s="44">
        <f t="shared" si="9"/>
        <v>62471</v>
      </c>
      <c r="O155" s="15" t="str">
        <f t="shared" si="10"/>
        <v/>
      </c>
    </row>
    <row r="156" spans="2:15" ht="100.5" customHeight="1" x14ac:dyDescent="0.2">
      <c r="B156" s="13">
        <v>145</v>
      </c>
      <c r="C156" s="14" t="s">
        <v>284</v>
      </c>
      <c r="D156" s="105" t="s">
        <v>276</v>
      </c>
      <c r="E156" s="15" t="s">
        <v>72</v>
      </c>
      <c r="F156" s="92">
        <v>20</v>
      </c>
      <c r="G156" s="1" t="s">
        <v>27</v>
      </c>
      <c r="H156" s="16">
        <v>58112</v>
      </c>
      <c r="I156" s="17">
        <v>0.19</v>
      </c>
      <c r="J156" s="44">
        <f t="shared" si="8"/>
        <v>69153</v>
      </c>
      <c r="K156" s="1" t="s">
        <v>28</v>
      </c>
      <c r="L156" s="16">
        <v>56368</v>
      </c>
      <c r="M156" s="17">
        <v>0.19</v>
      </c>
      <c r="N156" s="44">
        <f t="shared" si="9"/>
        <v>67078</v>
      </c>
      <c r="O156" s="15" t="str">
        <f t="shared" si="10"/>
        <v/>
      </c>
    </row>
    <row r="157" spans="2:15" ht="100.5" customHeight="1" x14ac:dyDescent="0.2">
      <c r="B157" s="13">
        <v>146</v>
      </c>
      <c r="C157" s="14" t="s">
        <v>285</v>
      </c>
      <c r="D157" s="105" t="s">
        <v>276</v>
      </c>
      <c r="E157" s="15" t="s">
        <v>72</v>
      </c>
      <c r="F157" s="92">
        <v>20</v>
      </c>
      <c r="G157" s="1" t="s">
        <v>27</v>
      </c>
      <c r="H157" s="16">
        <v>58033</v>
      </c>
      <c r="I157" s="17">
        <v>0.19</v>
      </c>
      <c r="J157" s="44">
        <f t="shared" si="8"/>
        <v>69059</v>
      </c>
      <c r="K157" s="1" t="s">
        <v>28</v>
      </c>
      <c r="L157" s="16">
        <v>56465</v>
      </c>
      <c r="M157" s="17">
        <v>0.19</v>
      </c>
      <c r="N157" s="44">
        <f t="shared" si="9"/>
        <v>67193</v>
      </c>
      <c r="O157" s="15" t="str">
        <f t="shared" si="10"/>
        <v/>
      </c>
    </row>
    <row r="158" spans="2:15" ht="100.5" customHeight="1" x14ac:dyDescent="0.2">
      <c r="B158" s="13">
        <v>147</v>
      </c>
      <c r="C158" s="14" t="s">
        <v>286</v>
      </c>
      <c r="D158" s="105" t="s">
        <v>287</v>
      </c>
      <c r="E158" s="15" t="s">
        <v>26</v>
      </c>
      <c r="F158" s="92">
        <v>50</v>
      </c>
      <c r="G158" s="1" t="s">
        <v>27</v>
      </c>
      <c r="H158" s="16">
        <v>27944</v>
      </c>
      <c r="I158" s="17">
        <v>0.19</v>
      </c>
      <c r="J158" s="44">
        <f t="shared" si="8"/>
        <v>33253</v>
      </c>
      <c r="K158" s="1" t="s">
        <v>28</v>
      </c>
      <c r="L158" s="16">
        <v>26911</v>
      </c>
      <c r="M158" s="17">
        <v>0.19</v>
      </c>
      <c r="N158" s="44">
        <f t="shared" si="9"/>
        <v>32024</v>
      </c>
      <c r="O158" s="15" t="str">
        <f t="shared" si="10"/>
        <v/>
      </c>
    </row>
    <row r="159" spans="2:15" ht="100.5" customHeight="1" x14ac:dyDescent="0.2">
      <c r="B159" s="13">
        <v>148</v>
      </c>
      <c r="C159" s="14" t="s">
        <v>286</v>
      </c>
      <c r="D159" s="105" t="s">
        <v>288</v>
      </c>
      <c r="E159" s="15" t="s">
        <v>26</v>
      </c>
      <c r="F159" s="92">
        <v>50</v>
      </c>
      <c r="G159" s="1" t="s">
        <v>27</v>
      </c>
      <c r="H159" s="16">
        <v>40394</v>
      </c>
      <c r="I159" s="17">
        <v>0.19</v>
      </c>
      <c r="J159" s="44">
        <f t="shared" si="8"/>
        <v>48069</v>
      </c>
      <c r="K159" s="1" t="s">
        <v>28</v>
      </c>
      <c r="L159" s="16">
        <v>38778</v>
      </c>
      <c r="M159" s="17">
        <v>0.19</v>
      </c>
      <c r="N159" s="44">
        <f t="shared" si="9"/>
        <v>46146</v>
      </c>
      <c r="O159" s="15" t="str">
        <f t="shared" si="10"/>
        <v/>
      </c>
    </row>
    <row r="160" spans="2:15" ht="100.5" customHeight="1" x14ac:dyDescent="0.2">
      <c r="B160" s="13">
        <v>149</v>
      </c>
      <c r="C160" s="14" t="s">
        <v>286</v>
      </c>
      <c r="D160" s="105" t="s">
        <v>289</v>
      </c>
      <c r="E160" s="15" t="s">
        <v>26</v>
      </c>
      <c r="F160" s="92">
        <v>50</v>
      </c>
      <c r="G160" s="1" t="s">
        <v>27</v>
      </c>
      <c r="H160" s="16">
        <v>41533</v>
      </c>
      <c r="I160" s="17">
        <v>0.19</v>
      </c>
      <c r="J160" s="44">
        <f t="shared" si="8"/>
        <v>49424</v>
      </c>
      <c r="K160" s="1" t="s">
        <v>28</v>
      </c>
      <c r="L160" s="16">
        <v>39996</v>
      </c>
      <c r="M160" s="17">
        <v>0.19</v>
      </c>
      <c r="N160" s="44">
        <f t="shared" si="9"/>
        <v>47595</v>
      </c>
      <c r="O160" s="15" t="str">
        <f t="shared" si="10"/>
        <v/>
      </c>
    </row>
    <row r="161" spans="2:15" ht="100.5" customHeight="1" x14ac:dyDescent="0.2">
      <c r="B161" s="13">
        <v>150</v>
      </c>
      <c r="C161" s="14" t="s">
        <v>286</v>
      </c>
      <c r="D161" s="105" t="s">
        <v>290</v>
      </c>
      <c r="E161" s="15" t="s">
        <v>26</v>
      </c>
      <c r="F161" s="92">
        <v>50</v>
      </c>
      <c r="G161" s="1" t="s">
        <v>27</v>
      </c>
      <c r="H161" s="16">
        <v>81044</v>
      </c>
      <c r="I161" s="17">
        <v>0.19</v>
      </c>
      <c r="J161" s="44">
        <f t="shared" si="8"/>
        <v>96442</v>
      </c>
      <c r="K161" s="1" t="s">
        <v>28</v>
      </c>
      <c r="L161" s="16">
        <v>78693</v>
      </c>
      <c r="M161" s="17">
        <v>0.19</v>
      </c>
      <c r="N161" s="44">
        <f t="shared" si="9"/>
        <v>93645</v>
      </c>
      <c r="O161" s="15" t="str">
        <f t="shared" si="10"/>
        <v/>
      </c>
    </row>
    <row r="162" spans="2:15" ht="100.5" customHeight="1" x14ac:dyDescent="0.2">
      <c r="B162" s="13">
        <v>151</v>
      </c>
      <c r="C162" s="14" t="s">
        <v>291</v>
      </c>
      <c r="D162" s="105" t="s">
        <v>292</v>
      </c>
      <c r="E162" s="15" t="s">
        <v>26</v>
      </c>
      <c r="F162" s="92">
        <v>100</v>
      </c>
      <c r="G162" s="1" t="s">
        <v>27</v>
      </c>
      <c r="H162" s="16">
        <v>158224</v>
      </c>
      <c r="I162" s="17">
        <v>0.19</v>
      </c>
      <c r="J162" s="44">
        <f t="shared" si="8"/>
        <v>188287</v>
      </c>
      <c r="K162" s="1" t="s">
        <v>28</v>
      </c>
      <c r="L162" s="16">
        <v>154586</v>
      </c>
      <c r="M162" s="17">
        <v>0.19</v>
      </c>
      <c r="N162" s="44">
        <f t="shared" si="9"/>
        <v>183957</v>
      </c>
      <c r="O162" s="15" t="str">
        <f t="shared" si="10"/>
        <v/>
      </c>
    </row>
    <row r="163" spans="2:15" ht="100.5" customHeight="1" x14ac:dyDescent="0.2">
      <c r="B163" s="13">
        <v>152</v>
      </c>
      <c r="C163" s="14" t="s">
        <v>293</v>
      </c>
      <c r="D163" s="105" t="s">
        <v>294</v>
      </c>
      <c r="E163" s="15" t="s">
        <v>26</v>
      </c>
      <c r="F163" s="92">
        <v>5</v>
      </c>
      <c r="G163" s="1" t="s">
        <v>27</v>
      </c>
      <c r="H163" s="16">
        <v>876341</v>
      </c>
      <c r="I163" s="17">
        <v>0.19</v>
      </c>
      <c r="J163" s="44">
        <f t="shared" si="8"/>
        <v>1042846</v>
      </c>
      <c r="K163" s="1" t="s">
        <v>28</v>
      </c>
      <c r="L163" s="16">
        <v>857061</v>
      </c>
      <c r="M163" s="17">
        <v>0.19</v>
      </c>
      <c r="N163" s="44">
        <f t="shared" si="9"/>
        <v>1019903</v>
      </c>
      <c r="O163" s="15" t="str">
        <f t="shared" si="10"/>
        <v/>
      </c>
    </row>
    <row r="164" spans="2:15" ht="100.5" customHeight="1" x14ac:dyDescent="0.2">
      <c r="B164" s="13">
        <v>153</v>
      </c>
      <c r="C164" s="14" t="s">
        <v>412</v>
      </c>
      <c r="D164" s="105" t="s">
        <v>296</v>
      </c>
      <c r="E164" s="15" t="s">
        <v>26</v>
      </c>
      <c r="F164" s="92">
        <v>50</v>
      </c>
      <c r="G164" s="1" t="s">
        <v>27</v>
      </c>
      <c r="H164" s="16">
        <v>37978</v>
      </c>
      <c r="I164" s="17">
        <v>0.19</v>
      </c>
      <c r="J164" s="44">
        <f t="shared" si="8"/>
        <v>45194</v>
      </c>
      <c r="K164" s="1" t="s">
        <v>28</v>
      </c>
      <c r="L164" s="16">
        <v>37256</v>
      </c>
      <c r="M164" s="17">
        <v>0.19</v>
      </c>
      <c r="N164" s="44">
        <f t="shared" si="9"/>
        <v>44335</v>
      </c>
      <c r="O164" s="15" t="str">
        <f t="shared" si="10"/>
        <v/>
      </c>
    </row>
    <row r="165" spans="2:15" ht="100.5" customHeight="1" x14ac:dyDescent="0.2">
      <c r="B165" s="13">
        <v>154</v>
      </c>
      <c r="C165" s="14" t="s">
        <v>413</v>
      </c>
      <c r="D165" s="105" t="s">
        <v>298</v>
      </c>
      <c r="E165" s="15" t="s">
        <v>26</v>
      </c>
      <c r="F165" s="92">
        <v>10</v>
      </c>
      <c r="G165" s="1" t="s">
        <v>27</v>
      </c>
      <c r="H165" s="16">
        <v>46061</v>
      </c>
      <c r="I165" s="17">
        <v>0.19</v>
      </c>
      <c r="J165" s="44">
        <f t="shared" si="8"/>
        <v>54813</v>
      </c>
      <c r="K165" s="1" t="s">
        <v>28</v>
      </c>
      <c r="L165" s="16">
        <v>45325</v>
      </c>
      <c r="M165" s="17">
        <v>0.19</v>
      </c>
      <c r="N165" s="44">
        <f t="shared" si="9"/>
        <v>53937</v>
      </c>
      <c r="O165" s="15" t="str">
        <f t="shared" si="10"/>
        <v/>
      </c>
    </row>
    <row r="166" spans="2:15" ht="100.5" customHeight="1" x14ac:dyDescent="0.2">
      <c r="B166" s="13">
        <v>155</v>
      </c>
      <c r="C166" s="14" t="s">
        <v>414</v>
      </c>
      <c r="D166" s="105" t="s">
        <v>300</v>
      </c>
      <c r="E166" s="15" t="s">
        <v>26</v>
      </c>
      <c r="F166" s="92">
        <v>10</v>
      </c>
      <c r="G166" s="1" t="s">
        <v>27</v>
      </c>
      <c r="H166" s="16">
        <v>50234</v>
      </c>
      <c r="I166" s="17">
        <v>0.19</v>
      </c>
      <c r="J166" s="44">
        <f t="shared" si="8"/>
        <v>59778</v>
      </c>
      <c r="K166" s="1" t="s">
        <v>28</v>
      </c>
      <c r="L166" s="16">
        <v>48526</v>
      </c>
      <c r="M166" s="17">
        <v>0.19</v>
      </c>
      <c r="N166" s="44">
        <f t="shared" si="9"/>
        <v>57746</v>
      </c>
      <c r="O166" s="15" t="str">
        <f t="shared" si="10"/>
        <v/>
      </c>
    </row>
    <row r="167" spans="2:15" ht="100.5" customHeight="1" x14ac:dyDescent="0.2">
      <c r="B167" s="13">
        <v>156</v>
      </c>
      <c r="C167" s="14" t="s">
        <v>415</v>
      </c>
      <c r="D167" s="105" t="s">
        <v>302</v>
      </c>
      <c r="E167" s="15" t="s">
        <v>26</v>
      </c>
      <c r="F167" s="92">
        <v>10</v>
      </c>
      <c r="G167" s="1" t="s">
        <v>27</v>
      </c>
      <c r="H167" s="16">
        <v>50397</v>
      </c>
      <c r="I167" s="17">
        <v>0.19</v>
      </c>
      <c r="J167" s="44">
        <f t="shared" si="8"/>
        <v>59972</v>
      </c>
      <c r="K167" s="1" t="s">
        <v>28</v>
      </c>
      <c r="L167" s="16">
        <v>48735</v>
      </c>
      <c r="M167" s="17">
        <v>0.19</v>
      </c>
      <c r="N167" s="44">
        <f t="shared" si="9"/>
        <v>57995</v>
      </c>
      <c r="O167" s="15" t="str">
        <f t="shared" si="10"/>
        <v/>
      </c>
    </row>
    <row r="168" spans="2:15" ht="100.5" customHeight="1" x14ac:dyDescent="0.2">
      <c r="B168" s="13">
        <v>157</v>
      </c>
      <c r="C168" s="14" t="s">
        <v>303</v>
      </c>
      <c r="D168" s="105" t="s">
        <v>304</v>
      </c>
      <c r="E168" s="15" t="s">
        <v>26</v>
      </c>
      <c r="F168" s="92">
        <v>50</v>
      </c>
      <c r="G168" s="1" t="s">
        <v>27</v>
      </c>
      <c r="H168" s="16">
        <v>228849</v>
      </c>
      <c r="I168" s="17">
        <v>0.19</v>
      </c>
      <c r="J168" s="44">
        <f t="shared" si="8"/>
        <v>272330</v>
      </c>
      <c r="K168" s="1" t="s">
        <v>28</v>
      </c>
      <c r="L168" s="16">
        <v>219695</v>
      </c>
      <c r="M168" s="17">
        <v>0.19</v>
      </c>
      <c r="N168" s="44">
        <f t="shared" si="9"/>
        <v>261437</v>
      </c>
      <c r="O168" s="15" t="str">
        <f t="shared" si="10"/>
        <v/>
      </c>
    </row>
    <row r="169" spans="2:15" ht="100.5" customHeight="1" x14ac:dyDescent="0.2">
      <c r="B169" s="13">
        <v>158</v>
      </c>
      <c r="C169" s="14" t="s">
        <v>305</v>
      </c>
      <c r="D169" s="105" t="s">
        <v>306</v>
      </c>
      <c r="E169" s="15" t="s">
        <v>26</v>
      </c>
      <c r="F169" s="92">
        <v>50</v>
      </c>
      <c r="G169" s="1" t="s">
        <v>27</v>
      </c>
      <c r="H169" s="16">
        <v>229901</v>
      </c>
      <c r="I169" s="17">
        <v>0.19</v>
      </c>
      <c r="J169" s="44">
        <f t="shared" si="8"/>
        <v>273582</v>
      </c>
      <c r="K169" s="1" t="s">
        <v>28</v>
      </c>
      <c r="L169" s="16">
        <v>223464</v>
      </c>
      <c r="M169" s="17">
        <v>0.19</v>
      </c>
      <c r="N169" s="44">
        <f t="shared" si="9"/>
        <v>265922</v>
      </c>
      <c r="O169" s="15" t="str">
        <f t="shared" si="10"/>
        <v/>
      </c>
    </row>
    <row r="170" spans="2:15" ht="100.5" customHeight="1" x14ac:dyDescent="0.2">
      <c r="B170" s="13">
        <v>159</v>
      </c>
      <c r="C170" s="14" t="s">
        <v>307</v>
      </c>
      <c r="D170" s="105" t="s">
        <v>308</v>
      </c>
      <c r="E170" s="15" t="s">
        <v>26</v>
      </c>
      <c r="F170" s="92">
        <v>50</v>
      </c>
      <c r="G170" s="1" t="s">
        <v>27</v>
      </c>
      <c r="H170" s="16">
        <v>213127</v>
      </c>
      <c r="I170" s="17">
        <v>0.19</v>
      </c>
      <c r="J170" s="44">
        <f t="shared" si="8"/>
        <v>253621</v>
      </c>
      <c r="K170" s="1" t="s">
        <v>28</v>
      </c>
      <c r="L170" s="16">
        <v>205028</v>
      </c>
      <c r="M170" s="17">
        <v>0.19</v>
      </c>
      <c r="N170" s="44">
        <f t="shared" si="9"/>
        <v>243983</v>
      </c>
      <c r="O170" s="15" t="str">
        <f t="shared" si="10"/>
        <v/>
      </c>
    </row>
    <row r="171" spans="2:15" ht="100.5" customHeight="1" x14ac:dyDescent="0.2">
      <c r="B171" s="13">
        <v>160</v>
      </c>
      <c r="C171" s="14" t="s">
        <v>309</v>
      </c>
      <c r="D171" s="105" t="s">
        <v>310</v>
      </c>
      <c r="E171" s="15" t="s">
        <v>26</v>
      </c>
      <c r="F171" s="92">
        <v>50</v>
      </c>
      <c r="G171" s="1" t="s">
        <v>27</v>
      </c>
      <c r="H171" s="16">
        <v>202461</v>
      </c>
      <c r="I171" s="17">
        <v>0.19</v>
      </c>
      <c r="J171" s="44">
        <f t="shared" si="8"/>
        <v>240929</v>
      </c>
      <c r="K171" s="1" t="s">
        <v>28</v>
      </c>
      <c r="L171" s="16">
        <v>195172</v>
      </c>
      <c r="M171" s="17">
        <v>0.19</v>
      </c>
      <c r="N171" s="44">
        <f t="shared" si="9"/>
        <v>232255</v>
      </c>
      <c r="O171" s="15" t="str">
        <f t="shared" si="10"/>
        <v/>
      </c>
    </row>
    <row r="172" spans="2:15" ht="100.5" customHeight="1" x14ac:dyDescent="0.2">
      <c r="B172" s="13">
        <v>161</v>
      </c>
      <c r="C172" s="14" t="s">
        <v>311</v>
      </c>
      <c r="D172" s="105" t="s">
        <v>312</v>
      </c>
      <c r="E172" s="15" t="s">
        <v>26</v>
      </c>
      <c r="F172" s="92">
        <v>3000</v>
      </c>
      <c r="G172" s="1" t="s">
        <v>27</v>
      </c>
      <c r="H172" s="16">
        <v>11924</v>
      </c>
      <c r="I172" s="17">
        <v>0.19</v>
      </c>
      <c r="J172" s="44">
        <f t="shared" si="8"/>
        <v>14190</v>
      </c>
      <c r="K172" s="1" t="s">
        <v>28</v>
      </c>
      <c r="L172" s="16">
        <v>11697</v>
      </c>
      <c r="M172" s="17">
        <v>0.19</v>
      </c>
      <c r="N172" s="44">
        <f t="shared" si="9"/>
        <v>13919</v>
      </c>
      <c r="O172" s="15" t="str">
        <f t="shared" si="10"/>
        <v/>
      </c>
    </row>
    <row r="173" spans="2:15" ht="100.5" customHeight="1" x14ac:dyDescent="0.2">
      <c r="B173" s="13">
        <v>162</v>
      </c>
      <c r="C173" s="14" t="s">
        <v>313</v>
      </c>
      <c r="D173" s="105" t="s">
        <v>314</v>
      </c>
      <c r="E173" s="15" t="s">
        <v>26</v>
      </c>
      <c r="F173" s="92">
        <v>2</v>
      </c>
      <c r="G173" s="1" t="s">
        <v>27</v>
      </c>
      <c r="H173" s="16">
        <v>334614</v>
      </c>
      <c r="I173" s="17">
        <v>0.19</v>
      </c>
      <c r="J173" s="44">
        <f t="shared" si="8"/>
        <v>398191</v>
      </c>
      <c r="K173" s="1" t="s">
        <v>28</v>
      </c>
      <c r="L173" s="16">
        <v>330263</v>
      </c>
      <c r="M173" s="17">
        <v>0.19</v>
      </c>
      <c r="N173" s="44">
        <f t="shared" si="9"/>
        <v>393013</v>
      </c>
      <c r="O173" s="15" t="str">
        <f t="shared" si="10"/>
        <v/>
      </c>
    </row>
    <row r="174" spans="2:15" ht="100.5" customHeight="1" x14ac:dyDescent="0.2">
      <c r="B174" s="13">
        <v>163</v>
      </c>
      <c r="C174" s="14" t="s">
        <v>315</v>
      </c>
      <c r="D174" s="105" t="s">
        <v>416</v>
      </c>
      <c r="E174" s="15" t="s">
        <v>26</v>
      </c>
      <c r="F174" s="92">
        <v>200</v>
      </c>
      <c r="G174" s="1" t="s">
        <v>27</v>
      </c>
      <c r="H174" s="16">
        <v>93170</v>
      </c>
      <c r="I174" s="17">
        <v>0.19</v>
      </c>
      <c r="J174" s="44">
        <f t="shared" si="8"/>
        <v>110872</v>
      </c>
      <c r="K174" s="1" t="s">
        <v>28</v>
      </c>
      <c r="L174" s="16">
        <v>91492</v>
      </c>
      <c r="M174" s="17">
        <v>0.19</v>
      </c>
      <c r="N174" s="44">
        <f t="shared" si="9"/>
        <v>108875</v>
      </c>
      <c r="O174" s="15" t="str">
        <f t="shared" si="10"/>
        <v/>
      </c>
    </row>
    <row r="175" spans="2:15" ht="100.5" customHeight="1" x14ac:dyDescent="0.2">
      <c r="B175" s="13">
        <v>164</v>
      </c>
      <c r="C175" s="14" t="s">
        <v>317</v>
      </c>
      <c r="D175" s="105" t="s">
        <v>318</v>
      </c>
      <c r="E175" s="15" t="s">
        <v>26</v>
      </c>
      <c r="F175" s="92">
        <v>300</v>
      </c>
      <c r="G175" s="1" t="s">
        <v>27</v>
      </c>
      <c r="H175" s="16">
        <v>95912</v>
      </c>
      <c r="I175" s="17">
        <v>0.19</v>
      </c>
      <c r="J175" s="44">
        <f t="shared" si="8"/>
        <v>114135</v>
      </c>
      <c r="K175" s="1" t="s">
        <v>28</v>
      </c>
      <c r="L175" s="16">
        <v>93131</v>
      </c>
      <c r="M175" s="17">
        <v>0.19</v>
      </c>
      <c r="N175" s="44">
        <f t="shared" si="9"/>
        <v>110826</v>
      </c>
      <c r="O175" s="15" t="str">
        <f t="shared" si="10"/>
        <v/>
      </c>
    </row>
    <row r="176" spans="2:15" ht="100.5" customHeight="1" x14ac:dyDescent="0.2">
      <c r="B176" s="13">
        <v>165</v>
      </c>
      <c r="C176" s="14" t="s">
        <v>319</v>
      </c>
      <c r="D176" s="105" t="s">
        <v>320</v>
      </c>
      <c r="E176" s="15" t="s">
        <v>26</v>
      </c>
      <c r="F176" s="92">
        <v>300</v>
      </c>
      <c r="G176" s="1" t="s">
        <v>27</v>
      </c>
      <c r="H176" s="16">
        <v>36045</v>
      </c>
      <c r="I176" s="17">
        <v>0.19</v>
      </c>
      <c r="J176" s="44">
        <f t="shared" si="8"/>
        <v>42894</v>
      </c>
      <c r="K176" s="1" t="s">
        <v>28</v>
      </c>
      <c r="L176" s="16">
        <v>34999</v>
      </c>
      <c r="M176" s="17">
        <v>0.19</v>
      </c>
      <c r="N176" s="44">
        <f t="shared" si="9"/>
        <v>41649</v>
      </c>
      <c r="O176" s="15" t="str">
        <f t="shared" si="10"/>
        <v/>
      </c>
    </row>
    <row r="177" spans="2:15" ht="100.5" customHeight="1" x14ac:dyDescent="0.2">
      <c r="B177" s="13">
        <v>166</v>
      </c>
      <c r="C177" s="14" t="s">
        <v>321</v>
      </c>
      <c r="D177" s="105" t="s">
        <v>322</v>
      </c>
      <c r="E177" s="15" t="s">
        <v>26</v>
      </c>
      <c r="F177" s="92">
        <v>100</v>
      </c>
      <c r="G177" s="1" t="s">
        <v>27</v>
      </c>
      <c r="H177" s="16">
        <v>79556</v>
      </c>
      <c r="I177" s="17">
        <v>0.19</v>
      </c>
      <c r="J177" s="44">
        <f t="shared" si="8"/>
        <v>94672</v>
      </c>
      <c r="K177" s="1" t="s">
        <v>28</v>
      </c>
      <c r="L177" s="16">
        <v>78363</v>
      </c>
      <c r="M177" s="17">
        <v>0.19</v>
      </c>
      <c r="N177" s="44">
        <f t="shared" si="9"/>
        <v>93252</v>
      </c>
      <c r="O177" s="15" t="str">
        <f t="shared" si="10"/>
        <v/>
      </c>
    </row>
    <row r="178" spans="2:15" ht="100.5" customHeight="1" x14ac:dyDescent="0.2">
      <c r="B178" s="13">
        <v>167</v>
      </c>
      <c r="C178" s="14" t="s">
        <v>323</v>
      </c>
      <c r="D178" s="105" t="s">
        <v>324</v>
      </c>
      <c r="E178" s="15" t="s">
        <v>26</v>
      </c>
      <c r="F178" s="92">
        <v>100</v>
      </c>
      <c r="G178" s="1" t="s">
        <v>27</v>
      </c>
      <c r="H178" s="16">
        <v>61396</v>
      </c>
      <c r="I178" s="17">
        <v>0.19</v>
      </c>
      <c r="J178" s="44">
        <f t="shared" si="8"/>
        <v>73061</v>
      </c>
      <c r="K178" s="1" t="s">
        <v>28</v>
      </c>
      <c r="L178" s="16">
        <v>59124</v>
      </c>
      <c r="M178" s="17">
        <v>0.19</v>
      </c>
      <c r="N178" s="44">
        <f t="shared" si="9"/>
        <v>70358</v>
      </c>
      <c r="O178" s="15" t="str">
        <f t="shared" si="10"/>
        <v/>
      </c>
    </row>
    <row r="179" spans="2:15" ht="100.5" customHeight="1" x14ac:dyDescent="0.2">
      <c r="B179" s="13">
        <v>168</v>
      </c>
      <c r="C179" s="14" t="s">
        <v>325</v>
      </c>
      <c r="D179" s="105" t="s">
        <v>326</v>
      </c>
      <c r="E179" s="15" t="s">
        <v>26</v>
      </c>
      <c r="F179" s="92">
        <v>100</v>
      </c>
      <c r="G179" s="1" t="s">
        <v>27</v>
      </c>
      <c r="H179" s="16">
        <v>2004</v>
      </c>
      <c r="I179" s="17">
        <v>0.19</v>
      </c>
      <c r="J179" s="44">
        <f t="shared" si="8"/>
        <v>2385</v>
      </c>
      <c r="K179" s="1" t="s">
        <v>28</v>
      </c>
      <c r="L179" s="16">
        <v>1946</v>
      </c>
      <c r="M179" s="17">
        <v>0.19</v>
      </c>
      <c r="N179" s="44">
        <f t="shared" si="9"/>
        <v>2316</v>
      </c>
      <c r="O179" s="15" t="str">
        <f t="shared" si="10"/>
        <v/>
      </c>
    </row>
    <row r="180" spans="2:15" ht="100.5" customHeight="1" x14ac:dyDescent="0.2">
      <c r="B180" s="13">
        <v>169</v>
      </c>
      <c r="C180" s="14" t="s">
        <v>327</v>
      </c>
      <c r="D180" s="105" t="s">
        <v>328</v>
      </c>
      <c r="E180" s="15" t="s">
        <v>256</v>
      </c>
      <c r="F180" s="92">
        <v>30</v>
      </c>
      <c r="G180" s="1" t="s">
        <v>27</v>
      </c>
      <c r="H180" s="16">
        <v>97093</v>
      </c>
      <c r="I180" s="17">
        <v>0.19</v>
      </c>
      <c r="J180" s="44">
        <f t="shared" si="8"/>
        <v>115541</v>
      </c>
      <c r="K180" s="1" t="s">
        <v>28</v>
      </c>
      <c r="L180" s="16">
        <v>95442</v>
      </c>
      <c r="M180" s="17">
        <v>0.19</v>
      </c>
      <c r="N180" s="44">
        <f t="shared" si="9"/>
        <v>113576</v>
      </c>
      <c r="O180" s="15" t="str">
        <f t="shared" si="10"/>
        <v/>
      </c>
    </row>
    <row r="181" spans="2:15" ht="100.5" customHeight="1" x14ac:dyDescent="0.2">
      <c r="B181" s="13">
        <v>170</v>
      </c>
      <c r="C181" s="14" t="s">
        <v>329</v>
      </c>
      <c r="D181" s="105" t="s">
        <v>330</v>
      </c>
      <c r="E181" s="15" t="s">
        <v>26</v>
      </c>
      <c r="F181" s="92">
        <v>100</v>
      </c>
      <c r="G181" s="1" t="s">
        <v>27</v>
      </c>
      <c r="H181" s="16">
        <v>47374</v>
      </c>
      <c r="I181" s="17">
        <v>0.19</v>
      </c>
      <c r="J181" s="44">
        <f t="shared" si="8"/>
        <v>56375</v>
      </c>
      <c r="K181" s="1" t="s">
        <v>28</v>
      </c>
      <c r="L181" s="16">
        <v>46758</v>
      </c>
      <c r="M181" s="17">
        <v>0.19</v>
      </c>
      <c r="N181" s="44">
        <f t="shared" si="9"/>
        <v>55642</v>
      </c>
      <c r="O181" s="15" t="str">
        <f t="shared" si="10"/>
        <v/>
      </c>
    </row>
    <row r="182" spans="2:15" ht="100.5" customHeight="1" x14ac:dyDescent="0.2">
      <c r="B182" s="13">
        <v>171</v>
      </c>
      <c r="C182" s="14" t="s">
        <v>331</v>
      </c>
      <c r="D182" s="105" t="s">
        <v>332</v>
      </c>
      <c r="E182" s="15" t="s">
        <v>256</v>
      </c>
      <c r="F182" s="92">
        <v>600</v>
      </c>
      <c r="G182" s="1" t="s">
        <v>27</v>
      </c>
      <c r="H182" s="16">
        <v>881629</v>
      </c>
      <c r="I182" s="17">
        <v>0.19</v>
      </c>
      <c r="J182" s="44">
        <f t="shared" si="8"/>
        <v>1049139</v>
      </c>
      <c r="K182" s="1" t="s">
        <v>28</v>
      </c>
      <c r="L182" s="16">
        <v>848127</v>
      </c>
      <c r="M182" s="17">
        <v>0.19</v>
      </c>
      <c r="N182" s="44">
        <f t="shared" si="9"/>
        <v>1009271</v>
      </c>
      <c r="O182" s="15" t="str">
        <f t="shared" si="10"/>
        <v/>
      </c>
    </row>
    <row r="183" spans="2:15" ht="100.5" customHeight="1" x14ac:dyDescent="0.2">
      <c r="B183" s="13">
        <v>172</v>
      </c>
      <c r="C183" s="14" t="s">
        <v>333</v>
      </c>
      <c r="D183" s="105" t="s">
        <v>334</v>
      </c>
      <c r="E183" s="15" t="s">
        <v>26</v>
      </c>
      <c r="F183" s="92">
        <v>500</v>
      </c>
      <c r="G183" s="1" t="s">
        <v>27</v>
      </c>
      <c r="H183" s="16">
        <v>68174</v>
      </c>
      <c r="I183" s="17">
        <v>0.19</v>
      </c>
      <c r="J183" s="44">
        <f t="shared" si="8"/>
        <v>81127</v>
      </c>
      <c r="K183" s="1" t="s">
        <v>28</v>
      </c>
      <c r="L183" s="16">
        <v>67424</v>
      </c>
      <c r="M183" s="17">
        <v>0.19</v>
      </c>
      <c r="N183" s="44">
        <f t="shared" si="9"/>
        <v>80235</v>
      </c>
      <c r="O183" s="15" t="str">
        <f t="shared" si="10"/>
        <v/>
      </c>
    </row>
    <row r="184" spans="2:15" ht="100.5" customHeight="1" x14ac:dyDescent="0.2">
      <c r="B184" s="13">
        <v>173</v>
      </c>
      <c r="C184" s="14" t="s">
        <v>335</v>
      </c>
      <c r="D184" s="105" t="s">
        <v>336</v>
      </c>
      <c r="E184" s="15" t="s">
        <v>26</v>
      </c>
      <c r="F184" s="92">
        <v>20</v>
      </c>
      <c r="G184" s="1" t="s">
        <v>27</v>
      </c>
      <c r="H184" s="16">
        <v>93448</v>
      </c>
      <c r="I184" s="17">
        <v>0.19</v>
      </c>
      <c r="J184" s="44">
        <f t="shared" si="8"/>
        <v>111203</v>
      </c>
      <c r="K184" s="1" t="s">
        <v>28</v>
      </c>
      <c r="L184" s="16">
        <v>90832</v>
      </c>
      <c r="M184" s="17">
        <v>0.19</v>
      </c>
      <c r="N184" s="44">
        <f t="shared" si="9"/>
        <v>108090</v>
      </c>
      <c r="O184" s="15" t="str">
        <f t="shared" si="10"/>
        <v/>
      </c>
    </row>
    <row r="185" spans="2:15" ht="100.5" customHeight="1" x14ac:dyDescent="0.2">
      <c r="B185" s="13">
        <v>174</v>
      </c>
      <c r="C185" s="14" t="s">
        <v>337</v>
      </c>
      <c r="D185" s="105" t="s">
        <v>338</v>
      </c>
      <c r="E185" s="15" t="s">
        <v>26</v>
      </c>
      <c r="F185" s="92">
        <v>20</v>
      </c>
      <c r="G185" s="1" t="s">
        <v>27</v>
      </c>
      <c r="H185" s="16">
        <v>46452</v>
      </c>
      <c r="I185" s="17">
        <v>0.19</v>
      </c>
      <c r="J185" s="44">
        <f t="shared" si="8"/>
        <v>55278</v>
      </c>
      <c r="K185" s="1" t="s">
        <v>28</v>
      </c>
      <c r="L185" s="16">
        <v>45663</v>
      </c>
      <c r="M185" s="17">
        <v>0.19</v>
      </c>
      <c r="N185" s="44">
        <f t="shared" si="9"/>
        <v>54339</v>
      </c>
      <c r="O185" s="15" t="str">
        <f t="shared" si="10"/>
        <v/>
      </c>
    </row>
    <row r="186" spans="2:15" ht="100.5" customHeight="1" x14ac:dyDescent="0.2">
      <c r="B186" s="13">
        <v>175</v>
      </c>
      <c r="C186" s="14" t="s">
        <v>339</v>
      </c>
      <c r="D186" s="105" t="s">
        <v>340</v>
      </c>
      <c r="E186" s="15" t="s">
        <v>256</v>
      </c>
      <c r="F186" s="92">
        <v>50</v>
      </c>
      <c r="G186" s="1" t="s">
        <v>27</v>
      </c>
      <c r="H186" s="16">
        <v>161142</v>
      </c>
      <c r="I186" s="17">
        <v>0.19</v>
      </c>
      <c r="J186" s="44">
        <f t="shared" si="8"/>
        <v>191759</v>
      </c>
      <c r="K186" s="1" t="s">
        <v>28</v>
      </c>
      <c r="L186" s="16">
        <v>155018</v>
      </c>
      <c r="M186" s="17">
        <v>0.19</v>
      </c>
      <c r="N186" s="44">
        <f t="shared" si="9"/>
        <v>184471</v>
      </c>
      <c r="O186" s="15" t="str">
        <f t="shared" si="10"/>
        <v/>
      </c>
    </row>
    <row r="187" spans="2:15" ht="100.5" customHeight="1" x14ac:dyDescent="0.2">
      <c r="B187" s="13">
        <v>176</v>
      </c>
      <c r="C187" s="14" t="s">
        <v>341</v>
      </c>
      <c r="D187" s="105" t="s">
        <v>342</v>
      </c>
      <c r="E187" s="15" t="s">
        <v>26</v>
      </c>
      <c r="F187" s="92">
        <v>20</v>
      </c>
      <c r="G187" s="1" t="s">
        <v>27</v>
      </c>
      <c r="H187" s="16">
        <v>23277</v>
      </c>
      <c r="I187" s="17">
        <v>0.19</v>
      </c>
      <c r="J187" s="44">
        <f t="shared" si="8"/>
        <v>27700</v>
      </c>
      <c r="K187" s="1" t="s">
        <v>28</v>
      </c>
      <c r="L187" s="16">
        <v>22463</v>
      </c>
      <c r="M187" s="17">
        <v>0.19</v>
      </c>
      <c r="N187" s="44">
        <f t="shared" si="9"/>
        <v>26731</v>
      </c>
      <c r="O187" s="15" t="str">
        <f t="shared" si="10"/>
        <v/>
      </c>
    </row>
    <row r="188" spans="2:15" ht="100.5" customHeight="1" x14ac:dyDescent="0.2">
      <c r="B188" s="13">
        <v>177</v>
      </c>
      <c r="C188" s="14" t="s">
        <v>343</v>
      </c>
      <c r="D188" s="105" t="s">
        <v>344</v>
      </c>
      <c r="E188" s="15" t="s">
        <v>26</v>
      </c>
      <c r="F188" s="92">
        <v>200</v>
      </c>
      <c r="G188" s="1" t="s">
        <v>27</v>
      </c>
      <c r="H188" s="16">
        <v>92076</v>
      </c>
      <c r="I188" s="17">
        <v>0.19</v>
      </c>
      <c r="J188" s="44">
        <f t="shared" si="8"/>
        <v>109570</v>
      </c>
      <c r="K188" s="1" t="s">
        <v>28</v>
      </c>
      <c r="L188" s="16">
        <v>89406</v>
      </c>
      <c r="M188" s="17">
        <v>0.19</v>
      </c>
      <c r="N188" s="44">
        <f t="shared" si="9"/>
        <v>106393</v>
      </c>
      <c r="O188" s="15" t="str">
        <f t="shared" si="10"/>
        <v/>
      </c>
    </row>
    <row r="189" spans="2:15" ht="100.5" customHeight="1" x14ac:dyDescent="0.2">
      <c r="B189" s="13">
        <v>178</v>
      </c>
      <c r="C189" s="14" t="s">
        <v>345</v>
      </c>
      <c r="D189" s="105" t="s">
        <v>346</v>
      </c>
      <c r="E189" s="15" t="s">
        <v>26</v>
      </c>
      <c r="F189" s="92" t="e">
        <v>#N/A</v>
      </c>
      <c r="G189" s="1" t="s">
        <v>27</v>
      </c>
      <c r="H189" s="16">
        <v>146788</v>
      </c>
      <c r="I189" s="17">
        <v>0.19</v>
      </c>
      <c r="J189" s="44">
        <f t="shared" si="8"/>
        <v>174678</v>
      </c>
      <c r="K189" s="1" t="s">
        <v>28</v>
      </c>
      <c r="L189" s="16">
        <v>141796</v>
      </c>
      <c r="M189" s="17">
        <v>0.19</v>
      </c>
      <c r="N189" s="44">
        <f t="shared" si="9"/>
        <v>168737</v>
      </c>
      <c r="O189" s="15" t="str">
        <f t="shared" si="10"/>
        <v/>
      </c>
    </row>
    <row r="190" spans="2:15" ht="100.5" customHeight="1" x14ac:dyDescent="0.2">
      <c r="B190" s="13">
        <v>179</v>
      </c>
      <c r="C190" s="14" t="s">
        <v>347</v>
      </c>
      <c r="D190" s="105" t="s">
        <v>348</v>
      </c>
      <c r="E190" s="15" t="s">
        <v>256</v>
      </c>
      <c r="F190" s="92">
        <v>50</v>
      </c>
      <c r="G190" s="1" t="s">
        <v>27</v>
      </c>
      <c r="H190" s="16">
        <v>132451</v>
      </c>
      <c r="I190" s="17">
        <v>0.19</v>
      </c>
      <c r="J190" s="44">
        <f t="shared" si="8"/>
        <v>157617</v>
      </c>
      <c r="K190" s="1" t="s">
        <v>28</v>
      </c>
      <c r="L190" s="16">
        <v>129405</v>
      </c>
      <c r="M190" s="17">
        <v>0.19</v>
      </c>
      <c r="N190" s="44">
        <f t="shared" si="9"/>
        <v>153992</v>
      </c>
      <c r="O190" s="15" t="str">
        <f t="shared" si="10"/>
        <v/>
      </c>
    </row>
    <row r="191" spans="2:15" ht="100.5" customHeight="1" x14ac:dyDescent="0.2">
      <c r="B191" s="13">
        <v>180</v>
      </c>
      <c r="C191" s="14" t="s">
        <v>349</v>
      </c>
      <c r="D191" s="105" t="s">
        <v>350</v>
      </c>
      <c r="E191" s="15" t="s">
        <v>139</v>
      </c>
      <c r="F191" s="92">
        <v>50</v>
      </c>
      <c r="G191" s="1" t="s">
        <v>27</v>
      </c>
      <c r="H191" s="16">
        <v>27655</v>
      </c>
      <c r="I191" s="17">
        <v>0.19</v>
      </c>
      <c r="J191" s="44">
        <f t="shared" si="8"/>
        <v>32909</v>
      </c>
      <c r="K191" s="1" t="s">
        <v>28</v>
      </c>
      <c r="L191" s="16">
        <v>26688</v>
      </c>
      <c r="M191" s="17">
        <v>0.19</v>
      </c>
      <c r="N191" s="44">
        <f t="shared" si="9"/>
        <v>31759</v>
      </c>
      <c r="O191" s="15" t="str">
        <f t="shared" si="10"/>
        <v/>
      </c>
    </row>
    <row r="192" spans="2:15" ht="100.5" customHeight="1" x14ac:dyDescent="0.2">
      <c r="B192" s="13">
        <v>181</v>
      </c>
      <c r="C192" s="14" t="s">
        <v>351</v>
      </c>
      <c r="D192" s="105" t="s">
        <v>352</v>
      </c>
      <c r="E192" s="15" t="s">
        <v>26</v>
      </c>
      <c r="F192" s="92">
        <v>1000</v>
      </c>
      <c r="G192" s="1" t="s">
        <v>27</v>
      </c>
      <c r="H192" s="16">
        <v>10320</v>
      </c>
      <c r="I192" s="17">
        <v>0.19</v>
      </c>
      <c r="J192" s="44">
        <f t="shared" si="8"/>
        <v>12281</v>
      </c>
      <c r="K192" s="1" t="s">
        <v>28</v>
      </c>
      <c r="L192" s="16">
        <v>10134</v>
      </c>
      <c r="M192" s="17">
        <v>0.19</v>
      </c>
      <c r="N192" s="44">
        <f t="shared" si="9"/>
        <v>12059</v>
      </c>
      <c r="O192" s="15" t="str">
        <f t="shared" si="10"/>
        <v/>
      </c>
    </row>
    <row r="193" spans="1:15" ht="100.5" customHeight="1" x14ac:dyDescent="0.2">
      <c r="B193" s="13">
        <v>182</v>
      </c>
      <c r="C193" s="14" t="s">
        <v>353</v>
      </c>
      <c r="D193" s="105" t="s">
        <v>354</v>
      </c>
      <c r="E193" s="15" t="s">
        <v>256</v>
      </c>
      <c r="F193" s="92">
        <v>50</v>
      </c>
      <c r="G193" s="1" t="s">
        <v>27</v>
      </c>
      <c r="H193" s="16">
        <v>81613</v>
      </c>
      <c r="I193" s="17">
        <v>0.19</v>
      </c>
      <c r="J193" s="44">
        <f t="shared" si="8"/>
        <v>97119</v>
      </c>
      <c r="K193" s="1" t="s">
        <v>28</v>
      </c>
      <c r="L193" s="16">
        <v>78593</v>
      </c>
      <c r="M193" s="17">
        <v>0.19</v>
      </c>
      <c r="N193" s="44">
        <f t="shared" si="9"/>
        <v>93526</v>
      </c>
      <c r="O193" s="15" t="str">
        <f t="shared" si="10"/>
        <v/>
      </c>
    </row>
    <row r="194" spans="1:15" ht="100.5" customHeight="1" x14ac:dyDescent="0.2">
      <c r="B194" s="13">
        <v>183</v>
      </c>
      <c r="C194" s="14" t="s">
        <v>355</v>
      </c>
      <c r="D194" s="105" t="s">
        <v>356</v>
      </c>
      <c r="E194" s="15" t="s">
        <v>256</v>
      </c>
      <c r="F194" s="92">
        <v>50</v>
      </c>
      <c r="G194" s="1" t="s">
        <v>27</v>
      </c>
      <c r="H194" s="16">
        <v>93432</v>
      </c>
      <c r="I194" s="17">
        <v>0.19</v>
      </c>
      <c r="J194" s="44">
        <f t="shared" si="8"/>
        <v>111184</v>
      </c>
      <c r="K194" s="1" t="s">
        <v>28</v>
      </c>
      <c r="L194" s="16">
        <v>90255</v>
      </c>
      <c r="M194" s="17">
        <v>0.19</v>
      </c>
      <c r="N194" s="44">
        <f t="shared" si="9"/>
        <v>107403</v>
      </c>
      <c r="O194" s="15" t="str">
        <f t="shared" si="10"/>
        <v/>
      </c>
    </row>
    <row r="195" spans="1:15" ht="100.5" customHeight="1" x14ac:dyDescent="0.2">
      <c r="B195" s="13">
        <v>184</v>
      </c>
      <c r="C195" s="14" t="s">
        <v>357</v>
      </c>
      <c r="D195" s="105" t="s">
        <v>358</v>
      </c>
      <c r="E195" s="15" t="s">
        <v>26</v>
      </c>
      <c r="F195" s="92">
        <v>20</v>
      </c>
      <c r="G195" s="1" t="s">
        <v>27</v>
      </c>
      <c r="H195" s="16">
        <v>500221</v>
      </c>
      <c r="I195" s="17">
        <v>0.19</v>
      </c>
      <c r="J195" s="44">
        <f t="shared" si="8"/>
        <v>595263</v>
      </c>
      <c r="K195" s="1" t="s">
        <v>28</v>
      </c>
      <c r="L195" s="16">
        <v>493717</v>
      </c>
      <c r="M195" s="17">
        <v>0.19</v>
      </c>
      <c r="N195" s="44">
        <f t="shared" si="9"/>
        <v>587523</v>
      </c>
      <c r="O195" s="15" t="str">
        <f t="shared" si="10"/>
        <v/>
      </c>
    </row>
    <row r="196" spans="1:15" ht="100.5" customHeight="1" x14ac:dyDescent="0.2">
      <c r="B196" s="13">
        <v>185</v>
      </c>
      <c r="C196" s="14" t="s">
        <v>359</v>
      </c>
      <c r="D196" s="105" t="s">
        <v>360</v>
      </c>
      <c r="E196" s="15" t="s">
        <v>26</v>
      </c>
      <c r="F196" s="92">
        <v>30</v>
      </c>
      <c r="G196" s="1" t="s">
        <v>27</v>
      </c>
      <c r="H196" s="16">
        <v>50417</v>
      </c>
      <c r="I196" s="17">
        <v>0.19</v>
      </c>
      <c r="J196" s="44">
        <f t="shared" ref="J196:J201" si="11">ROUND(H196*(1+I196),0)</f>
        <v>59996</v>
      </c>
      <c r="K196" s="1" t="s">
        <v>28</v>
      </c>
      <c r="L196" s="16">
        <v>49459</v>
      </c>
      <c r="M196" s="17">
        <v>0.19</v>
      </c>
      <c r="N196" s="44">
        <f t="shared" ref="N196:N201" si="12">ROUND(L196*(1+M196),0)</f>
        <v>58856</v>
      </c>
      <c r="O196" s="15" t="str">
        <f t="shared" ref="O196:O201" si="13">IF(J196&lt;N196,"EL VALOR DEL RANGO 2 NO PUEDE SER SUPERIOR AL RANGO 1  ","")</f>
        <v/>
      </c>
    </row>
    <row r="197" spans="1:15" ht="100.5" customHeight="1" x14ac:dyDescent="0.2">
      <c r="B197" s="13">
        <v>186</v>
      </c>
      <c r="C197" s="14" t="s">
        <v>361</v>
      </c>
      <c r="D197" s="105" t="s">
        <v>362</v>
      </c>
      <c r="E197" s="15" t="s">
        <v>72</v>
      </c>
      <c r="F197" s="92">
        <v>20</v>
      </c>
      <c r="G197" s="1" t="s">
        <v>27</v>
      </c>
      <c r="H197" s="16">
        <v>40942</v>
      </c>
      <c r="I197" s="17">
        <v>0.19</v>
      </c>
      <c r="J197" s="44">
        <f t="shared" si="11"/>
        <v>48721</v>
      </c>
      <c r="K197" s="1" t="s">
        <v>28</v>
      </c>
      <c r="L197" s="16">
        <v>39631</v>
      </c>
      <c r="M197" s="17">
        <v>0.19</v>
      </c>
      <c r="N197" s="44">
        <f t="shared" si="12"/>
        <v>47161</v>
      </c>
      <c r="O197" s="15" t="str">
        <f t="shared" si="13"/>
        <v/>
      </c>
    </row>
    <row r="198" spans="1:15" ht="100.5" customHeight="1" x14ac:dyDescent="0.2">
      <c r="B198" s="13">
        <v>187</v>
      </c>
      <c r="C198" s="14" t="s">
        <v>363</v>
      </c>
      <c r="D198" s="105" t="s">
        <v>364</v>
      </c>
      <c r="E198" s="15" t="s">
        <v>26</v>
      </c>
      <c r="F198" s="92">
        <v>20</v>
      </c>
      <c r="G198" s="1" t="s">
        <v>27</v>
      </c>
      <c r="H198" s="16">
        <v>5754</v>
      </c>
      <c r="I198" s="17">
        <v>0.19</v>
      </c>
      <c r="J198" s="44">
        <f t="shared" si="11"/>
        <v>6847</v>
      </c>
      <c r="K198" s="1" t="s">
        <v>28</v>
      </c>
      <c r="L198" s="16">
        <v>5645</v>
      </c>
      <c r="M198" s="17">
        <v>0.19</v>
      </c>
      <c r="N198" s="44">
        <f t="shared" si="12"/>
        <v>6718</v>
      </c>
      <c r="O198" s="15" t="str">
        <f t="shared" si="13"/>
        <v/>
      </c>
    </row>
    <row r="199" spans="1:15" s="2" customFormat="1" ht="100.5" customHeight="1" x14ac:dyDescent="0.2">
      <c r="A199" s="104"/>
      <c r="B199" s="13">
        <v>188</v>
      </c>
      <c r="C199" s="14" t="s">
        <v>417</v>
      </c>
      <c r="D199" s="105" t="s">
        <v>366</v>
      </c>
      <c r="E199" s="15" t="s">
        <v>26</v>
      </c>
      <c r="F199" s="92">
        <v>1</v>
      </c>
      <c r="G199" s="1" t="s">
        <v>27</v>
      </c>
      <c r="H199" s="16">
        <v>5829130</v>
      </c>
      <c r="I199" s="17">
        <v>0.19</v>
      </c>
      <c r="J199" s="81">
        <f t="shared" si="11"/>
        <v>6936665</v>
      </c>
      <c r="K199" s="1" t="s">
        <v>28</v>
      </c>
      <c r="L199" s="16">
        <v>5677572</v>
      </c>
      <c r="M199" s="17">
        <v>0.19</v>
      </c>
      <c r="N199" s="81">
        <f t="shared" si="12"/>
        <v>6756311</v>
      </c>
      <c r="O199" s="15" t="str">
        <f t="shared" si="13"/>
        <v/>
      </c>
    </row>
    <row r="200" spans="1:15" ht="100.5" customHeight="1" x14ac:dyDescent="0.2">
      <c r="B200" s="13">
        <v>189</v>
      </c>
      <c r="C200" s="14" t="s">
        <v>418</v>
      </c>
      <c r="D200" s="105" t="s">
        <v>368</v>
      </c>
      <c r="E200" s="15" t="s">
        <v>26</v>
      </c>
      <c r="F200" s="92">
        <v>1</v>
      </c>
      <c r="G200" s="1" t="s">
        <v>27</v>
      </c>
      <c r="H200" s="16">
        <v>5435379</v>
      </c>
      <c r="I200" s="17">
        <v>0.19</v>
      </c>
      <c r="J200" s="44">
        <f t="shared" si="11"/>
        <v>6468101</v>
      </c>
      <c r="K200" s="1" t="s">
        <v>28</v>
      </c>
      <c r="L200" s="16">
        <v>5353848</v>
      </c>
      <c r="M200" s="17">
        <v>0.19</v>
      </c>
      <c r="N200" s="44">
        <f t="shared" si="12"/>
        <v>6371079</v>
      </c>
      <c r="O200" s="15" t="str">
        <f t="shared" si="13"/>
        <v/>
      </c>
    </row>
    <row r="201" spans="1:15" ht="100.5" customHeight="1" x14ac:dyDescent="0.2">
      <c r="B201" s="13">
        <v>190</v>
      </c>
      <c r="C201" s="14" t="s">
        <v>419</v>
      </c>
      <c r="D201" s="105" t="s">
        <v>370</v>
      </c>
      <c r="E201" s="15" t="s">
        <v>26</v>
      </c>
      <c r="F201" s="92">
        <v>5</v>
      </c>
      <c r="G201" s="1" t="s">
        <v>27</v>
      </c>
      <c r="H201" s="16">
        <v>259855</v>
      </c>
      <c r="I201" s="17">
        <v>0.19</v>
      </c>
      <c r="J201" s="44">
        <f t="shared" si="11"/>
        <v>309227</v>
      </c>
      <c r="K201" s="1" t="s">
        <v>28</v>
      </c>
      <c r="L201" s="16">
        <v>254917</v>
      </c>
      <c r="M201" s="17">
        <v>0.19</v>
      </c>
      <c r="N201" s="44">
        <f t="shared" si="12"/>
        <v>303351</v>
      </c>
      <c r="O201" s="15" t="str">
        <f t="shared" si="13"/>
        <v/>
      </c>
    </row>
    <row r="202" spans="1:15" ht="33" customHeight="1" thickBot="1" x14ac:dyDescent="0.25">
      <c r="B202" s="13"/>
      <c r="C202" s="140" t="s">
        <v>371</v>
      </c>
      <c r="D202" s="141"/>
      <c r="E202" s="85"/>
      <c r="F202" s="85"/>
      <c r="G202" s="85"/>
      <c r="H202" s="86"/>
      <c r="I202" s="87"/>
      <c r="J202" s="88">
        <f>SUM(J12:J201)</f>
        <v>54731358</v>
      </c>
      <c r="K202" s="89"/>
      <c r="L202" s="88"/>
      <c r="M202" s="89"/>
      <c r="N202" s="88">
        <f>SUM(N12:N201)</f>
        <v>53502397</v>
      </c>
    </row>
    <row r="203" spans="1:15" ht="15" customHeight="1" x14ac:dyDescent="0.2">
      <c r="A203" s="132" t="s">
        <v>420</v>
      </c>
      <c r="B203" s="133"/>
      <c r="C203" s="133"/>
      <c r="D203" s="133"/>
      <c r="E203" s="133"/>
      <c r="F203" s="133"/>
      <c r="G203" s="133"/>
      <c r="H203" s="45"/>
    </row>
    <row r="204" spans="1:15" ht="15" customHeight="1" x14ac:dyDescent="0.2">
      <c r="A204" s="128" t="s">
        <v>421</v>
      </c>
      <c r="B204" s="129"/>
      <c r="C204" s="129"/>
      <c r="D204" s="129"/>
      <c r="E204" s="129"/>
      <c r="F204" s="129"/>
      <c r="G204" s="129"/>
      <c r="H204" s="46"/>
    </row>
    <row r="205" spans="1:15" ht="22.5" customHeight="1" x14ac:dyDescent="0.2">
      <c r="A205" s="134" t="s">
        <v>422</v>
      </c>
      <c r="B205" s="129"/>
      <c r="C205" s="129"/>
      <c r="D205" s="129"/>
      <c r="E205" s="129"/>
      <c r="F205" s="129"/>
      <c r="G205" s="129"/>
      <c r="H205" s="46"/>
    </row>
    <row r="206" spans="1:15" ht="27.75" customHeight="1" x14ac:dyDescent="0.2">
      <c r="A206" s="128" t="s">
        <v>423</v>
      </c>
      <c r="B206" s="129"/>
      <c r="C206" s="129"/>
      <c r="D206" s="129"/>
      <c r="E206" s="129"/>
      <c r="F206" s="129"/>
      <c r="G206" s="129"/>
      <c r="H206" s="46"/>
    </row>
    <row r="207" spans="1:15" ht="15" customHeight="1" x14ac:dyDescent="0.2">
      <c r="A207" s="128" t="s">
        <v>424</v>
      </c>
      <c r="B207" s="129"/>
      <c r="C207" s="129"/>
      <c r="D207" s="129"/>
      <c r="E207" s="129"/>
      <c r="F207" s="129"/>
      <c r="G207" s="129"/>
      <c r="H207" s="46"/>
    </row>
    <row r="208" spans="1:15" ht="24.75" customHeight="1" x14ac:dyDescent="0.2">
      <c r="A208" s="128" t="s">
        <v>425</v>
      </c>
      <c r="B208" s="129"/>
      <c r="C208" s="129"/>
      <c r="D208" s="129"/>
      <c r="E208" s="129"/>
      <c r="F208" s="129"/>
      <c r="G208" s="129"/>
      <c r="H208" s="46"/>
    </row>
    <row r="209" spans="1:8" ht="15" customHeight="1" x14ac:dyDescent="0.2">
      <c r="A209" s="128" t="s">
        <v>426</v>
      </c>
      <c r="B209" s="129"/>
      <c r="C209" s="129"/>
      <c r="D209" s="129"/>
      <c r="E209" s="129"/>
      <c r="F209" s="129"/>
      <c r="G209" s="129"/>
      <c r="H209" s="46"/>
    </row>
    <row r="210" spans="1:8" ht="15" customHeight="1" x14ac:dyDescent="0.2">
      <c r="A210" s="128" t="s">
        <v>427</v>
      </c>
      <c r="B210" s="129"/>
      <c r="C210" s="129"/>
      <c r="D210" s="129"/>
      <c r="E210" s="129"/>
      <c r="F210" s="129"/>
      <c r="G210" s="129"/>
      <c r="H210" s="46"/>
    </row>
    <row r="211" spans="1:8" ht="32.25" customHeight="1" x14ac:dyDescent="0.2">
      <c r="A211" s="128" t="s">
        <v>428</v>
      </c>
      <c r="B211" s="129"/>
      <c r="C211" s="129"/>
      <c r="D211" s="129"/>
      <c r="E211" s="129"/>
      <c r="F211" s="129"/>
      <c r="G211" s="129"/>
      <c r="H211" s="46"/>
    </row>
    <row r="212" spans="1:8" ht="23.25" customHeight="1" thickBot="1" x14ac:dyDescent="0.25">
      <c r="A212" s="130" t="s">
        <v>429</v>
      </c>
      <c r="B212" s="131"/>
      <c r="C212" s="131"/>
      <c r="D212" s="131"/>
      <c r="E212" s="131"/>
      <c r="F212" s="131"/>
      <c r="G212" s="131"/>
      <c r="H212" s="47"/>
    </row>
  </sheetData>
  <protectedRanges>
    <protectedRange algorithmName="SHA-512" hashValue="aoXyqddYpMrh6TZw5gpS4x8JfI0igq6elGm0ghgq57Ky1iFb7yokCU6LR3cP82ky86Lxyy8aEFeHJdk+sAfTZg==" saltValue="Vi8KAMTBPzLTXWHJ44wTDA==" spinCount="100000" sqref="G199" name="Rango1"/>
  </protectedRanges>
  <mergeCells count="20">
    <mergeCell ref="C2:D2"/>
    <mergeCell ref="E2:N2"/>
    <mergeCell ref="C3:N3"/>
    <mergeCell ref="C4:N4"/>
    <mergeCell ref="G6:N6"/>
    <mergeCell ref="G7:N7"/>
    <mergeCell ref="G8:N8"/>
    <mergeCell ref="G10:J10"/>
    <mergeCell ref="K10:N10"/>
    <mergeCell ref="A209:G209"/>
    <mergeCell ref="C202:D202"/>
    <mergeCell ref="A210:G210"/>
    <mergeCell ref="A211:G211"/>
    <mergeCell ref="A212:G212"/>
    <mergeCell ref="A203:G203"/>
    <mergeCell ref="A204:G204"/>
    <mergeCell ref="A205:G205"/>
    <mergeCell ref="A206:G206"/>
    <mergeCell ref="A207:G207"/>
    <mergeCell ref="A208:G208"/>
  </mergeCells>
  <phoneticPr fontId="40" type="noConversion"/>
  <hyperlinks>
    <hyperlink ref="D7" r:id="rId1" xr:uid="{21832618-C948-411C-9199-3845C70491D7}"/>
  </hyperlinks>
  <pageMargins left="0.70866141732283472" right="0.70866141732283472" top="0.74803149606299213" bottom="0.74803149606299213" header="0.31496062992125978" footer="0.31496062992125978"/>
  <pageSetup scale="40" orientation="portrait" horizontalDpi="200" verticalDpi="20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E611B-D0DC-4358-B574-7ABB90E64B67}">
  <dimension ref="A1:O212"/>
  <sheetViews>
    <sheetView showGridLines="0" view="pageBreakPreview" topLeftCell="A201" zoomScale="90" zoomScaleNormal="90" zoomScaleSheetLayoutView="90" workbookViewId="0">
      <selection activeCell="C201" sqref="C201"/>
    </sheetView>
  </sheetViews>
  <sheetFormatPr baseColWidth="10" defaultColWidth="8" defaultRowHeight="100.5" customHeight="1" x14ac:dyDescent="0.2"/>
  <cols>
    <col min="1" max="1" width="2.5" style="98" customWidth="1"/>
    <col min="2" max="2" width="5.33203125" style="98" customWidth="1"/>
    <col min="3" max="3" width="28.33203125" style="98" customWidth="1"/>
    <col min="4" max="4" width="74.6640625" style="98" customWidth="1"/>
    <col min="5" max="5" width="14.1640625" style="98" customWidth="1"/>
    <col min="6" max="6" width="14.1640625" style="36" customWidth="1"/>
    <col min="7" max="7" width="12.1640625" style="98" customWidth="1"/>
    <col min="8" max="8" width="16" style="98" customWidth="1"/>
    <col min="9" max="11" width="23.6640625" style="98" customWidth="1"/>
    <col min="12" max="12" width="16" style="98" customWidth="1"/>
    <col min="13" max="15" width="23.6640625" style="98" customWidth="1"/>
    <col min="16" max="16384" width="8" style="19"/>
  </cols>
  <sheetData>
    <row r="1" spans="1:15" ht="10.25" customHeight="1" x14ac:dyDescent="0.2">
      <c r="A1" s="19"/>
      <c r="B1" s="19"/>
      <c r="C1" s="19"/>
      <c r="D1" s="19"/>
      <c r="E1" s="19"/>
      <c r="G1" s="19"/>
      <c r="H1" s="19"/>
      <c r="I1" s="19"/>
      <c r="J1" s="19"/>
      <c r="K1" s="19"/>
      <c r="L1" s="19"/>
      <c r="M1" s="19"/>
      <c r="N1" s="19"/>
      <c r="O1" s="19"/>
    </row>
    <row r="2" spans="1:15" ht="68" customHeight="1" x14ac:dyDescent="0.15">
      <c r="A2" s="19"/>
      <c r="B2" s="20"/>
      <c r="C2" s="149"/>
      <c r="D2" s="149"/>
      <c r="E2" s="150"/>
      <c r="F2" s="150"/>
      <c r="G2" s="150"/>
      <c r="H2" s="150"/>
      <c r="I2" s="150"/>
      <c r="J2" s="150"/>
      <c r="K2" s="150"/>
      <c r="L2" s="150"/>
      <c r="M2" s="150"/>
      <c r="N2" s="150"/>
      <c r="O2" s="150"/>
    </row>
    <row r="3" spans="1:15" ht="28.25" customHeight="1" x14ac:dyDescent="0.15">
      <c r="A3" s="21"/>
      <c r="B3" s="151" t="s">
        <v>430</v>
      </c>
      <c r="C3" s="151"/>
      <c r="D3" s="151"/>
      <c r="E3" s="151"/>
      <c r="F3" s="151"/>
      <c r="G3" s="151"/>
      <c r="H3" s="151"/>
      <c r="I3" s="151"/>
      <c r="J3" s="151"/>
      <c r="K3" s="151"/>
      <c r="L3" s="151"/>
      <c r="M3" s="151"/>
      <c r="N3" s="151"/>
      <c r="O3" s="19"/>
    </row>
    <row r="4" spans="1:15" ht="69.5" customHeight="1" x14ac:dyDescent="0.15">
      <c r="A4" s="21"/>
      <c r="B4" s="22"/>
      <c r="C4" s="152" t="s">
        <v>384</v>
      </c>
      <c r="D4" s="152"/>
      <c r="E4" s="152"/>
      <c r="F4" s="152"/>
      <c r="G4" s="152"/>
      <c r="H4" s="152"/>
      <c r="I4" s="152"/>
      <c r="J4" s="152"/>
      <c r="K4" s="152"/>
      <c r="L4" s="152"/>
      <c r="M4" s="152"/>
      <c r="N4" s="152"/>
      <c r="O4" s="152"/>
    </row>
    <row r="5" spans="1:15" ht="11.5" customHeight="1" x14ac:dyDescent="0.15">
      <c r="A5" s="19"/>
      <c r="B5" s="23"/>
      <c r="C5" s="23"/>
      <c r="D5" s="23"/>
      <c r="E5" s="23"/>
      <c r="F5" s="6"/>
      <c r="G5" s="23"/>
      <c r="H5" s="23"/>
      <c r="I5" s="23"/>
      <c r="J5" s="23"/>
      <c r="K5" s="24"/>
      <c r="L5" s="19"/>
      <c r="M5" s="19"/>
      <c r="N5" s="19"/>
      <c r="O5" s="19"/>
    </row>
    <row r="6" spans="1:15" ht="31.25" customHeight="1" x14ac:dyDescent="0.15">
      <c r="A6" s="19"/>
      <c r="B6" s="25" t="s">
        <v>385</v>
      </c>
      <c r="C6" s="25"/>
      <c r="D6" s="26"/>
      <c r="E6" s="25" t="s">
        <v>387</v>
      </c>
      <c r="F6" s="83"/>
      <c r="G6" s="153"/>
      <c r="H6" s="153"/>
      <c r="I6" s="153"/>
      <c r="J6" s="153"/>
      <c r="K6" s="153"/>
      <c r="L6" s="153"/>
      <c r="M6" s="153"/>
      <c r="N6" s="153"/>
      <c r="O6" s="153"/>
    </row>
    <row r="7" spans="1:15" ht="31.25" customHeight="1" x14ac:dyDescent="0.15">
      <c r="A7" s="19"/>
      <c r="B7" s="25" t="s">
        <v>389</v>
      </c>
      <c r="C7" s="25"/>
      <c r="D7" s="26"/>
      <c r="E7" s="25" t="s">
        <v>391</v>
      </c>
      <c r="F7" s="83"/>
      <c r="G7" s="153"/>
      <c r="H7" s="153"/>
      <c r="I7" s="153"/>
      <c r="J7" s="153"/>
      <c r="K7" s="153"/>
      <c r="L7" s="153"/>
      <c r="M7" s="153"/>
      <c r="N7" s="153"/>
      <c r="O7" s="153"/>
    </row>
    <row r="8" spans="1:15" ht="31.25" customHeight="1" x14ac:dyDescent="0.15">
      <c r="A8" s="19"/>
      <c r="B8" s="25" t="s">
        <v>393</v>
      </c>
      <c r="C8" s="25"/>
      <c r="D8" s="26"/>
      <c r="E8" s="25" t="s">
        <v>395</v>
      </c>
      <c r="F8" s="83"/>
      <c r="G8" s="153"/>
      <c r="H8" s="153"/>
      <c r="I8" s="153"/>
      <c r="J8" s="153"/>
      <c r="K8" s="153"/>
      <c r="L8" s="153"/>
      <c r="M8" s="153"/>
      <c r="N8" s="153"/>
      <c r="O8" s="153"/>
    </row>
    <row r="9" spans="1:15" ht="14.25" customHeight="1" x14ac:dyDescent="0.15">
      <c r="A9" s="19"/>
      <c r="B9" s="27"/>
      <c r="C9" s="27"/>
      <c r="D9" s="28"/>
      <c r="E9" s="27"/>
      <c r="F9" s="8"/>
      <c r="G9" s="28"/>
      <c r="H9" s="28"/>
      <c r="I9" s="28"/>
      <c r="J9" s="28"/>
      <c r="K9" s="24"/>
      <c r="L9" s="19"/>
      <c r="M9" s="19"/>
      <c r="N9" s="19"/>
      <c r="O9" s="19"/>
    </row>
    <row r="10" spans="1:15" s="29" customFormat="1" ht="29" customHeight="1" x14ac:dyDescent="0.2">
      <c r="F10" s="36"/>
      <c r="G10" s="154" t="s">
        <v>396</v>
      </c>
      <c r="H10" s="154"/>
      <c r="I10" s="154"/>
      <c r="J10" s="154"/>
      <c r="K10" s="155" t="s">
        <v>431</v>
      </c>
      <c r="L10" s="155"/>
      <c r="M10" s="155"/>
      <c r="N10" s="155"/>
    </row>
    <row r="11" spans="1:15" ht="50.5" customHeight="1" x14ac:dyDescent="0.15">
      <c r="A11" s="19"/>
      <c r="B11" s="10" t="s">
        <v>12</v>
      </c>
      <c r="C11" s="10" t="s">
        <v>13</v>
      </c>
      <c r="D11" s="11" t="s">
        <v>14</v>
      </c>
      <c r="E11" s="10" t="s">
        <v>15</v>
      </c>
      <c r="F11" s="10" t="s">
        <v>398</v>
      </c>
      <c r="G11" s="10" t="s">
        <v>16</v>
      </c>
      <c r="H11" s="10" t="s">
        <v>18</v>
      </c>
      <c r="I11" s="10" t="s">
        <v>17</v>
      </c>
      <c r="J11" s="10" t="s">
        <v>432</v>
      </c>
      <c r="K11" s="10" t="s">
        <v>16</v>
      </c>
      <c r="L11" s="10" t="s">
        <v>18</v>
      </c>
      <c r="M11" s="10" t="s">
        <v>17</v>
      </c>
      <c r="N11" s="10" t="s">
        <v>432</v>
      </c>
      <c r="O11" s="30" t="s">
        <v>433</v>
      </c>
    </row>
    <row r="12" spans="1:15" s="31" customFormat="1" ht="110.25" customHeight="1" x14ac:dyDescent="0.15">
      <c r="B12" s="90">
        <v>1</v>
      </c>
      <c r="C12" s="32" t="s">
        <v>400</v>
      </c>
      <c r="D12" s="91" t="s">
        <v>25</v>
      </c>
      <c r="E12" s="84" t="s">
        <v>26</v>
      </c>
      <c r="F12" s="92">
        <v>500</v>
      </c>
      <c r="G12" s="93" t="s">
        <v>27</v>
      </c>
      <c r="H12" s="94">
        <v>0.19</v>
      </c>
      <c r="I12" s="95">
        <f>J12/1.19</f>
        <v>163361.34453781514</v>
      </c>
      <c r="J12" s="96">
        <v>194400</v>
      </c>
      <c r="K12" s="93" t="s">
        <v>28</v>
      </c>
      <c r="L12" s="94">
        <v>0.19</v>
      </c>
      <c r="M12" s="95">
        <f>N12/1.19</f>
        <v>162975.63025210085</v>
      </c>
      <c r="N12" s="96">
        <f>J12-459</f>
        <v>193941</v>
      </c>
      <c r="O12" s="97" t="str">
        <f>IF(J12&lt;N12,"EL VALOR DEL RANGO 2 NO PUEDE SER SUPERIOR AL RANGO 1  ","")</f>
        <v/>
      </c>
    </row>
    <row r="13" spans="1:15" s="31" customFormat="1" ht="110.25" customHeight="1" x14ac:dyDescent="0.15">
      <c r="B13" s="90">
        <v>2</v>
      </c>
      <c r="C13" s="32" t="s">
        <v>401</v>
      </c>
      <c r="D13" s="91" t="s">
        <v>30</v>
      </c>
      <c r="E13" s="84" t="s">
        <v>26</v>
      </c>
      <c r="F13" s="92">
        <v>300</v>
      </c>
      <c r="G13" s="93" t="s">
        <v>27</v>
      </c>
      <c r="H13" s="94">
        <v>0.19</v>
      </c>
      <c r="I13" s="95">
        <f t="shared" ref="I13:I74" si="0">J13/1.19</f>
        <v>154285.71428571429</v>
      </c>
      <c r="J13" s="96">
        <v>183600</v>
      </c>
      <c r="K13" s="93" t="s">
        <v>28</v>
      </c>
      <c r="L13" s="94">
        <v>0.19</v>
      </c>
      <c r="M13" s="95">
        <f t="shared" ref="M13:M74" si="1">N13/1.19</f>
        <v>153900</v>
      </c>
      <c r="N13" s="96">
        <f t="shared" ref="N13:N74" si="2">J13-459</f>
        <v>183141</v>
      </c>
      <c r="O13" s="97" t="str">
        <f t="shared" ref="O13:O74" si="3">IF(J13&lt;N13,"EL VALOR DEL RANGO 2 NO PUEDE SER SUPERIOR AL RANGO 1  ","")</f>
        <v/>
      </c>
    </row>
    <row r="14" spans="1:15" s="31" customFormat="1" ht="110.25" customHeight="1" x14ac:dyDescent="0.15">
      <c r="B14" s="90">
        <v>3</v>
      </c>
      <c r="C14" s="32" t="s">
        <v>402</v>
      </c>
      <c r="D14" s="91" t="s">
        <v>32</v>
      </c>
      <c r="E14" s="84" t="s">
        <v>26</v>
      </c>
      <c r="F14" s="92">
        <v>200</v>
      </c>
      <c r="G14" s="93" t="s">
        <v>27</v>
      </c>
      <c r="H14" s="94">
        <v>0.19</v>
      </c>
      <c r="I14" s="95">
        <f t="shared" si="0"/>
        <v>145210.08403361344</v>
      </c>
      <c r="J14" s="96">
        <v>172800</v>
      </c>
      <c r="K14" s="93" t="s">
        <v>28</v>
      </c>
      <c r="L14" s="94">
        <v>0.19</v>
      </c>
      <c r="M14" s="95">
        <f t="shared" si="1"/>
        <v>144824.36974789915</v>
      </c>
      <c r="N14" s="96">
        <f t="shared" si="2"/>
        <v>172341</v>
      </c>
      <c r="O14" s="97" t="str">
        <f t="shared" si="3"/>
        <v/>
      </c>
    </row>
    <row r="15" spans="1:15" s="31" customFormat="1" ht="110.25" customHeight="1" x14ac:dyDescent="0.15">
      <c r="B15" s="90">
        <v>4</v>
      </c>
      <c r="C15" s="32" t="s">
        <v>403</v>
      </c>
      <c r="D15" s="91" t="s">
        <v>34</v>
      </c>
      <c r="E15" s="84" t="s">
        <v>26</v>
      </c>
      <c r="F15" s="92">
        <v>200</v>
      </c>
      <c r="G15" s="93" t="s">
        <v>27</v>
      </c>
      <c r="H15" s="94">
        <v>0.19</v>
      </c>
      <c r="I15" s="95">
        <f t="shared" si="0"/>
        <v>40840.336134453784</v>
      </c>
      <c r="J15" s="96">
        <v>48600</v>
      </c>
      <c r="K15" s="93" t="s">
        <v>28</v>
      </c>
      <c r="L15" s="94">
        <v>0.19</v>
      </c>
      <c r="M15" s="95">
        <f t="shared" si="1"/>
        <v>40454.621848739494</v>
      </c>
      <c r="N15" s="96">
        <f t="shared" si="2"/>
        <v>48141</v>
      </c>
      <c r="O15" s="97" t="str">
        <f t="shared" si="3"/>
        <v/>
      </c>
    </row>
    <row r="16" spans="1:15" s="31" customFormat="1" ht="110.25" customHeight="1" x14ac:dyDescent="0.15">
      <c r="B16" s="90">
        <v>5</v>
      </c>
      <c r="C16" s="32" t="s">
        <v>35</v>
      </c>
      <c r="D16" s="91" t="s">
        <v>36</v>
      </c>
      <c r="E16" s="84" t="s">
        <v>26</v>
      </c>
      <c r="F16" s="92">
        <v>100</v>
      </c>
      <c r="G16" s="93" t="s">
        <v>27</v>
      </c>
      <c r="H16" s="94">
        <v>0.19</v>
      </c>
      <c r="I16" s="95">
        <f t="shared" si="0"/>
        <v>99831.932773109264</v>
      </c>
      <c r="J16" s="96">
        <v>118800.00000000001</v>
      </c>
      <c r="K16" s="93" t="s">
        <v>28</v>
      </c>
      <c r="L16" s="94">
        <v>0.19</v>
      </c>
      <c r="M16" s="95">
        <f t="shared" si="1"/>
        <v>99446.218487394974</v>
      </c>
      <c r="N16" s="96">
        <f t="shared" si="2"/>
        <v>118341.00000000001</v>
      </c>
      <c r="O16" s="97" t="str">
        <f t="shared" si="3"/>
        <v/>
      </c>
    </row>
    <row r="17" spans="2:15" s="31" customFormat="1" ht="110.25" customHeight="1" x14ac:dyDescent="0.15">
      <c r="B17" s="90">
        <v>6</v>
      </c>
      <c r="C17" s="32" t="s">
        <v>37</v>
      </c>
      <c r="D17" s="91" t="s">
        <v>38</v>
      </c>
      <c r="E17" s="84" t="s">
        <v>26</v>
      </c>
      <c r="F17" s="92">
        <v>200</v>
      </c>
      <c r="G17" s="93" t="s">
        <v>27</v>
      </c>
      <c r="H17" s="94">
        <v>0.19</v>
      </c>
      <c r="I17" s="95">
        <f t="shared" si="0"/>
        <v>13613.445378151262</v>
      </c>
      <c r="J17" s="96">
        <v>16200.000000000002</v>
      </c>
      <c r="K17" s="93" t="s">
        <v>28</v>
      </c>
      <c r="L17" s="94">
        <v>0.19</v>
      </c>
      <c r="M17" s="95">
        <f t="shared" si="1"/>
        <v>13227.731092436978</v>
      </c>
      <c r="N17" s="96">
        <f t="shared" si="2"/>
        <v>15741.000000000002</v>
      </c>
      <c r="O17" s="97" t="str">
        <f t="shared" si="3"/>
        <v/>
      </c>
    </row>
    <row r="18" spans="2:15" s="31" customFormat="1" ht="110.25" customHeight="1" x14ac:dyDescent="0.15">
      <c r="B18" s="90">
        <v>7</v>
      </c>
      <c r="C18" s="32" t="s">
        <v>39</v>
      </c>
      <c r="D18" s="91" t="s">
        <v>40</v>
      </c>
      <c r="E18" s="84" t="s">
        <v>26</v>
      </c>
      <c r="F18" s="92">
        <v>200</v>
      </c>
      <c r="G18" s="93" t="s">
        <v>27</v>
      </c>
      <c r="H18" s="94">
        <v>0.19</v>
      </c>
      <c r="I18" s="95">
        <f t="shared" si="0"/>
        <v>16336.134453781513</v>
      </c>
      <c r="J18" s="96">
        <v>19440</v>
      </c>
      <c r="K18" s="93" t="s">
        <v>28</v>
      </c>
      <c r="L18" s="94">
        <v>0.19</v>
      </c>
      <c r="M18" s="95">
        <f t="shared" si="1"/>
        <v>15950.420168067227</v>
      </c>
      <c r="N18" s="96">
        <f t="shared" si="2"/>
        <v>18981</v>
      </c>
      <c r="O18" s="97" t="str">
        <f t="shared" si="3"/>
        <v/>
      </c>
    </row>
    <row r="19" spans="2:15" s="31" customFormat="1" ht="110.25" customHeight="1" x14ac:dyDescent="0.15">
      <c r="B19" s="90">
        <v>8</v>
      </c>
      <c r="C19" s="32" t="s">
        <v>404</v>
      </c>
      <c r="D19" s="91" t="s">
        <v>42</v>
      </c>
      <c r="E19" s="84" t="s">
        <v>26</v>
      </c>
      <c r="F19" s="92">
        <v>200</v>
      </c>
      <c r="G19" s="93" t="s">
        <v>27</v>
      </c>
      <c r="H19" s="94">
        <v>0.19</v>
      </c>
      <c r="I19" s="95">
        <f t="shared" si="0"/>
        <v>75327.731092436981</v>
      </c>
      <c r="J19" s="96">
        <v>89640</v>
      </c>
      <c r="K19" s="93" t="s">
        <v>28</v>
      </c>
      <c r="L19" s="94">
        <v>0.19</v>
      </c>
      <c r="M19" s="95">
        <f t="shared" si="1"/>
        <v>74942.016806722691</v>
      </c>
      <c r="N19" s="96">
        <f t="shared" si="2"/>
        <v>89181</v>
      </c>
      <c r="O19" s="97" t="str">
        <f t="shared" si="3"/>
        <v/>
      </c>
    </row>
    <row r="20" spans="2:15" s="31" customFormat="1" ht="110.25" customHeight="1" x14ac:dyDescent="0.15">
      <c r="B20" s="90">
        <v>9</v>
      </c>
      <c r="C20" s="32" t="s">
        <v>405</v>
      </c>
      <c r="D20" s="91" t="s">
        <v>43</v>
      </c>
      <c r="E20" s="84" t="s">
        <v>26</v>
      </c>
      <c r="F20" s="92">
        <v>200</v>
      </c>
      <c r="G20" s="93" t="s">
        <v>27</v>
      </c>
      <c r="H20" s="94">
        <v>0.19</v>
      </c>
      <c r="I20" s="95">
        <f t="shared" si="0"/>
        <v>77142.857142857145</v>
      </c>
      <c r="J20" s="96">
        <v>91800</v>
      </c>
      <c r="K20" s="93" t="s">
        <v>28</v>
      </c>
      <c r="L20" s="94">
        <v>0.19</v>
      </c>
      <c r="M20" s="95">
        <f t="shared" si="1"/>
        <v>76757.142857142855</v>
      </c>
      <c r="N20" s="96">
        <f t="shared" si="2"/>
        <v>91341</v>
      </c>
      <c r="O20" s="97" t="str">
        <f t="shared" si="3"/>
        <v/>
      </c>
    </row>
    <row r="21" spans="2:15" s="31" customFormat="1" ht="110.25" customHeight="1" x14ac:dyDescent="0.15">
      <c r="B21" s="90">
        <v>10</v>
      </c>
      <c r="C21" s="32" t="s">
        <v>405</v>
      </c>
      <c r="D21" s="91" t="s">
        <v>44</v>
      </c>
      <c r="E21" s="84" t="s">
        <v>26</v>
      </c>
      <c r="F21" s="92">
        <v>200</v>
      </c>
      <c r="G21" s="93" t="s">
        <v>27</v>
      </c>
      <c r="H21" s="94">
        <v>0.19</v>
      </c>
      <c r="I21" s="95">
        <f t="shared" si="0"/>
        <v>78957.983193277309</v>
      </c>
      <c r="J21" s="96">
        <v>93960</v>
      </c>
      <c r="K21" s="93" t="s">
        <v>28</v>
      </c>
      <c r="L21" s="94">
        <v>0.19</v>
      </c>
      <c r="M21" s="95">
        <f t="shared" si="1"/>
        <v>78572.268907563033</v>
      </c>
      <c r="N21" s="96">
        <f t="shared" si="2"/>
        <v>93501</v>
      </c>
      <c r="O21" s="97" t="str">
        <f t="shared" si="3"/>
        <v/>
      </c>
    </row>
    <row r="22" spans="2:15" s="31" customFormat="1" ht="110.25" customHeight="1" x14ac:dyDescent="0.15">
      <c r="B22" s="90">
        <v>11</v>
      </c>
      <c r="C22" s="32" t="s">
        <v>45</v>
      </c>
      <c r="D22" s="91" t="s">
        <v>46</v>
      </c>
      <c r="E22" s="84" t="s">
        <v>26</v>
      </c>
      <c r="F22" s="92">
        <v>200</v>
      </c>
      <c r="G22" s="93" t="s">
        <v>27</v>
      </c>
      <c r="H22" s="94">
        <v>0.19</v>
      </c>
      <c r="I22" s="95">
        <f t="shared" si="0"/>
        <v>100739.49579831935</v>
      </c>
      <c r="J22" s="96">
        <v>119880.00000000001</v>
      </c>
      <c r="K22" s="93" t="s">
        <v>28</v>
      </c>
      <c r="L22" s="94">
        <v>0.19</v>
      </c>
      <c r="M22" s="95">
        <f t="shared" si="1"/>
        <v>100353.78151260506</v>
      </c>
      <c r="N22" s="96">
        <f t="shared" si="2"/>
        <v>119421.00000000001</v>
      </c>
      <c r="O22" s="97" t="str">
        <f t="shared" si="3"/>
        <v/>
      </c>
    </row>
    <row r="23" spans="2:15" s="31" customFormat="1" ht="110.25" customHeight="1" x14ac:dyDescent="0.15">
      <c r="B23" s="90">
        <v>12</v>
      </c>
      <c r="C23" s="32" t="s">
        <v>45</v>
      </c>
      <c r="D23" s="91" t="s">
        <v>47</v>
      </c>
      <c r="E23" s="84" t="s">
        <v>26</v>
      </c>
      <c r="F23" s="92">
        <v>200</v>
      </c>
      <c r="G23" s="93" t="s">
        <v>27</v>
      </c>
      <c r="H23" s="94">
        <v>0.19</v>
      </c>
      <c r="I23" s="95">
        <f t="shared" si="0"/>
        <v>102554.62184873951</v>
      </c>
      <c r="J23" s="96">
        <v>122040.00000000001</v>
      </c>
      <c r="K23" s="93" t="s">
        <v>28</v>
      </c>
      <c r="L23" s="94">
        <v>0.19</v>
      </c>
      <c r="M23" s="95">
        <f t="shared" si="1"/>
        <v>102168.90756302523</v>
      </c>
      <c r="N23" s="96">
        <f t="shared" si="2"/>
        <v>121581.00000000001</v>
      </c>
      <c r="O23" s="97" t="str">
        <f t="shared" si="3"/>
        <v/>
      </c>
    </row>
    <row r="24" spans="2:15" s="31" customFormat="1" ht="110.25" customHeight="1" x14ac:dyDescent="0.15">
      <c r="B24" s="90">
        <v>13</v>
      </c>
      <c r="C24" s="32" t="s">
        <v>45</v>
      </c>
      <c r="D24" s="91" t="s">
        <v>48</v>
      </c>
      <c r="E24" s="84" t="s">
        <v>26</v>
      </c>
      <c r="F24" s="92">
        <v>200</v>
      </c>
      <c r="G24" s="93" t="s">
        <v>27</v>
      </c>
      <c r="H24" s="94">
        <v>0.19</v>
      </c>
      <c r="I24" s="95">
        <f t="shared" si="0"/>
        <v>104369.74789915969</v>
      </c>
      <c r="J24" s="96">
        <v>124200.00000000001</v>
      </c>
      <c r="K24" s="93" t="s">
        <v>28</v>
      </c>
      <c r="L24" s="94">
        <v>0.19</v>
      </c>
      <c r="M24" s="95">
        <f t="shared" si="1"/>
        <v>103984.0336134454</v>
      </c>
      <c r="N24" s="96">
        <f t="shared" si="2"/>
        <v>123741.00000000001</v>
      </c>
      <c r="O24" s="97" t="str">
        <f t="shared" si="3"/>
        <v/>
      </c>
    </row>
    <row r="25" spans="2:15" s="31" customFormat="1" ht="110.25" customHeight="1" x14ac:dyDescent="0.15">
      <c r="B25" s="90">
        <v>14</v>
      </c>
      <c r="C25" s="32" t="s">
        <v>49</v>
      </c>
      <c r="D25" s="91" t="s">
        <v>50</v>
      </c>
      <c r="E25" s="84" t="s">
        <v>51</v>
      </c>
      <c r="F25" s="92">
        <v>50</v>
      </c>
      <c r="G25" s="93" t="s">
        <v>27</v>
      </c>
      <c r="H25" s="94">
        <v>0.19</v>
      </c>
      <c r="I25" s="95">
        <f t="shared" si="0"/>
        <v>109815.12605042018</v>
      </c>
      <c r="J25" s="96">
        <v>130680.00000000001</v>
      </c>
      <c r="K25" s="93" t="s">
        <v>28</v>
      </c>
      <c r="L25" s="94">
        <v>0.19</v>
      </c>
      <c r="M25" s="95">
        <f t="shared" si="1"/>
        <v>109429.4117647059</v>
      </c>
      <c r="N25" s="96">
        <f t="shared" si="2"/>
        <v>130221.00000000001</v>
      </c>
      <c r="O25" s="97" t="str">
        <f t="shared" si="3"/>
        <v/>
      </c>
    </row>
    <row r="26" spans="2:15" s="31" customFormat="1" ht="110.25" customHeight="1" x14ac:dyDescent="0.15">
      <c r="B26" s="90">
        <v>15</v>
      </c>
      <c r="C26" s="32" t="s">
        <v>49</v>
      </c>
      <c r="D26" s="91" t="s">
        <v>52</v>
      </c>
      <c r="E26" s="84" t="s">
        <v>51</v>
      </c>
      <c r="F26" s="92">
        <v>50</v>
      </c>
      <c r="G26" s="93" t="s">
        <v>27</v>
      </c>
      <c r="H26" s="94">
        <v>0.19</v>
      </c>
      <c r="I26" s="95">
        <f t="shared" si="0"/>
        <v>111630.25210084034</v>
      </c>
      <c r="J26" s="96">
        <v>132840</v>
      </c>
      <c r="K26" s="93" t="s">
        <v>28</v>
      </c>
      <c r="L26" s="94">
        <v>0.19</v>
      </c>
      <c r="M26" s="95">
        <f t="shared" si="1"/>
        <v>111244.53781512605</v>
      </c>
      <c r="N26" s="96">
        <f t="shared" si="2"/>
        <v>132381</v>
      </c>
      <c r="O26" s="97" t="str">
        <f t="shared" si="3"/>
        <v/>
      </c>
    </row>
    <row r="27" spans="2:15" s="31" customFormat="1" ht="110.25" customHeight="1" x14ac:dyDescent="0.15">
      <c r="B27" s="90">
        <v>16</v>
      </c>
      <c r="C27" s="32" t="s">
        <v>49</v>
      </c>
      <c r="D27" s="91" t="s">
        <v>53</v>
      </c>
      <c r="E27" s="84" t="s">
        <v>51</v>
      </c>
      <c r="F27" s="92">
        <v>50</v>
      </c>
      <c r="G27" s="93" t="s">
        <v>27</v>
      </c>
      <c r="H27" s="94">
        <v>0.19</v>
      </c>
      <c r="I27" s="95">
        <f t="shared" si="0"/>
        <v>113445.37815126051</v>
      </c>
      <c r="J27" s="96">
        <v>135000</v>
      </c>
      <c r="K27" s="93" t="s">
        <v>28</v>
      </c>
      <c r="L27" s="94">
        <v>0.19</v>
      </c>
      <c r="M27" s="95">
        <f t="shared" si="1"/>
        <v>113059.66386554623</v>
      </c>
      <c r="N27" s="96">
        <f t="shared" si="2"/>
        <v>134541</v>
      </c>
      <c r="O27" s="97" t="str">
        <f t="shared" si="3"/>
        <v/>
      </c>
    </row>
    <row r="28" spans="2:15" s="31" customFormat="1" ht="110.25" customHeight="1" x14ac:dyDescent="0.15">
      <c r="B28" s="90">
        <v>17</v>
      </c>
      <c r="C28" s="32" t="s">
        <v>54</v>
      </c>
      <c r="D28" s="91" t="s">
        <v>55</v>
      </c>
      <c r="E28" s="84" t="s">
        <v>26</v>
      </c>
      <c r="F28" s="92">
        <v>30</v>
      </c>
      <c r="G28" s="93" t="s">
        <v>27</v>
      </c>
      <c r="H28" s="94">
        <v>0.19</v>
      </c>
      <c r="I28" s="95">
        <f t="shared" si="0"/>
        <v>19966.386554621851</v>
      </c>
      <c r="J28" s="96">
        <v>23760</v>
      </c>
      <c r="K28" s="93" t="s">
        <v>28</v>
      </c>
      <c r="L28" s="94">
        <v>0.19</v>
      </c>
      <c r="M28" s="95">
        <f t="shared" si="1"/>
        <v>19580.672268907565</v>
      </c>
      <c r="N28" s="96">
        <f t="shared" si="2"/>
        <v>23301</v>
      </c>
      <c r="O28" s="97" t="str">
        <f t="shared" si="3"/>
        <v/>
      </c>
    </row>
    <row r="29" spans="2:15" s="31" customFormat="1" ht="110.25" customHeight="1" x14ac:dyDescent="0.15">
      <c r="B29" s="90">
        <v>18</v>
      </c>
      <c r="C29" s="32" t="s">
        <v>56</v>
      </c>
      <c r="D29" s="91" t="s">
        <v>57</v>
      </c>
      <c r="E29" s="84" t="s">
        <v>26</v>
      </c>
      <c r="F29" s="92">
        <v>500</v>
      </c>
      <c r="G29" s="93" t="s">
        <v>27</v>
      </c>
      <c r="H29" s="94">
        <v>0.19</v>
      </c>
      <c r="I29" s="95">
        <f t="shared" si="0"/>
        <v>2904.201680672269</v>
      </c>
      <c r="J29" s="96">
        <v>3456</v>
      </c>
      <c r="K29" s="93" t="s">
        <v>28</v>
      </c>
      <c r="L29" s="94">
        <v>0.19</v>
      </c>
      <c r="M29" s="95">
        <f t="shared" si="1"/>
        <v>2518.4873949579833</v>
      </c>
      <c r="N29" s="96">
        <f t="shared" si="2"/>
        <v>2997</v>
      </c>
      <c r="O29" s="97" t="str">
        <f t="shared" si="3"/>
        <v/>
      </c>
    </row>
    <row r="30" spans="2:15" s="31" customFormat="1" ht="110.25" customHeight="1" x14ac:dyDescent="0.15">
      <c r="B30" s="90">
        <v>19</v>
      </c>
      <c r="C30" s="32" t="s">
        <v>58</v>
      </c>
      <c r="D30" s="91" t="s">
        <v>59</v>
      </c>
      <c r="E30" s="84" t="s">
        <v>26</v>
      </c>
      <c r="F30" s="92">
        <v>100</v>
      </c>
      <c r="G30" s="93" t="s">
        <v>27</v>
      </c>
      <c r="H30" s="94">
        <v>0.19</v>
      </c>
      <c r="I30" s="95">
        <f t="shared" si="0"/>
        <v>14521.008403361346</v>
      </c>
      <c r="J30" s="96">
        <v>17280</v>
      </c>
      <c r="K30" s="93" t="s">
        <v>28</v>
      </c>
      <c r="L30" s="94">
        <v>0.19</v>
      </c>
      <c r="M30" s="95">
        <f t="shared" si="1"/>
        <v>14135.294117647059</v>
      </c>
      <c r="N30" s="96">
        <f t="shared" si="2"/>
        <v>16821</v>
      </c>
      <c r="O30" s="97" t="str">
        <f t="shared" si="3"/>
        <v/>
      </c>
    </row>
    <row r="31" spans="2:15" s="31" customFormat="1" ht="110.25" customHeight="1" x14ac:dyDescent="0.15">
      <c r="B31" s="90">
        <v>20</v>
      </c>
      <c r="C31" s="32" t="s">
        <v>60</v>
      </c>
      <c r="D31" s="91" t="s">
        <v>61</v>
      </c>
      <c r="E31" s="84" t="s">
        <v>26</v>
      </c>
      <c r="F31" s="92">
        <v>100</v>
      </c>
      <c r="G31" s="93" t="s">
        <v>27</v>
      </c>
      <c r="H31" s="94">
        <v>0.19</v>
      </c>
      <c r="I31" s="95">
        <f t="shared" si="0"/>
        <v>16336.134453781513</v>
      </c>
      <c r="J31" s="96">
        <v>19440</v>
      </c>
      <c r="K31" s="93" t="s">
        <v>28</v>
      </c>
      <c r="L31" s="94">
        <v>0.19</v>
      </c>
      <c r="M31" s="95">
        <f t="shared" si="1"/>
        <v>15950.420168067227</v>
      </c>
      <c r="N31" s="96">
        <f t="shared" si="2"/>
        <v>18981</v>
      </c>
      <c r="O31" s="97" t="str">
        <f t="shared" si="3"/>
        <v/>
      </c>
    </row>
    <row r="32" spans="2:15" s="31" customFormat="1" ht="110.25" customHeight="1" x14ac:dyDescent="0.15">
      <c r="B32" s="90">
        <v>21</v>
      </c>
      <c r="C32" s="32" t="s">
        <v>62</v>
      </c>
      <c r="D32" s="91" t="s">
        <v>63</v>
      </c>
      <c r="E32" s="84" t="s">
        <v>26</v>
      </c>
      <c r="F32" s="92">
        <v>100</v>
      </c>
      <c r="G32" s="93" t="s">
        <v>27</v>
      </c>
      <c r="H32" s="94">
        <v>0.19</v>
      </c>
      <c r="I32" s="95">
        <f t="shared" si="0"/>
        <v>18151.26050420168</v>
      </c>
      <c r="J32" s="96">
        <v>21600</v>
      </c>
      <c r="K32" s="93" t="s">
        <v>28</v>
      </c>
      <c r="L32" s="94">
        <v>0.19</v>
      </c>
      <c r="M32" s="95">
        <f t="shared" si="1"/>
        <v>17765.546218487394</v>
      </c>
      <c r="N32" s="96">
        <f t="shared" si="2"/>
        <v>21141</v>
      </c>
      <c r="O32" s="97" t="str">
        <f t="shared" si="3"/>
        <v/>
      </c>
    </row>
    <row r="33" spans="2:15" s="31" customFormat="1" ht="110.25" customHeight="1" x14ac:dyDescent="0.15">
      <c r="B33" s="90">
        <v>22</v>
      </c>
      <c r="C33" s="32" t="s">
        <v>64</v>
      </c>
      <c r="D33" s="91" t="s">
        <v>65</v>
      </c>
      <c r="E33" s="84" t="s">
        <v>26</v>
      </c>
      <c r="F33" s="92">
        <v>100</v>
      </c>
      <c r="G33" s="93" t="s">
        <v>27</v>
      </c>
      <c r="H33" s="94">
        <v>0.19</v>
      </c>
      <c r="I33" s="95">
        <f t="shared" si="0"/>
        <v>19966.386554621851</v>
      </c>
      <c r="J33" s="96">
        <v>23760</v>
      </c>
      <c r="K33" s="93" t="s">
        <v>28</v>
      </c>
      <c r="L33" s="94">
        <v>0.19</v>
      </c>
      <c r="M33" s="95">
        <f t="shared" si="1"/>
        <v>19580.672268907565</v>
      </c>
      <c r="N33" s="96">
        <f t="shared" si="2"/>
        <v>23301</v>
      </c>
      <c r="O33" s="97" t="str">
        <f t="shared" si="3"/>
        <v/>
      </c>
    </row>
    <row r="34" spans="2:15" s="31" customFormat="1" ht="110.25" customHeight="1" x14ac:dyDescent="0.15">
      <c r="B34" s="90">
        <v>23</v>
      </c>
      <c r="C34" s="32" t="s">
        <v>66</v>
      </c>
      <c r="D34" s="91" t="s">
        <v>67</v>
      </c>
      <c r="E34" s="84" t="s">
        <v>26</v>
      </c>
      <c r="F34" s="92">
        <v>100</v>
      </c>
      <c r="G34" s="93" t="s">
        <v>27</v>
      </c>
      <c r="H34" s="94">
        <v>0.19</v>
      </c>
      <c r="I34" s="95">
        <f t="shared" si="0"/>
        <v>22689.0756302521</v>
      </c>
      <c r="J34" s="96">
        <v>27000</v>
      </c>
      <c r="K34" s="93" t="s">
        <v>28</v>
      </c>
      <c r="L34" s="94">
        <v>0.19</v>
      </c>
      <c r="M34" s="95">
        <f t="shared" si="1"/>
        <v>22303.361344537818</v>
      </c>
      <c r="N34" s="96">
        <f t="shared" si="2"/>
        <v>26541</v>
      </c>
      <c r="O34" s="97" t="str">
        <f t="shared" si="3"/>
        <v/>
      </c>
    </row>
    <row r="35" spans="2:15" s="31" customFormat="1" ht="110.25" customHeight="1" x14ac:dyDescent="0.15">
      <c r="B35" s="90">
        <v>24</v>
      </c>
      <c r="C35" s="32" t="s">
        <v>68</v>
      </c>
      <c r="D35" s="91" t="s">
        <v>69</v>
      </c>
      <c r="E35" s="84" t="s">
        <v>26</v>
      </c>
      <c r="F35" s="92">
        <v>100</v>
      </c>
      <c r="G35" s="93" t="s">
        <v>27</v>
      </c>
      <c r="H35" s="94">
        <v>0.19</v>
      </c>
      <c r="I35" s="95">
        <f t="shared" si="0"/>
        <v>95294.11764705884</v>
      </c>
      <c r="J35" s="96">
        <v>113400.00000000001</v>
      </c>
      <c r="K35" s="93" t="s">
        <v>28</v>
      </c>
      <c r="L35" s="94">
        <v>0.19</v>
      </c>
      <c r="M35" s="95">
        <f t="shared" si="1"/>
        <v>94908.40336134455</v>
      </c>
      <c r="N35" s="96">
        <f t="shared" si="2"/>
        <v>112941.00000000001</v>
      </c>
      <c r="O35" s="97" t="str">
        <f t="shared" si="3"/>
        <v/>
      </c>
    </row>
    <row r="36" spans="2:15" s="31" customFormat="1" ht="110.25" customHeight="1" x14ac:dyDescent="0.15">
      <c r="B36" s="90">
        <v>25</v>
      </c>
      <c r="C36" s="32" t="s">
        <v>70</v>
      </c>
      <c r="D36" s="91" t="s">
        <v>71</v>
      </c>
      <c r="E36" s="84" t="s">
        <v>72</v>
      </c>
      <c r="F36" s="92">
        <v>40</v>
      </c>
      <c r="G36" s="93" t="s">
        <v>27</v>
      </c>
      <c r="H36" s="94">
        <v>0.19</v>
      </c>
      <c r="I36" s="95">
        <f t="shared" si="0"/>
        <v>408403.36134453787</v>
      </c>
      <c r="J36" s="96">
        <v>486000.00000000006</v>
      </c>
      <c r="K36" s="93" t="s">
        <v>28</v>
      </c>
      <c r="L36" s="94">
        <v>0.19</v>
      </c>
      <c r="M36" s="95">
        <f t="shared" si="1"/>
        <v>408017.64705882361</v>
      </c>
      <c r="N36" s="96">
        <f t="shared" si="2"/>
        <v>485541.00000000006</v>
      </c>
      <c r="O36" s="97" t="str">
        <f t="shared" si="3"/>
        <v/>
      </c>
    </row>
    <row r="37" spans="2:15" s="31" customFormat="1" ht="110.25" customHeight="1" x14ac:dyDescent="0.15">
      <c r="B37" s="90">
        <v>26</v>
      </c>
      <c r="C37" s="32" t="s">
        <v>73</v>
      </c>
      <c r="D37" s="91" t="s">
        <v>74</v>
      </c>
      <c r="E37" s="84" t="s">
        <v>26</v>
      </c>
      <c r="F37" s="92">
        <v>100</v>
      </c>
      <c r="G37" s="93" t="s">
        <v>27</v>
      </c>
      <c r="H37" s="94">
        <v>0.19</v>
      </c>
      <c r="I37" s="95">
        <f t="shared" si="0"/>
        <v>88033.613445378156</v>
      </c>
      <c r="J37" s="96">
        <v>104760</v>
      </c>
      <c r="K37" s="93" t="s">
        <v>28</v>
      </c>
      <c r="L37" s="94">
        <v>0.19</v>
      </c>
      <c r="M37" s="95">
        <f t="shared" si="1"/>
        <v>87647.899159663866</v>
      </c>
      <c r="N37" s="96">
        <f t="shared" si="2"/>
        <v>104301</v>
      </c>
      <c r="O37" s="97" t="str">
        <f t="shared" si="3"/>
        <v/>
      </c>
    </row>
    <row r="38" spans="2:15" s="31" customFormat="1" ht="110.25" customHeight="1" x14ac:dyDescent="0.15">
      <c r="B38" s="90">
        <v>27</v>
      </c>
      <c r="C38" s="32" t="s">
        <v>75</v>
      </c>
      <c r="D38" s="91" t="s">
        <v>76</v>
      </c>
      <c r="E38" s="84" t="s">
        <v>26</v>
      </c>
      <c r="F38" s="92">
        <v>50</v>
      </c>
      <c r="G38" s="93" t="s">
        <v>27</v>
      </c>
      <c r="H38" s="94">
        <v>0.19</v>
      </c>
      <c r="I38" s="95">
        <f t="shared" si="0"/>
        <v>25411.764705882357</v>
      </c>
      <c r="J38" s="96">
        <v>30240.000000000004</v>
      </c>
      <c r="K38" s="93" t="s">
        <v>28</v>
      </c>
      <c r="L38" s="94">
        <v>0.19</v>
      </c>
      <c r="M38" s="95">
        <f t="shared" si="1"/>
        <v>25026.050420168071</v>
      </c>
      <c r="N38" s="96">
        <f t="shared" si="2"/>
        <v>29781.000000000004</v>
      </c>
      <c r="O38" s="97" t="str">
        <f t="shared" si="3"/>
        <v/>
      </c>
    </row>
    <row r="39" spans="2:15" s="31" customFormat="1" ht="110.25" customHeight="1" x14ac:dyDescent="0.15">
      <c r="B39" s="90">
        <v>28</v>
      </c>
      <c r="C39" s="32" t="s">
        <v>77</v>
      </c>
      <c r="D39" s="91" t="s">
        <v>78</v>
      </c>
      <c r="E39" s="84" t="s">
        <v>72</v>
      </c>
      <c r="F39" s="92">
        <v>30</v>
      </c>
      <c r="G39" s="93" t="s">
        <v>27</v>
      </c>
      <c r="H39" s="94">
        <v>0.19</v>
      </c>
      <c r="I39" s="95">
        <f t="shared" si="0"/>
        <v>163361.34453781514</v>
      </c>
      <c r="J39" s="96">
        <v>194400</v>
      </c>
      <c r="K39" s="93" t="s">
        <v>28</v>
      </c>
      <c r="L39" s="94">
        <v>0.19</v>
      </c>
      <c r="M39" s="95">
        <f t="shared" si="1"/>
        <v>162975.63025210085</v>
      </c>
      <c r="N39" s="96">
        <f t="shared" si="2"/>
        <v>193941</v>
      </c>
      <c r="O39" s="97" t="str">
        <f t="shared" si="3"/>
        <v/>
      </c>
    </row>
    <row r="40" spans="2:15" s="31" customFormat="1" ht="110.25" customHeight="1" x14ac:dyDescent="0.15">
      <c r="B40" s="90">
        <v>29</v>
      </c>
      <c r="C40" s="32" t="s">
        <v>79</v>
      </c>
      <c r="D40" s="91" t="s">
        <v>80</v>
      </c>
      <c r="E40" s="84" t="s">
        <v>26</v>
      </c>
      <c r="F40" s="92">
        <v>50</v>
      </c>
      <c r="G40" s="93" t="s">
        <v>27</v>
      </c>
      <c r="H40" s="94">
        <v>0.19</v>
      </c>
      <c r="I40" s="95">
        <f t="shared" si="0"/>
        <v>41747.899159663866</v>
      </c>
      <c r="J40" s="96">
        <v>49680</v>
      </c>
      <c r="K40" s="93" t="s">
        <v>28</v>
      </c>
      <c r="L40" s="94">
        <v>0.19</v>
      </c>
      <c r="M40" s="95">
        <f t="shared" si="1"/>
        <v>41362.184873949584</v>
      </c>
      <c r="N40" s="96">
        <f t="shared" si="2"/>
        <v>49221</v>
      </c>
      <c r="O40" s="97" t="str">
        <f t="shared" si="3"/>
        <v/>
      </c>
    </row>
    <row r="41" spans="2:15" s="31" customFormat="1" ht="110.25" customHeight="1" x14ac:dyDescent="0.15">
      <c r="B41" s="90">
        <v>30</v>
      </c>
      <c r="C41" s="32" t="s">
        <v>81</v>
      </c>
      <c r="D41" s="91" t="s">
        <v>82</v>
      </c>
      <c r="E41" s="84" t="s">
        <v>26</v>
      </c>
      <c r="F41" s="92">
        <v>30</v>
      </c>
      <c r="G41" s="93" t="s">
        <v>27</v>
      </c>
      <c r="H41" s="94">
        <v>0.19</v>
      </c>
      <c r="I41" s="95">
        <f t="shared" si="0"/>
        <v>25411.764705882357</v>
      </c>
      <c r="J41" s="96">
        <v>30240.000000000004</v>
      </c>
      <c r="K41" s="93" t="s">
        <v>28</v>
      </c>
      <c r="L41" s="94">
        <v>0.19</v>
      </c>
      <c r="M41" s="95">
        <f t="shared" si="1"/>
        <v>25026.050420168071</v>
      </c>
      <c r="N41" s="96">
        <f t="shared" si="2"/>
        <v>29781.000000000004</v>
      </c>
      <c r="O41" s="97" t="str">
        <f t="shared" si="3"/>
        <v/>
      </c>
    </row>
    <row r="42" spans="2:15" s="31" customFormat="1" ht="110.25" customHeight="1" x14ac:dyDescent="0.15">
      <c r="B42" s="90">
        <v>31</v>
      </c>
      <c r="C42" s="32" t="s">
        <v>83</v>
      </c>
      <c r="D42" s="91" t="s">
        <v>84</v>
      </c>
      <c r="E42" s="84" t="s">
        <v>26</v>
      </c>
      <c r="F42" s="92">
        <v>50</v>
      </c>
      <c r="G42" s="93" t="s">
        <v>27</v>
      </c>
      <c r="H42" s="94">
        <v>0.19</v>
      </c>
      <c r="I42" s="95">
        <f t="shared" si="0"/>
        <v>40840.336134453784</v>
      </c>
      <c r="J42" s="96">
        <v>48600</v>
      </c>
      <c r="K42" s="93" t="s">
        <v>28</v>
      </c>
      <c r="L42" s="94">
        <v>0.19</v>
      </c>
      <c r="M42" s="95">
        <f t="shared" si="1"/>
        <v>40454.621848739494</v>
      </c>
      <c r="N42" s="96">
        <f t="shared" si="2"/>
        <v>48141</v>
      </c>
      <c r="O42" s="97" t="str">
        <f t="shared" si="3"/>
        <v/>
      </c>
    </row>
    <row r="43" spans="2:15" s="31" customFormat="1" ht="110.25" customHeight="1" x14ac:dyDescent="0.15">
      <c r="B43" s="90">
        <v>32</v>
      </c>
      <c r="C43" s="32" t="s">
        <v>85</v>
      </c>
      <c r="D43" s="91" t="s">
        <v>86</v>
      </c>
      <c r="E43" s="84" t="s">
        <v>72</v>
      </c>
      <c r="F43" s="92">
        <v>100</v>
      </c>
      <c r="G43" s="93" t="s">
        <v>27</v>
      </c>
      <c r="H43" s="94">
        <v>0.19</v>
      </c>
      <c r="I43" s="95">
        <f t="shared" si="0"/>
        <v>27226.890756302524</v>
      </c>
      <c r="J43" s="96">
        <v>32400.000000000004</v>
      </c>
      <c r="K43" s="93" t="s">
        <v>28</v>
      </c>
      <c r="L43" s="94">
        <v>0.19</v>
      </c>
      <c r="M43" s="95">
        <f t="shared" si="1"/>
        <v>26841.176470588238</v>
      </c>
      <c r="N43" s="96">
        <f t="shared" si="2"/>
        <v>31941.000000000004</v>
      </c>
      <c r="O43" s="97" t="str">
        <f t="shared" si="3"/>
        <v/>
      </c>
    </row>
    <row r="44" spans="2:15" s="31" customFormat="1" ht="110.25" customHeight="1" x14ac:dyDescent="0.15">
      <c r="B44" s="90">
        <v>33</v>
      </c>
      <c r="C44" s="32" t="s">
        <v>87</v>
      </c>
      <c r="D44" s="91" t="s">
        <v>88</v>
      </c>
      <c r="E44" s="84" t="s">
        <v>72</v>
      </c>
      <c r="F44" s="92">
        <v>100</v>
      </c>
      <c r="G44" s="93" t="s">
        <v>27</v>
      </c>
      <c r="H44" s="94">
        <v>0.19</v>
      </c>
      <c r="I44" s="95">
        <f t="shared" si="0"/>
        <v>180605.04201680672</v>
      </c>
      <c r="J44" s="96">
        <v>214920</v>
      </c>
      <c r="K44" s="93" t="s">
        <v>28</v>
      </c>
      <c r="L44" s="94">
        <v>0.19</v>
      </c>
      <c r="M44" s="95">
        <f t="shared" si="1"/>
        <v>180219.32773109243</v>
      </c>
      <c r="N44" s="96">
        <f t="shared" si="2"/>
        <v>214461</v>
      </c>
      <c r="O44" s="97" t="str">
        <f t="shared" si="3"/>
        <v/>
      </c>
    </row>
    <row r="45" spans="2:15" s="31" customFormat="1" ht="110.25" customHeight="1" x14ac:dyDescent="0.15">
      <c r="B45" s="90">
        <v>34</v>
      </c>
      <c r="C45" s="32" t="s">
        <v>89</v>
      </c>
      <c r="D45" s="91" t="s">
        <v>90</v>
      </c>
      <c r="E45" s="84" t="s">
        <v>72</v>
      </c>
      <c r="F45" s="92">
        <v>100</v>
      </c>
      <c r="G45" s="93" t="s">
        <v>27</v>
      </c>
      <c r="H45" s="94">
        <v>0.19</v>
      </c>
      <c r="I45" s="95">
        <f t="shared" si="0"/>
        <v>171529.4117647059</v>
      </c>
      <c r="J45" s="96">
        <v>204120</v>
      </c>
      <c r="K45" s="93" t="s">
        <v>28</v>
      </c>
      <c r="L45" s="94">
        <v>0.19</v>
      </c>
      <c r="M45" s="95">
        <f t="shared" si="1"/>
        <v>171143.69747899161</v>
      </c>
      <c r="N45" s="96">
        <f t="shared" si="2"/>
        <v>203661</v>
      </c>
      <c r="O45" s="97" t="str">
        <f t="shared" si="3"/>
        <v/>
      </c>
    </row>
    <row r="46" spans="2:15" s="31" customFormat="1" ht="110.25" customHeight="1" x14ac:dyDescent="0.15">
      <c r="B46" s="90">
        <v>35</v>
      </c>
      <c r="C46" s="32" t="s">
        <v>406</v>
      </c>
      <c r="D46" s="91" t="s">
        <v>92</v>
      </c>
      <c r="E46" s="84" t="s">
        <v>26</v>
      </c>
      <c r="F46" s="92">
        <v>400</v>
      </c>
      <c r="G46" s="93" t="s">
        <v>27</v>
      </c>
      <c r="H46" s="94">
        <v>0.19</v>
      </c>
      <c r="I46" s="95">
        <f t="shared" si="0"/>
        <v>154285.71428571429</v>
      </c>
      <c r="J46" s="96">
        <v>183600</v>
      </c>
      <c r="K46" s="93" t="s">
        <v>28</v>
      </c>
      <c r="L46" s="94">
        <v>0.19</v>
      </c>
      <c r="M46" s="95">
        <f t="shared" si="1"/>
        <v>153900</v>
      </c>
      <c r="N46" s="96">
        <f t="shared" si="2"/>
        <v>183141</v>
      </c>
      <c r="O46" s="97" t="str">
        <f t="shared" si="3"/>
        <v/>
      </c>
    </row>
    <row r="47" spans="2:15" s="31" customFormat="1" ht="110.25" customHeight="1" x14ac:dyDescent="0.15">
      <c r="B47" s="90">
        <v>36</v>
      </c>
      <c r="C47" s="32" t="s">
        <v>407</v>
      </c>
      <c r="D47" s="91" t="s">
        <v>94</v>
      </c>
      <c r="E47" s="84" t="s">
        <v>26</v>
      </c>
      <c r="F47" s="92">
        <v>300</v>
      </c>
      <c r="G47" s="93" t="s">
        <v>27</v>
      </c>
      <c r="H47" s="94">
        <v>0.19</v>
      </c>
      <c r="I47" s="95">
        <f t="shared" si="0"/>
        <v>152470.58823529413</v>
      </c>
      <c r="J47" s="96">
        <v>181440</v>
      </c>
      <c r="K47" s="93" t="s">
        <v>28</v>
      </c>
      <c r="L47" s="94">
        <v>0.19</v>
      </c>
      <c r="M47" s="95">
        <f t="shared" si="1"/>
        <v>152084.87394957984</v>
      </c>
      <c r="N47" s="96">
        <f t="shared" si="2"/>
        <v>180981</v>
      </c>
      <c r="O47" s="97" t="str">
        <f t="shared" si="3"/>
        <v/>
      </c>
    </row>
    <row r="48" spans="2:15" s="31" customFormat="1" ht="110.25" customHeight="1" x14ac:dyDescent="0.15">
      <c r="B48" s="90">
        <v>37</v>
      </c>
      <c r="C48" s="32" t="s">
        <v>408</v>
      </c>
      <c r="D48" s="91" t="s">
        <v>96</v>
      </c>
      <c r="E48" s="84" t="s">
        <v>26</v>
      </c>
      <c r="F48" s="92">
        <v>200</v>
      </c>
      <c r="G48" s="93" t="s">
        <v>27</v>
      </c>
      <c r="H48" s="94">
        <v>0.19</v>
      </c>
      <c r="I48" s="95">
        <f t="shared" si="0"/>
        <v>150655.46218487396</v>
      </c>
      <c r="J48" s="96">
        <v>179280</v>
      </c>
      <c r="K48" s="93" t="s">
        <v>28</v>
      </c>
      <c r="L48" s="94">
        <v>0.19</v>
      </c>
      <c r="M48" s="95">
        <f t="shared" si="1"/>
        <v>150269.74789915967</v>
      </c>
      <c r="N48" s="96">
        <f t="shared" si="2"/>
        <v>178821</v>
      </c>
      <c r="O48" s="97" t="str">
        <f t="shared" si="3"/>
        <v/>
      </c>
    </row>
    <row r="49" spans="2:15" s="31" customFormat="1" ht="110.25" customHeight="1" x14ac:dyDescent="0.15">
      <c r="B49" s="90">
        <v>38</v>
      </c>
      <c r="C49" s="32" t="s">
        <v>97</v>
      </c>
      <c r="D49" s="91" t="s">
        <v>98</v>
      </c>
      <c r="E49" s="84" t="s">
        <v>26</v>
      </c>
      <c r="F49" s="92">
        <v>200</v>
      </c>
      <c r="G49" s="93" t="s">
        <v>27</v>
      </c>
      <c r="H49" s="94">
        <v>0.19</v>
      </c>
      <c r="I49" s="95">
        <f t="shared" si="0"/>
        <v>81680.672268907569</v>
      </c>
      <c r="J49" s="96">
        <v>97200</v>
      </c>
      <c r="K49" s="93" t="s">
        <v>28</v>
      </c>
      <c r="L49" s="94">
        <v>0.19</v>
      </c>
      <c r="M49" s="95">
        <f t="shared" si="1"/>
        <v>81294.957983193279</v>
      </c>
      <c r="N49" s="96">
        <f t="shared" si="2"/>
        <v>96741</v>
      </c>
      <c r="O49" s="97" t="str">
        <f t="shared" si="3"/>
        <v/>
      </c>
    </row>
    <row r="50" spans="2:15" s="31" customFormat="1" ht="110.25" customHeight="1" x14ac:dyDescent="0.15">
      <c r="B50" s="90">
        <v>39</v>
      </c>
      <c r="C50" s="32" t="s">
        <v>97</v>
      </c>
      <c r="D50" s="91" t="s">
        <v>99</v>
      </c>
      <c r="E50" s="84" t="s">
        <v>26</v>
      </c>
      <c r="F50" s="92">
        <v>200</v>
      </c>
      <c r="G50" s="93" t="s">
        <v>27</v>
      </c>
      <c r="H50" s="94">
        <v>0.19</v>
      </c>
      <c r="I50" s="95">
        <f t="shared" si="0"/>
        <v>83495.798319327732</v>
      </c>
      <c r="J50" s="96">
        <v>99360</v>
      </c>
      <c r="K50" s="93" t="s">
        <v>28</v>
      </c>
      <c r="L50" s="94">
        <v>0.19</v>
      </c>
      <c r="M50" s="95">
        <f t="shared" si="1"/>
        <v>83110.084033613442</v>
      </c>
      <c r="N50" s="96">
        <f t="shared" si="2"/>
        <v>98901</v>
      </c>
      <c r="O50" s="97" t="str">
        <f t="shared" si="3"/>
        <v/>
      </c>
    </row>
    <row r="51" spans="2:15" s="31" customFormat="1" ht="110.25" customHeight="1" x14ac:dyDescent="0.15">
      <c r="B51" s="90">
        <v>40</v>
      </c>
      <c r="C51" s="32" t="s">
        <v>97</v>
      </c>
      <c r="D51" s="91" t="s">
        <v>100</v>
      </c>
      <c r="E51" s="84" t="s">
        <v>26</v>
      </c>
      <c r="F51" s="92">
        <v>200</v>
      </c>
      <c r="G51" s="93" t="s">
        <v>27</v>
      </c>
      <c r="H51" s="94">
        <v>0.19</v>
      </c>
      <c r="I51" s="95">
        <f t="shared" si="0"/>
        <v>85310.924369747896</v>
      </c>
      <c r="J51" s="96">
        <v>101520</v>
      </c>
      <c r="K51" s="93" t="s">
        <v>28</v>
      </c>
      <c r="L51" s="94">
        <v>0.19</v>
      </c>
      <c r="M51" s="95">
        <f t="shared" si="1"/>
        <v>84925.210084033621</v>
      </c>
      <c r="N51" s="96">
        <f t="shared" si="2"/>
        <v>101061</v>
      </c>
      <c r="O51" s="97" t="str">
        <f t="shared" si="3"/>
        <v/>
      </c>
    </row>
    <row r="52" spans="2:15" s="31" customFormat="1" ht="110.25" customHeight="1" x14ac:dyDescent="0.15">
      <c r="B52" s="90">
        <v>41</v>
      </c>
      <c r="C52" s="32" t="s">
        <v>101</v>
      </c>
      <c r="D52" s="91" t="s">
        <v>102</v>
      </c>
      <c r="E52" s="84" t="s">
        <v>72</v>
      </c>
      <c r="F52" s="92">
        <v>50</v>
      </c>
      <c r="G52" s="93" t="s">
        <v>27</v>
      </c>
      <c r="H52" s="94">
        <v>0.19</v>
      </c>
      <c r="I52" s="95">
        <f t="shared" si="0"/>
        <v>22689.0756302521</v>
      </c>
      <c r="J52" s="96">
        <v>27000</v>
      </c>
      <c r="K52" s="93" t="s">
        <v>28</v>
      </c>
      <c r="L52" s="94">
        <v>0.19</v>
      </c>
      <c r="M52" s="95">
        <f t="shared" si="1"/>
        <v>22303.361344537818</v>
      </c>
      <c r="N52" s="96">
        <f t="shared" si="2"/>
        <v>26541</v>
      </c>
      <c r="O52" s="97" t="str">
        <f t="shared" si="3"/>
        <v/>
      </c>
    </row>
    <row r="53" spans="2:15" s="31" customFormat="1" ht="110.25" customHeight="1" x14ac:dyDescent="0.15">
      <c r="B53" s="90">
        <v>42</v>
      </c>
      <c r="C53" s="32" t="s">
        <v>103</v>
      </c>
      <c r="D53" s="91" t="s">
        <v>104</v>
      </c>
      <c r="E53" s="84" t="s">
        <v>72</v>
      </c>
      <c r="F53" s="92">
        <v>100</v>
      </c>
      <c r="G53" s="93" t="s">
        <v>27</v>
      </c>
      <c r="H53" s="94">
        <v>0.19</v>
      </c>
      <c r="I53" s="95">
        <f t="shared" si="0"/>
        <v>208739.49579831937</v>
      </c>
      <c r="J53" s="96">
        <v>248400.00000000003</v>
      </c>
      <c r="K53" s="93" t="s">
        <v>28</v>
      </c>
      <c r="L53" s="94">
        <v>0.19</v>
      </c>
      <c r="M53" s="95">
        <f t="shared" si="1"/>
        <v>208353.78151260508</v>
      </c>
      <c r="N53" s="96">
        <f t="shared" si="2"/>
        <v>247941.00000000003</v>
      </c>
      <c r="O53" s="97" t="str">
        <f t="shared" si="3"/>
        <v/>
      </c>
    </row>
    <row r="54" spans="2:15" s="31" customFormat="1" ht="110.25" customHeight="1" x14ac:dyDescent="0.15">
      <c r="B54" s="90">
        <v>43</v>
      </c>
      <c r="C54" s="32" t="s">
        <v>105</v>
      </c>
      <c r="D54" s="91" t="s">
        <v>106</v>
      </c>
      <c r="E54" s="84" t="s">
        <v>26</v>
      </c>
      <c r="F54" s="92">
        <v>100</v>
      </c>
      <c r="G54" s="93" t="s">
        <v>27</v>
      </c>
      <c r="H54" s="94">
        <v>0.19</v>
      </c>
      <c r="I54" s="95">
        <f t="shared" si="0"/>
        <v>154285.71428571429</v>
      </c>
      <c r="J54" s="96">
        <v>183600</v>
      </c>
      <c r="K54" s="93" t="s">
        <v>28</v>
      </c>
      <c r="L54" s="94">
        <v>0.19</v>
      </c>
      <c r="M54" s="95">
        <f t="shared" si="1"/>
        <v>153900</v>
      </c>
      <c r="N54" s="96">
        <f t="shared" si="2"/>
        <v>183141</v>
      </c>
      <c r="O54" s="97" t="str">
        <f t="shared" si="3"/>
        <v/>
      </c>
    </row>
    <row r="55" spans="2:15" s="31" customFormat="1" ht="110.25" customHeight="1" x14ac:dyDescent="0.15">
      <c r="B55" s="90">
        <v>44</v>
      </c>
      <c r="C55" s="32" t="s">
        <v>409</v>
      </c>
      <c r="D55" s="91" t="s">
        <v>108</v>
      </c>
      <c r="E55" s="84" t="s">
        <v>26</v>
      </c>
      <c r="F55" s="92">
        <v>200</v>
      </c>
      <c r="G55" s="93" t="s">
        <v>27</v>
      </c>
      <c r="H55" s="94">
        <v>0.19</v>
      </c>
      <c r="I55" s="95">
        <f t="shared" si="0"/>
        <v>122521.00840336135</v>
      </c>
      <c r="J55" s="96">
        <v>145800</v>
      </c>
      <c r="K55" s="93" t="s">
        <v>28</v>
      </c>
      <c r="L55" s="94">
        <v>0.19</v>
      </c>
      <c r="M55" s="95">
        <f t="shared" si="1"/>
        <v>122135.29411764706</v>
      </c>
      <c r="N55" s="96">
        <f t="shared" si="2"/>
        <v>145341</v>
      </c>
      <c r="O55" s="97" t="str">
        <f t="shared" si="3"/>
        <v/>
      </c>
    </row>
    <row r="56" spans="2:15" s="31" customFormat="1" ht="110.25" customHeight="1" x14ac:dyDescent="0.15">
      <c r="B56" s="90">
        <v>45</v>
      </c>
      <c r="C56" s="32" t="s">
        <v>109</v>
      </c>
      <c r="D56" s="91" t="s">
        <v>110</v>
      </c>
      <c r="E56" s="84" t="s">
        <v>72</v>
      </c>
      <c r="F56" s="92">
        <v>40</v>
      </c>
      <c r="G56" s="93" t="s">
        <v>27</v>
      </c>
      <c r="H56" s="94">
        <v>0.19</v>
      </c>
      <c r="I56" s="95">
        <f t="shared" si="0"/>
        <v>390252.10084033618</v>
      </c>
      <c r="J56" s="96">
        <v>464400.00000000006</v>
      </c>
      <c r="K56" s="93" t="s">
        <v>28</v>
      </c>
      <c r="L56" s="94">
        <v>0.19</v>
      </c>
      <c r="M56" s="95">
        <f t="shared" si="1"/>
        <v>389866.38655462192</v>
      </c>
      <c r="N56" s="96">
        <f t="shared" si="2"/>
        <v>463941.00000000006</v>
      </c>
      <c r="O56" s="97" t="str">
        <f t="shared" si="3"/>
        <v/>
      </c>
    </row>
    <row r="57" spans="2:15" s="31" customFormat="1" ht="110.25" customHeight="1" x14ac:dyDescent="0.15">
      <c r="B57" s="90">
        <v>46</v>
      </c>
      <c r="C57" s="32" t="s">
        <v>111</v>
      </c>
      <c r="D57" s="91" t="s">
        <v>112</v>
      </c>
      <c r="E57" s="84" t="s">
        <v>26</v>
      </c>
      <c r="F57" s="92">
        <v>30</v>
      </c>
      <c r="G57" s="93" t="s">
        <v>27</v>
      </c>
      <c r="H57" s="94">
        <v>0.19</v>
      </c>
      <c r="I57" s="95">
        <f t="shared" si="0"/>
        <v>27226.890756302524</v>
      </c>
      <c r="J57" s="96">
        <v>32400.000000000004</v>
      </c>
      <c r="K57" s="93" t="s">
        <v>28</v>
      </c>
      <c r="L57" s="94">
        <v>0.19</v>
      </c>
      <c r="M57" s="95">
        <f t="shared" si="1"/>
        <v>26841.176470588238</v>
      </c>
      <c r="N57" s="96">
        <f t="shared" si="2"/>
        <v>31941.000000000004</v>
      </c>
      <c r="O57" s="97" t="str">
        <f t="shared" si="3"/>
        <v/>
      </c>
    </row>
    <row r="58" spans="2:15" s="31" customFormat="1" ht="110.25" customHeight="1" x14ac:dyDescent="0.15">
      <c r="B58" s="90">
        <v>47</v>
      </c>
      <c r="C58" s="32" t="s">
        <v>113</v>
      </c>
      <c r="D58" s="91" t="s">
        <v>114</v>
      </c>
      <c r="E58" s="84" t="s">
        <v>26</v>
      </c>
      <c r="F58" s="92">
        <v>50</v>
      </c>
      <c r="G58" s="93" t="s">
        <v>27</v>
      </c>
      <c r="H58" s="94">
        <v>0.19</v>
      </c>
      <c r="I58" s="95">
        <f t="shared" si="0"/>
        <v>62621.848739495799</v>
      </c>
      <c r="J58" s="96">
        <v>74520</v>
      </c>
      <c r="K58" s="93" t="s">
        <v>28</v>
      </c>
      <c r="L58" s="94">
        <v>0.19</v>
      </c>
      <c r="M58" s="95">
        <f t="shared" si="1"/>
        <v>62236.134453781517</v>
      </c>
      <c r="N58" s="96">
        <f t="shared" si="2"/>
        <v>74061</v>
      </c>
      <c r="O58" s="97" t="str">
        <f t="shared" si="3"/>
        <v/>
      </c>
    </row>
    <row r="59" spans="2:15" s="31" customFormat="1" ht="110.25" customHeight="1" x14ac:dyDescent="0.15">
      <c r="B59" s="90">
        <v>48</v>
      </c>
      <c r="C59" s="32" t="s">
        <v>115</v>
      </c>
      <c r="D59" s="91" t="s">
        <v>116</v>
      </c>
      <c r="E59" s="84" t="s">
        <v>72</v>
      </c>
      <c r="F59" s="92">
        <v>100</v>
      </c>
      <c r="G59" s="93" t="s">
        <v>27</v>
      </c>
      <c r="H59" s="94">
        <v>0.19</v>
      </c>
      <c r="I59" s="95">
        <f t="shared" si="0"/>
        <v>163361.34453781514</v>
      </c>
      <c r="J59" s="96">
        <v>194400</v>
      </c>
      <c r="K59" s="93" t="s">
        <v>28</v>
      </c>
      <c r="L59" s="94">
        <v>0.19</v>
      </c>
      <c r="M59" s="95">
        <f t="shared" si="1"/>
        <v>162975.63025210085</v>
      </c>
      <c r="N59" s="96">
        <f t="shared" si="2"/>
        <v>193941</v>
      </c>
      <c r="O59" s="97" t="str">
        <f t="shared" si="3"/>
        <v/>
      </c>
    </row>
    <row r="60" spans="2:15" s="31" customFormat="1" ht="110.25" customHeight="1" x14ac:dyDescent="0.15">
      <c r="B60" s="90">
        <v>49</v>
      </c>
      <c r="C60" s="32" t="s">
        <v>410</v>
      </c>
      <c r="D60" s="91" t="s">
        <v>118</v>
      </c>
      <c r="E60" s="84" t="s">
        <v>26</v>
      </c>
      <c r="F60" s="92">
        <v>100</v>
      </c>
      <c r="G60" s="93" t="s">
        <v>27</v>
      </c>
      <c r="H60" s="94">
        <v>0.19</v>
      </c>
      <c r="I60" s="95">
        <f t="shared" si="0"/>
        <v>163361.34453781514</v>
      </c>
      <c r="J60" s="96">
        <v>194400</v>
      </c>
      <c r="K60" s="93" t="s">
        <v>28</v>
      </c>
      <c r="L60" s="94">
        <v>0.19</v>
      </c>
      <c r="M60" s="95">
        <f t="shared" si="1"/>
        <v>162975.63025210085</v>
      </c>
      <c r="N60" s="96">
        <f t="shared" si="2"/>
        <v>193941</v>
      </c>
      <c r="O60" s="97" t="str">
        <f t="shared" si="3"/>
        <v/>
      </c>
    </row>
    <row r="61" spans="2:15" s="31" customFormat="1" ht="110.25" customHeight="1" x14ac:dyDescent="0.15">
      <c r="B61" s="90">
        <v>50</v>
      </c>
      <c r="C61" s="32" t="s">
        <v>119</v>
      </c>
      <c r="D61" s="91" t="s">
        <v>120</v>
      </c>
      <c r="E61" s="84" t="s">
        <v>72</v>
      </c>
      <c r="F61" s="92">
        <v>10</v>
      </c>
      <c r="G61" s="93" t="s">
        <v>27</v>
      </c>
      <c r="H61" s="94">
        <v>0.19</v>
      </c>
      <c r="I61" s="95">
        <f t="shared" si="0"/>
        <v>1815126.0504201681</v>
      </c>
      <c r="J61" s="96">
        <v>2160000</v>
      </c>
      <c r="K61" s="93" t="s">
        <v>28</v>
      </c>
      <c r="L61" s="94">
        <v>0.19</v>
      </c>
      <c r="M61" s="95">
        <f t="shared" si="1"/>
        <v>1814740.3361344538</v>
      </c>
      <c r="N61" s="96">
        <f t="shared" si="2"/>
        <v>2159541</v>
      </c>
      <c r="O61" s="97" t="str">
        <f t="shared" si="3"/>
        <v/>
      </c>
    </row>
    <row r="62" spans="2:15" s="31" customFormat="1" ht="110.25" customHeight="1" x14ac:dyDescent="0.15">
      <c r="B62" s="90">
        <v>51</v>
      </c>
      <c r="C62" s="32" t="s">
        <v>121</v>
      </c>
      <c r="D62" s="91" t="s">
        <v>122</v>
      </c>
      <c r="E62" s="84" t="s">
        <v>26</v>
      </c>
      <c r="F62" s="92">
        <v>200</v>
      </c>
      <c r="G62" s="93" t="s">
        <v>27</v>
      </c>
      <c r="H62" s="94">
        <v>0.19</v>
      </c>
      <c r="I62" s="95">
        <f t="shared" si="0"/>
        <v>100739.49579831935</v>
      </c>
      <c r="J62" s="96">
        <v>119880.00000000001</v>
      </c>
      <c r="K62" s="93" t="s">
        <v>28</v>
      </c>
      <c r="L62" s="94">
        <v>0.19</v>
      </c>
      <c r="M62" s="95">
        <f t="shared" si="1"/>
        <v>100353.78151260506</v>
      </c>
      <c r="N62" s="96">
        <f t="shared" si="2"/>
        <v>119421.00000000001</v>
      </c>
      <c r="O62" s="97" t="str">
        <f t="shared" si="3"/>
        <v/>
      </c>
    </row>
    <row r="63" spans="2:15" s="31" customFormat="1" ht="110.25" customHeight="1" x14ac:dyDescent="0.15">
      <c r="B63" s="90">
        <v>52</v>
      </c>
      <c r="C63" s="32" t="s">
        <v>121</v>
      </c>
      <c r="D63" s="91" t="s">
        <v>123</v>
      </c>
      <c r="E63" s="84" t="s">
        <v>26</v>
      </c>
      <c r="F63" s="92">
        <v>200</v>
      </c>
      <c r="G63" s="93" t="s">
        <v>27</v>
      </c>
      <c r="H63" s="94">
        <v>0.19</v>
      </c>
      <c r="I63" s="95">
        <f t="shared" si="0"/>
        <v>102554.62184873951</v>
      </c>
      <c r="J63" s="96">
        <v>122040.00000000001</v>
      </c>
      <c r="K63" s="93" t="s">
        <v>28</v>
      </c>
      <c r="L63" s="94">
        <v>0.19</v>
      </c>
      <c r="M63" s="95">
        <f t="shared" si="1"/>
        <v>102168.90756302523</v>
      </c>
      <c r="N63" s="96">
        <f t="shared" si="2"/>
        <v>121581.00000000001</v>
      </c>
      <c r="O63" s="97" t="str">
        <f t="shared" si="3"/>
        <v/>
      </c>
    </row>
    <row r="64" spans="2:15" s="31" customFormat="1" ht="110.25" customHeight="1" x14ac:dyDescent="0.15">
      <c r="B64" s="90">
        <v>53</v>
      </c>
      <c r="C64" s="32" t="s">
        <v>121</v>
      </c>
      <c r="D64" s="91" t="s">
        <v>124</v>
      </c>
      <c r="E64" s="84" t="s">
        <v>26</v>
      </c>
      <c r="F64" s="92">
        <v>200</v>
      </c>
      <c r="G64" s="93" t="s">
        <v>27</v>
      </c>
      <c r="H64" s="94">
        <v>0.19</v>
      </c>
      <c r="I64" s="95">
        <f t="shared" si="0"/>
        <v>104369.74789915969</v>
      </c>
      <c r="J64" s="96">
        <v>124200.00000000001</v>
      </c>
      <c r="K64" s="93" t="s">
        <v>28</v>
      </c>
      <c r="L64" s="94">
        <v>0.19</v>
      </c>
      <c r="M64" s="95">
        <f t="shared" si="1"/>
        <v>103984.0336134454</v>
      </c>
      <c r="N64" s="96">
        <f t="shared" si="2"/>
        <v>123741.00000000001</v>
      </c>
      <c r="O64" s="97" t="str">
        <f t="shared" si="3"/>
        <v/>
      </c>
    </row>
    <row r="65" spans="1:15" s="31" customFormat="1" ht="110.25" customHeight="1" x14ac:dyDescent="0.15">
      <c r="B65" s="90">
        <v>54</v>
      </c>
      <c r="C65" s="32" t="s">
        <v>125</v>
      </c>
      <c r="D65" s="91" t="s">
        <v>126</v>
      </c>
      <c r="E65" s="84" t="s">
        <v>72</v>
      </c>
      <c r="F65" s="92">
        <v>50</v>
      </c>
      <c r="G65" s="93" t="s">
        <v>27</v>
      </c>
      <c r="H65" s="94">
        <v>0.19</v>
      </c>
      <c r="I65" s="95">
        <f t="shared" si="0"/>
        <v>372100.84033613454</v>
      </c>
      <c r="J65" s="96">
        <v>442800.00000000006</v>
      </c>
      <c r="K65" s="93" t="s">
        <v>28</v>
      </c>
      <c r="L65" s="94">
        <v>0.19</v>
      </c>
      <c r="M65" s="95">
        <f t="shared" si="1"/>
        <v>371715.12605042022</v>
      </c>
      <c r="N65" s="96">
        <f t="shared" si="2"/>
        <v>442341.00000000006</v>
      </c>
      <c r="O65" s="97" t="str">
        <f t="shared" si="3"/>
        <v/>
      </c>
    </row>
    <row r="66" spans="1:15" s="31" customFormat="1" ht="110.25" customHeight="1" x14ac:dyDescent="0.15">
      <c r="B66" s="90">
        <v>55</v>
      </c>
      <c r="C66" s="32" t="s">
        <v>127</v>
      </c>
      <c r="D66" s="91" t="s">
        <v>128</v>
      </c>
      <c r="E66" s="84" t="s">
        <v>72</v>
      </c>
      <c r="F66" s="92">
        <v>50</v>
      </c>
      <c r="G66" s="93" t="s">
        <v>27</v>
      </c>
      <c r="H66" s="94">
        <v>0.19</v>
      </c>
      <c r="I66" s="95">
        <f t="shared" si="0"/>
        <v>226890.75630252101</v>
      </c>
      <c r="J66" s="96">
        <v>270000</v>
      </c>
      <c r="K66" s="93" t="s">
        <v>28</v>
      </c>
      <c r="L66" s="94">
        <v>0.19</v>
      </c>
      <c r="M66" s="95">
        <f t="shared" si="1"/>
        <v>226505.04201680672</v>
      </c>
      <c r="N66" s="96">
        <f t="shared" si="2"/>
        <v>269541</v>
      </c>
      <c r="O66" s="97" t="str">
        <f t="shared" si="3"/>
        <v/>
      </c>
    </row>
    <row r="67" spans="1:15" s="31" customFormat="1" ht="110.25" customHeight="1" x14ac:dyDescent="0.15">
      <c r="B67" s="90">
        <v>56</v>
      </c>
      <c r="C67" s="32" t="s">
        <v>129</v>
      </c>
      <c r="D67" s="91" t="s">
        <v>130</v>
      </c>
      <c r="E67" s="84" t="s">
        <v>26</v>
      </c>
      <c r="F67" s="92">
        <v>50</v>
      </c>
      <c r="G67" s="93" t="s">
        <v>27</v>
      </c>
      <c r="H67" s="94">
        <v>0.19</v>
      </c>
      <c r="I67" s="95">
        <f t="shared" si="0"/>
        <v>95294.11764705884</v>
      </c>
      <c r="J67" s="96">
        <v>113400.00000000001</v>
      </c>
      <c r="K67" s="93" t="s">
        <v>28</v>
      </c>
      <c r="L67" s="94">
        <v>0.19</v>
      </c>
      <c r="M67" s="95">
        <f t="shared" si="1"/>
        <v>94908.40336134455</v>
      </c>
      <c r="N67" s="96">
        <f t="shared" si="2"/>
        <v>112941.00000000001</v>
      </c>
      <c r="O67" s="97" t="str">
        <f t="shared" si="3"/>
        <v/>
      </c>
    </row>
    <row r="68" spans="1:15" s="31" customFormat="1" ht="110.25" customHeight="1" x14ac:dyDescent="0.15">
      <c r="B68" s="90">
        <v>57</v>
      </c>
      <c r="C68" s="32" t="s">
        <v>131</v>
      </c>
      <c r="D68" s="91" t="s">
        <v>132</v>
      </c>
      <c r="E68" s="84" t="s">
        <v>72</v>
      </c>
      <c r="F68" s="92">
        <v>50</v>
      </c>
      <c r="G68" s="93" t="s">
        <v>27</v>
      </c>
      <c r="H68" s="94">
        <v>0.19</v>
      </c>
      <c r="I68" s="95">
        <f t="shared" si="0"/>
        <v>29042.016806722691</v>
      </c>
      <c r="J68" s="96">
        <v>34560</v>
      </c>
      <c r="K68" s="93" t="s">
        <v>28</v>
      </c>
      <c r="L68" s="94">
        <v>0.19</v>
      </c>
      <c r="M68" s="95">
        <f t="shared" si="1"/>
        <v>28656.302521008405</v>
      </c>
      <c r="N68" s="96">
        <f t="shared" si="2"/>
        <v>34101</v>
      </c>
      <c r="O68" s="97" t="str">
        <f t="shared" si="3"/>
        <v/>
      </c>
    </row>
    <row r="69" spans="1:15" s="31" customFormat="1" ht="110.25" customHeight="1" x14ac:dyDescent="0.15">
      <c r="B69" s="90">
        <v>58</v>
      </c>
      <c r="C69" s="32" t="s">
        <v>133</v>
      </c>
      <c r="D69" s="91" t="s">
        <v>134</v>
      </c>
      <c r="E69" s="84" t="s">
        <v>72</v>
      </c>
      <c r="F69" s="92">
        <v>50</v>
      </c>
      <c r="G69" s="93" t="s">
        <v>27</v>
      </c>
      <c r="H69" s="94">
        <v>0.19</v>
      </c>
      <c r="I69" s="95">
        <f t="shared" si="0"/>
        <v>64436.97478991597</v>
      </c>
      <c r="J69" s="96">
        <v>76680</v>
      </c>
      <c r="K69" s="93" t="s">
        <v>28</v>
      </c>
      <c r="L69" s="94">
        <v>0.19</v>
      </c>
      <c r="M69" s="95">
        <f t="shared" si="1"/>
        <v>64051.26050420168</v>
      </c>
      <c r="N69" s="96">
        <f t="shared" si="2"/>
        <v>76221</v>
      </c>
      <c r="O69" s="97" t="str">
        <f t="shared" si="3"/>
        <v/>
      </c>
    </row>
    <row r="70" spans="1:15" s="31" customFormat="1" ht="110.25" customHeight="1" x14ac:dyDescent="0.15">
      <c r="B70" s="90">
        <v>59</v>
      </c>
      <c r="C70" s="32" t="s">
        <v>135</v>
      </c>
      <c r="D70" s="91" t="s">
        <v>136</v>
      </c>
      <c r="E70" s="84" t="s">
        <v>72</v>
      </c>
      <c r="F70" s="92">
        <v>50</v>
      </c>
      <c r="G70" s="93" t="s">
        <v>27</v>
      </c>
      <c r="H70" s="94">
        <v>0.19</v>
      </c>
      <c r="I70" s="95">
        <f t="shared" si="0"/>
        <v>58991.596638655465</v>
      </c>
      <c r="J70" s="96">
        <v>70200</v>
      </c>
      <c r="K70" s="93" t="s">
        <v>28</v>
      </c>
      <c r="L70" s="94">
        <v>0.19</v>
      </c>
      <c r="M70" s="95">
        <f t="shared" si="1"/>
        <v>58605.882352941182</v>
      </c>
      <c r="N70" s="96">
        <f t="shared" si="2"/>
        <v>69741</v>
      </c>
      <c r="O70" s="97" t="str">
        <f t="shared" si="3"/>
        <v/>
      </c>
    </row>
    <row r="71" spans="1:15" s="31" customFormat="1" ht="110.25" customHeight="1" x14ac:dyDescent="0.15">
      <c r="B71" s="90">
        <v>60</v>
      </c>
      <c r="C71" s="32" t="s">
        <v>137</v>
      </c>
      <c r="D71" s="91" t="s">
        <v>138</v>
      </c>
      <c r="E71" s="84" t="s">
        <v>139</v>
      </c>
      <c r="F71" s="92">
        <v>50</v>
      </c>
      <c r="G71" s="93" t="s">
        <v>27</v>
      </c>
      <c r="H71" s="94">
        <v>0.19</v>
      </c>
      <c r="I71" s="95">
        <f t="shared" si="0"/>
        <v>41747.899159663866</v>
      </c>
      <c r="J71" s="96">
        <v>49680</v>
      </c>
      <c r="K71" s="93" t="s">
        <v>28</v>
      </c>
      <c r="L71" s="94">
        <v>0.19</v>
      </c>
      <c r="M71" s="95">
        <f t="shared" si="1"/>
        <v>41362.184873949584</v>
      </c>
      <c r="N71" s="96">
        <f t="shared" si="2"/>
        <v>49221</v>
      </c>
      <c r="O71" s="97" t="str">
        <f t="shared" si="3"/>
        <v/>
      </c>
    </row>
    <row r="72" spans="1:15" s="31" customFormat="1" ht="110.25" customHeight="1" x14ac:dyDescent="0.15">
      <c r="B72" s="90">
        <v>61</v>
      </c>
      <c r="C72" s="32" t="s">
        <v>140</v>
      </c>
      <c r="D72" s="91" t="s">
        <v>141</v>
      </c>
      <c r="E72" s="84" t="s">
        <v>72</v>
      </c>
      <c r="F72" s="92">
        <v>50</v>
      </c>
      <c r="G72" s="93" t="s">
        <v>27</v>
      </c>
      <c r="H72" s="94">
        <v>0.19</v>
      </c>
      <c r="I72" s="95">
        <f t="shared" si="0"/>
        <v>61714.285714285717</v>
      </c>
      <c r="J72" s="96">
        <v>73440</v>
      </c>
      <c r="K72" s="93" t="s">
        <v>28</v>
      </c>
      <c r="L72" s="94">
        <v>0.19</v>
      </c>
      <c r="M72" s="95">
        <f t="shared" si="1"/>
        <v>61328.571428571435</v>
      </c>
      <c r="N72" s="96">
        <f t="shared" si="2"/>
        <v>72981</v>
      </c>
      <c r="O72" s="97" t="str">
        <f t="shared" si="3"/>
        <v/>
      </c>
    </row>
    <row r="73" spans="1:15" s="31" customFormat="1" ht="110.25" customHeight="1" x14ac:dyDescent="0.15">
      <c r="B73" s="90">
        <v>62</v>
      </c>
      <c r="C73" s="32" t="s">
        <v>142</v>
      </c>
      <c r="D73" s="91" t="s">
        <v>143</v>
      </c>
      <c r="E73" s="84" t="s">
        <v>26</v>
      </c>
      <c r="F73" s="92">
        <v>100</v>
      </c>
      <c r="G73" s="93" t="s">
        <v>27</v>
      </c>
      <c r="H73" s="94">
        <v>0.19</v>
      </c>
      <c r="I73" s="95">
        <f t="shared" si="0"/>
        <v>127058.82352941178</v>
      </c>
      <c r="J73" s="96">
        <v>151200</v>
      </c>
      <c r="K73" s="93" t="s">
        <v>28</v>
      </c>
      <c r="L73" s="94">
        <v>0.19</v>
      </c>
      <c r="M73" s="95">
        <f t="shared" si="1"/>
        <v>126673.10924369749</v>
      </c>
      <c r="N73" s="96">
        <f t="shared" si="2"/>
        <v>150741</v>
      </c>
      <c r="O73" s="97" t="str">
        <f t="shared" si="3"/>
        <v/>
      </c>
    </row>
    <row r="74" spans="1:15" s="31" customFormat="1" ht="110.25" customHeight="1" x14ac:dyDescent="0.15">
      <c r="B74" s="90">
        <v>63</v>
      </c>
      <c r="C74" s="32" t="s">
        <v>144</v>
      </c>
      <c r="D74" s="91" t="s">
        <v>145</v>
      </c>
      <c r="E74" s="84" t="s">
        <v>26</v>
      </c>
      <c r="F74" s="92">
        <v>50</v>
      </c>
      <c r="G74" s="93" t="s">
        <v>27</v>
      </c>
      <c r="H74" s="94">
        <v>0.19</v>
      </c>
      <c r="I74" s="95">
        <f t="shared" si="0"/>
        <v>83495.798319327732</v>
      </c>
      <c r="J74" s="96">
        <v>99360</v>
      </c>
      <c r="K74" s="93" t="s">
        <v>28</v>
      </c>
      <c r="L74" s="94">
        <v>0.19</v>
      </c>
      <c r="M74" s="95">
        <f t="shared" si="1"/>
        <v>83110.084033613442</v>
      </c>
      <c r="N74" s="96">
        <f t="shared" si="2"/>
        <v>98901</v>
      </c>
      <c r="O74" s="97" t="str">
        <f t="shared" si="3"/>
        <v/>
      </c>
    </row>
    <row r="75" spans="1:15" s="31" customFormat="1" ht="110.25" customHeight="1" x14ac:dyDescent="0.15">
      <c r="B75" s="90">
        <v>64</v>
      </c>
      <c r="C75" s="32" t="s">
        <v>146</v>
      </c>
      <c r="D75" s="91" t="s">
        <v>145</v>
      </c>
      <c r="E75" s="84" t="s">
        <v>26</v>
      </c>
      <c r="F75" s="92">
        <v>50</v>
      </c>
      <c r="G75" s="93" t="s">
        <v>27</v>
      </c>
      <c r="H75" s="94">
        <v>0.19</v>
      </c>
      <c r="I75" s="95">
        <f t="shared" ref="I75:I131" si="4">J75/1.19</f>
        <v>85310.924369747896</v>
      </c>
      <c r="J75" s="96">
        <v>101520</v>
      </c>
      <c r="K75" s="93" t="s">
        <v>28</v>
      </c>
      <c r="L75" s="94">
        <v>0.19</v>
      </c>
      <c r="M75" s="95">
        <f t="shared" ref="M75:M131" si="5">N75/1.19</f>
        <v>84925.210084033621</v>
      </c>
      <c r="N75" s="96">
        <f t="shared" ref="N75:N131" si="6">J75-459</f>
        <v>101061</v>
      </c>
      <c r="O75" s="97" t="str">
        <f t="shared" ref="O75:O131" si="7">IF(J75&lt;N75,"EL VALOR DEL RANGO 2 NO PUEDE SER SUPERIOR AL RANGO 1  ","")</f>
        <v/>
      </c>
    </row>
    <row r="76" spans="1:15" s="31" customFormat="1" ht="110.25" customHeight="1" x14ac:dyDescent="0.15">
      <c r="B76" s="90">
        <v>65</v>
      </c>
      <c r="C76" s="32" t="s">
        <v>147</v>
      </c>
      <c r="D76" s="91" t="s">
        <v>145</v>
      </c>
      <c r="E76" s="84" t="s">
        <v>26</v>
      </c>
      <c r="F76" s="92">
        <v>50</v>
      </c>
      <c r="G76" s="93" t="s">
        <v>27</v>
      </c>
      <c r="H76" s="94">
        <v>0.19</v>
      </c>
      <c r="I76" s="95">
        <f t="shared" si="4"/>
        <v>87126.050420168074</v>
      </c>
      <c r="J76" s="96">
        <v>103680</v>
      </c>
      <c r="K76" s="93" t="s">
        <v>28</v>
      </c>
      <c r="L76" s="94">
        <v>0.19</v>
      </c>
      <c r="M76" s="95">
        <f t="shared" si="5"/>
        <v>86740.336134453784</v>
      </c>
      <c r="N76" s="96">
        <f t="shared" si="6"/>
        <v>103221</v>
      </c>
      <c r="O76" s="97" t="str">
        <f t="shared" si="7"/>
        <v/>
      </c>
    </row>
    <row r="77" spans="1:15" s="31" customFormat="1" ht="110.25" customHeight="1" x14ac:dyDescent="0.15">
      <c r="B77" s="90">
        <v>66</v>
      </c>
      <c r="C77" s="32" t="s">
        <v>148</v>
      </c>
      <c r="D77" s="91" t="s">
        <v>145</v>
      </c>
      <c r="E77" s="84" t="s">
        <v>26</v>
      </c>
      <c r="F77" s="92">
        <v>50</v>
      </c>
      <c r="G77" s="93" t="s">
        <v>27</v>
      </c>
      <c r="H77" s="94">
        <v>0.19</v>
      </c>
      <c r="I77" s="95">
        <f t="shared" si="4"/>
        <v>88941.176470588238</v>
      </c>
      <c r="J77" s="96">
        <v>105840</v>
      </c>
      <c r="K77" s="93" t="s">
        <v>28</v>
      </c>
      <c r="L77" s="94">
        <v>0.19</v>
      </c>
      <c r="M77" s="95">
        <f t="shared" si="5"/>
        <v>88555.462184873948</v>
      </c>
      <c r="N77" s="96">
        <f t="shared" si="6"/>
        <v>105381</v>
      </c>
      <c r="O77" s="97" t="str">
        <f t="shared" si="7"/>
        <v/>
      </c>
    </row>
    <row r="78" spans="1:15" s="31" customFormat="1" ht="110.25" customHeight="1" x14ac:dyDescent="0.15">
      <c r="B78" s="90">
        <v>67</v>
      </c>
      <c r="C78" s="32" t="s">
        <v>149</v>
      </c>
      <c r="D78" s="91" t="s">
        <v>145</v>
      </c>
      <c r="E78" s="84" t="s">
        <v>26</v>
      </c>
      <c r="F78" s="92">
        <v>50</v>
      </c>
      <c r="G78" s="93" t="s">
        <v>27</v>
      </c>
      <c r="H78" s="94">
        <v>0.19</v>
      </c>
      <c r="I78" s="95">
        <f t="shared" si="4"/>
        <v>90756.302521008402</v>
      </c>
      <c r="J78" s="96">
        <v>108000</v>
      </c>
      <c r="K78" s="93" t="s">
        <v>28</v>
      </c>
      <c r="L78" s="94">
        <v>0.19</v>
      </c>
      <c r="M78" s="95">
        <f t="shared" si="5"/>
        <v>90370.588235294126</v>
      </c>
      <c r="N78" s="96">
        <f t="shared" si="6"/>
        <v>107541</v>
      </c>
      <c r="O78" s="97" t="str">
        <f t="shared" si="7"/>
        <v/>
      </c>
    </row>
    <row r="79" spans="1:15" s="79" customFormat="1" ht="110.25" customHeight="1" x14ac:dyDescent="0.15">
      <c r="A79" s="31"/>
      <c r="B79" s="90">
        <v>68</v>
      </c>
      <c r="C79" s="32" t="s">
        <v>150</v>
      </c>
      <c r="D79" s="91" t="s">
        <v>151</v>
      </c>
      <c r="E79" s="84" t="s">
        <v>26</v>
      </c>
      <c r="F79" s="92">
        <v>50</v>
      </c>
      <c r="G79" s="93" t="s">
        <v>27</v>
      </c>
      <c r="H79" s="94">
        <v>0.19</v>
      </c>
      <c r="I79" s="95">
        <f t="shared" si="4"/>
        <v>499159.66386554623</v>
      </c>
      <c r="J79" s="96">
        <v>594000</v>
      </c>
      <c r="K79" s="93" t="s">
        <v>28</v>
      </c>
      <c r="L79" s="94">
        <v>0.19</v>
      </c>
      <c r="M79" s="95">
        <f t="shared" si="5"/>
        <v>498773.94957983197</v>
      </c>
      <c r="N79" s="96">
        <f t="shared" si="6"/>
        <v>593541</v>
      </c>
      <c r="O79" s="97" t="str">
        <f t="shared" si="7"/>
        <v/>
      </c>
    </row>
    <row r="80" spans="1:15" s="31" customFormat="1" ht="110.25" customHeight="1" x14ac:dyDescent="0.15">
      <c r="B80" s="90">
        <v>69</v>
      </c>
      <c r="C80" s="32" t="s">
        <v>152</v>
      </c>
      <c r="D80" s="91" t="s">
        <v>153</v>
      </c>
      <c r="E80" s="84" t="s">
        <v>26</v>
      </c>
      <c r="F80" s="92">
        <v>100</v>
      </c>
      <c r="G80" s="93" t="s">
        <v>27</v>
      </c>
      <c r="H80" s="94">
        <v>0.19</v>
      </c>
      <c r="I80" s="95">
        <f t="shared" si="4"/>
        <v>132504.20168067227</v>
      </c>
      <c r="J80" s="96">
        <v>157680</v>
      </c>
      <c r="K80" s="93" t="s">
        <v>28</v>
      </c>
      <c r="L80" s="94">
        <v>0.19</v>
      </c>
      <c r="M80" s="95">
        <f t="shared" si="5"/>
        <v>132118.48739495798</v>
      </c>
      <c r="N80" s="96">
        <f t="shared" si="6"/>
        <v>157221</v>
      </c>
      <c r="O80" s="97" t="str">
        <f t="shared" si="7"/>
        <v/>
      </c>
    </row>
    <row r="81" spans="2:15" s="31" customFormat="1" ht="110.25" customHeight="1" x14ac:dyDescent="0.15">
      <c r="B81" s="90">
        <v>70</v>
      </c>
      <c r="C81" s="32" t="s">
        <v>152</v>
      </c>
      <c r="D81" s="91" t="s">
        <v>154</v>
      </c>
      <c r="E81" s="84" t="s">
        <v>26</v>
      </c>
      <c r="F81" s="92">
        <v>100</v>
      </c>
      <c r="G81" s="93" t="s">
        <v>27</v>
      </c>
      <c r="H81" s="94">
        <v>0.19</v>
      </c>
      <c r="I81" s="95">
        <f t="shared" si="4"/>
        <v>134319.32773109243</v>
      </c>
      <c r="J81" s="96">
        <v>159840</v>
      </c>
      <c r="K81" s="93" t="s">
        <v>28</v>
      </c>
      <c r="L81" s="94">
        <v>0.19</v>
      </c>
      <c r="M81" s="95">
        <f t="shared" si="5"/>
        <v>133933.61344537817</v>
      </c>
      <c r="N81" s="96">
        <f t="shared" si="6"/>
        <v>159381</v>
      </c>
      <c r="O81" s="97" t="str">
        <f t="shared" si="7"/>
        <v/>
      </c>
    </row>
    <row r="82" spans="2:15" s="31" customFormat="1" ht="110.25" customHeight="1" x14ac:dyDescent="0.15">
      <c r="B82" s="90">
        <v>71</v>
      </c>
      <c r="C82" s="32" t="s">
        <v>152</v>
      </c>
      <c r="D82" s="91" t="s">
        <v>155</v>
      </c>
      <c r="E82" s="84" t="s">
        <v>26</v>
      </c>
      <c r="F82" s="92">
        <v>100</v>
      </c>
      <c r="G82" s="93" t="s">
        <v>27</v>
      </c>
      <c r="H82" s="94">
        <v>0.19</v>
      </c>
      <c r="I82" s="95">
        <f t="shared" si="4"/>
        <v>136134.45378151262</v>
      </c>
      <c r="J82" s="96">
        <v>162000</v>
      </c>
      <c r="K82" s="93" t="s">
        <v>28</v>
      </c>
      <c r="L82" s="94">
        <v>0.19</v>
      </c>
      <c r="M82" s="95">
        <f t="shared" si="5"/>
        <v>135748.73949579833</v>
      </c>
      <c r="N82" s="96">
        <f t="shared" si="6"/>
        <v>161541</v>
      </c>
      <c r="O82" s="97" t="str">
        <f t="shared" si="7"/>
        <v/>
      </c>
    </row>
    <row r="83" spans="2:15" s="31" customFormat="1" ht="110.25" customHeight="1" x14ac:dyDescent="0.15">
      <c r="B83" s="90">
        <v>72</v>
      </c>
      <c r="C83" s="32" t="s">
        <v>156</v>
      </c>
      <c r="D83" s="91" t="s">
        <v>157</v>
      </c>
      <c r="E83" s="84" t="s">
        <v>26</v>
      </c>
      <c r="F83" s="92">
        <v>100</v>
      </c>
      <c r="G83" s="93" t="s">
        <v>27</v>
      </c>
      <c r="H83" s="94">
        <v>0.19</v>
      </c>
      <c r="I83" s="95">
        <f t="shared" si="4"/>
        <v>100739.49579831935</v>
      </c>
      <c r="J83" s="96">
        <v>119880.00000000001</v>
      </c>
      <c r="K83" s="93" t="s">
        <v>28</v>
      </c>
      <c r="L83" s="94">
        <v>0.19</v>
      </c>
      <c r="M83" s="95">
        <f t="shared" si="5"/>
        <v>100353.78151260506</v>
      </c>
      <c r="N83" s="96">
        <f t="shared" si="6"/>
        <v>119421.00000000001</v>
      </c>
      <c r="O83" s="97" t="str">
        <f t="shared" si="7"/>
        <v/>
      </c>
    </row>
    <row r="84" spans="2:15" s="31" customFormat="1" ht="110.25" customHeight="1" x14ac:dyDescent="0.15">
      <c r="B84" s="90">
        <v>73</v>
      </c>
      <c r="C84" s="32" t="s">
        <v>156</v>
      </c>
      <c r="D84" s="91" t="s">
        <v>158</v>
      </c>
      <c r="E84" s="84" t="s">
        <v>26</v>
      </c>
      <c r="F84" s="92">
        <v>100</v>
      </c>
      <c r="G84" s="93" t="s">
        <v>27</v>
      </c>
      <c r="H84" s="94">
        <v>0.19</v>
      </c>
      <c r="I84" s="95">
        <f t="shared" si="4"/>
        <v>102554.62184873951</v>
      </c>
      <c r="J84" s="96">
        <v>122040.00000000001</v>
      </c>
      <c r="K84" s="93" t="s">
        <v>28</v>
      </c>
      <c r="L84" s="94">
        <v>0.19</v>
      </c>
      <c r="M84" s="95">
        <f t="shared" si="5"/>
        <v>102168.90756302523</v>
      </c>
      <c r="N84" s="96">
        <f t="shared" si="6"/>
        <v>121581.00000000001</v>
      </c>
      <c r="O84" s="97" t="str">
        <f t="shared" si="7"/>
        <v/>
      </c>
    </row>
    <row r="85" spans="2:15" s="31" customFormat="1" ht="110.25" customHeight="1" x14ac:dyDescent="0.15">
      <c r="B85" s="90">
        <v>74</v>
      </c>
      <c r="C85" s="32" t="s">
        <v>156</v>
      </c>
      <c r="D85" s="91" t="s">
        <v>159</v>
      </c>
      <c r="E85" s="84" t="s">
        <v>26</v>
      </c>
      <c r="F85" s="92">
        <v>100</v>
      </c>
      <c r="G85" s="93" t="s">
        <v>27</v>
      </c>
      <c r="H85" s="94">
        <v>0.19</v>
      </c>
      <c r="I85" s="95">
        <f t="shared" si="4"/>
        <v>104369.74789915969</v>
      </c>
      <c r="J85" s="96">
        <v>124200.00000000001</v>
      </c>
      <c r="K85" s="93" t="s">
        <v>28</v>
      </c>
      <c r="L85" s="94">
        <v>0.19</v>
      </c>
      <c r="M85" s="95">
        <f t="shared" si="5"/>
        <v>103984.0336134454</v>
      </c>
      <c r="N85" s="96">
        <f t="shared" si="6"/>
        <v>123741.00000000001</v>
      </c>
      <c r="O85" s="97" t="str">
        <f t="shared" si="7"/>
        <v/>
      </c>
    </row>
    <row r="86" spans="2:15" s="31" customFormat="1" ht="110.25" customHeight="1" x14ac:dyDescent="0.15">
      <c r="B86" s="90">
        <v>75</v>
      </c>
      <c r="C86" s="32" t="s">
        <v>160</v>
      </c>
      <c r="D86" s="91" t="s">
        <v>161</v>
      </c>
      <c r="E86" s="84" t="s">
        <v>26</v>
      </c>
      <c r="F86" s="92">
        <v>300</v>
      </c>
      <c r="G86" s="93" t="s">
        <v>27</v>
      </c>
      <c r="H86" s="94">
        <v>0.19</v>
      </c>
      <c r="I86" s="95">
        <f t="shared" si="4"/>
        <v>58991.596638655465</v>
      </c>
      <c r="J86" s="96">
        <v>70200</v>
      </c>
      <c r="K86" s="93" t="s">
        <v>28</v>
      </c>
      <c r="L86" s="94">
        <v>0.19</v>
      </c>
      <c r="M86" s="95">
        <f t="shared" si="5"/>
        <v>58605.882352941182</v>
      </c>
      <c r="N86" s="96">
        <f t="shared" si="6"/>
        <v>69741</v>
      </c>
      <c r="O86" s="97" t="str">
        <f t="shared" si="7"/>
        <v/>
      </c>
    </row>
    <row r="87" spans="2:15" s="31" customFormat="1" ht="110.25" customHeight="1" x14ac:dyDescent="0.15">
      <c r="B87" s="90">
        <v>76</v>
      </c>
      <c r="C87" s="32" t="s">
        <v>162</v>
      </c>
      <c r="D87" s="91" t="s">
        <v>163</v>
      </c>
      <c r="E87" s="84" t="s">
        <v>26</v>
      </c>
      <c r="F87" s="92">
        <v>300</v>
      </c>
      <c r="G87" s="93" t="s">
        <v>27</v>
      </c>
      <c r="H87" s="94">
        <v>0.19</v>
      </c>
      <c r="I87" s="95">
        <f t="shared" si="4"/>
        <v>13613.445378151262</v>
      </c>
      <c r="J87" s="96">
        <v>16200.000000000002</v>
      </c>
      <c r="K87" s="93" t="s">
        <v>28</v>
      </c>
      <c r="L87" s="94">
        <v>0.19</v>
      </c>
      <c r="M87" s="95">
        <f t="shared" si="5"/>
        <v>13227.731092436978</v>
      </c>
      <c r="N87" s="96">
        <f t="shared" si="6"/>
        <v>15741.000000000002</v>
      </c>
      <c r="O87" s="97" t="str">
        <f t="shared" si="7"/>
        <v/>
      </c>
    </row>
    <row r="88" spans="2:15" s="31" customFormat="1" ht="110.25" customHeight="1" x14ac:dyDescent="0.15">
      <c r="B88" s="90">
        <v>77</v>
      </c>
      <c r="C88" s="32" t="s">
        <v>164</v>
      </c>
      <c r="D88" s="91" t="s">
        <v>165</v>
      </c>
      <c r="E88" s="84" t="s">
        <v>26</v>
      </c>
      <c r="F88" s="92">
        <v>100</v>
      </c>
      <c r="G88" s="93" t="s">
        <v>27</v>
      </c>
      <c r="H88" s="94">
        <v>0.19</v>
      </c>
      <c r="I88" s="95">
        <f t="shared" si="4"/>
        <v>41747.899159663866</v>
      </c>
      <c r="J88" s="96">
        <v>49680</v>
      </c>
      <c r="K88" s="93" t="s">
        <v>28</v>
      </c>
      <c r="L88" s="94">
        <v>0.19</v>
      </c>
      <c r="M88" s="95">
        <f t="shared" si="5"/>
        <v>41362.184873949584</v>
      </c>
      <c r="N88" s="96">
        <f t="shared" si="6"/>
        <v>49221</v>
      </c>
      <c r="O88" s="97" t="str">
        <f t="shared" si="7"/>
        <v/>
      </c>
    </row>
    <row r="89" spans="2:15" s="31" customFormat="1" ht="110.25" customHeight="1" x14ac:dyDescent="0.15">
      <c r="B89" s="90">
        <v>78</v>
      </c>
      <c r="C89" s="32" t="s">
        <v>166</v>
      </c>
      <c r="D89" s="91" t="s">
        <v>167</v>
      </c>
      <c r="E89" s="84" t="s">
        <v>72</v>
      </c>
      <c r="F89" s="92">
        <v>100</v>
      </c>
      <c r="G89" s="93" t="s">
        <v>27</v>
      </c>
      <c r="H89" s="94">
        <v>0.19</v>
      </c>
      <c r="I89" s="95">
        <f t="shared" si="4"/>
        <v>235966.38655462186</v>
      </c>
      <c r="J89" s="96">
        <v>280800</v>
      </c>
      <c r="K89" s="93" t="s">
        <v>28</v>
      </c>
      <c r="L89" s="94">
        <v>0.19</v>
      </c>
      <c r="M89" s="95">
        <f t="shared" si="5"/>
        <v>235580.67226890757</v>
      </c>
      <c r="N89" s="96">
        <f t="shared" si="6"/>
        <v>280341</v>
      </c>
      <c r="O89" s="97" t="str">
        <f t="shared" si="7"/>
        <v/>
      </c>
    </row>
    <row r="90" spans="2:15" s="31" customFormat="1" ht="110.25" customHeight="1" x14ac:dyDescent="0.15">
      <c r="B90" s="90">
        <v>79</v>
      </c>
      <c r="C90" s="32" t="s">
        <v>168</v>
      </c>
      <c r="D90" s="91" t="s">
        <v>169</v>
      </c>
      <c r="E90" s="84" t="s">
        <v>26</v>
      </c>
      <c r="F90" s="92">
        <v>50</v>
      </c>
      <c r="G90" s="93" t="s">
        <v>27</v>
      </c>
      <c r="H90" s="94">
        <v>0.19</v>
      </c>
      <c r="I90" s="95">
        <f t="shared" si="4"/>
        <v>172436.97478991598</v>
      </c>
      <c r="J90" s="96">
        <v>205200</v>
      </c>
      <c r="K90" s="93" t="s">
        <v>28</v>
      </c>
      <c r="L90" s="94">
        <v>0.19</v>
      </c>
      <c r="M90" s="95">
        <f t="shared" si="5"/>
        <v>172051.26050420169</v>
      </c>
      <c r="N90" s="96">
        <f t="shared" si="6"/>
        <v>204741</v>
      </c>
      <c r="O90" s="97" t="str">
        <f t="shared" si="7"/>
        <v/>
      </c>
    </row>
    <row r="91" spans="2:15" s="31" customFormat="1" ht="110.25" customHeight="1" x14ac:dyDescent="0.15">
      <c r="B91" s="90">
        <v>80</v>
      </c>
      <c r="C91" s="32" t="s">
        <v>170</v>
      </c>
      <c r="D91" s="91" t="s">
        <v>171</v>
      </c>
      <c r="E91" s="84" t="s">
        <v>26</v>
      </c>
      <c r="F91" s="92">
        <v>50</v>
      </c>
      <c r="G91" s="93" t="s">
        <v>27</v>
      </c>
      <c r="H91" s="94">
        <v>0.19</v>
      </c>
      <c r="I91" s="95">
        <f t="shared" si="4"/>
        <v>176974.78991596639</v>
      </c>
      <c r="J91" s="96">
        <v>210600</v>
      </c>
      <c r="K91" s="93" t="s">
        <v>28</v>
      </c>
      <c r="L91" s="94">
        <v>0.19</v>
      </c>
      <c r="M91" s="95">
        <f t="shared" si="5"/>
        <v>176589.0756302521</v>
      </c>
      <c r="N91" s="96">
        <f t="shared" si="6"/>
        <v>210141</v>
      </c>
      <c r="O91" s="97" t="str">
        <f t="shared" si="7"/>
        <v/>
      </c>
    </row>
    <row r="92" spans="2:15" s="31" customFormat="1" ht="110.25" customHeight="1" x14ac:dyDescent="0.15">
      <c r="B92" s="90">
        <v>81</v>
      </c>
      <c r="C92" s="32" t="s">
        <v>172</v>
      </c>
      <c r="D92" s="91" t="s">
        <v>173</v>
      </c>
      <c r="E92" s="84" t="s">
        <v>26</v>
      </c>
      <c r="F92" s="92">
        <v>50</v>
      </c>
      <c r="G92" s="93" t="s">
        <v>27</v>
      </c>
      <c r="H92" s="94">
        <v>0.19</v>
      </c>
      <c r="I92" s="95">
        <f t="shared" si="4"/>
        <v>180605.04201680672</v>
      </c>
      <c r="J92" s="96">
        <v>214920</v>
      </c>
      <c r="K92" s="93" t="s">
        <v>28</v>
      </c>
      <c r="L92" s="94">
        <v>0.19</v>
      </c>
      <c r="M92" s="95">
        <f t="shared" si="5"/>
        <v>180219.32773109243</v>
      </c>
      <c r="N92" s="96">
        <f t="shared" si="6"/>
        <v>214461</v>
      </c>
      <c r="O92" s="97" t="str">
        <f t="shared" si="7"/>
        <v/>
      </c>
    </row>
    <row r="93" spans="2:15" s="31" customFormat="1" ht="110.25" customHeight="1" x14ac:dyDescent="0.15">
      <c r="B93" s="90">
        <v>82</v>
      </c>
      <c r="C93" s="32" t="s">
        <v>174</v>
      </c>
      <c r="D93" s="91" t="s">
        <v>175</v>
      </c>
      <c r="E93" s="84" t="s">
        <v>26</v>
      </c>
      <c r="F93" s="92">
        <v>50</v>
      </c>
      <c r="G93" s="93" t="s">
        <v>27</v>
      </c>
      <c r="H93" s="94">
        <v>0.19</v>
      </c>
      <c r="I93" s="95">
        <f t="shared" si="4"/>
        <v>137949.57983193279</v>
      </c>
      <c r="J93" s="96">
        <v>164160</v>
      </c>
      <c r="K93" s="93" t="s">
        <v>28</v>
      </c>
      <c r="L93" s="94">
        <v>0.19</v>
      </c>
      <c r="M93" s="95">
        <f t="shared" si="5"/>
        <v>137563.8655462185</v>
      </c>
      <c r="N93" s="96">
        <f t="shared" si="6"/>
        <v>163701</v>
      </c>
      <c r="O93" s="97" t="str">
        <f t="shared" si="7"/>
        <v/>
      </c>
    </row>
    <row r="94" spans="2:15" s="31" customFormat="1" ht="110.25" customHeight="1" x14ac:dyDescent="0.15">
      <c r="B94" s="90">
        <v>83</v>
      </c>
      <c r="C94" s="32" t="s">
        <v>176</v>
      </c>
      <c r="D94" s="91" t="s">
        <v>177</v>
      </c>
      <c r="E94" s="84" t="s">
        <v>26</v>
      </c>
      <c r="F94" s="92">
        <v>200</v>
      </c>
      <c r="G94" s="93" t="s">
        <v>27</v>
      </c>
      <c r="H94" s="94">
        <v>0.19</v>
      </c>
      <c r="I94" s="95">
        <f t="shared" si="4"/>
        <v>144302.52100840336</v>
      </c>
      <c r="J94" s="96">
        <v>171720</v>
      </c>
      <c r="K94" s="93" t="s">
        <v>28</v>
      </c>
      <c r="L94" s="94">
        <v>0.19</v>
      </c>
      <c r="M94" s="95">
        <f t="shared" si="5"/>
        <v>143916.80672268907</v>
      </c>
      <c r="N94" s="96">
        <f t="shared" si="6"/>
        <v>171261</v>
      </c>
      <c r="O94" s="97" t="str">
        <f t="shared" si="7"/>
        <v/>
      </c>
    </row>
    <row r="95" spans="2:15" s="31" customFormat="1" ht="110.25" customHeight="1" x14ac:dyDescent="0.15">
      <c r="B95" s="90">
        <v>84</v>
      </c>
      <c r="C95" s="32" t="s">
        <v>176</v>
      </c>
      <c r="D95" s="91" t="s">
        <v>178</v>
      </c>
      <c r="E95" s="84" t="s">
        <v>26</v>
      </c>
      <c r="F95" s="92">
        <v>200</v>
      </c>
      <c r="G95" s="93" t="s">
        <v>27</v>
      </c>
      <c r="H95" s="94">
        <v>0.19</v>
      </c>
      <c r="I95" s="95">
        <f t="shared" si="4"/>
        <v>146117.64705882352</v>
      </c>
      <c r="J95" s="96">
        <v>173880</v>
      </c>
      <c r="K95" s="93" t="s">
        <v>28</v>
      </c>
      <c r="L95" s="94">
        <v>0.19</v>
      </c>
      <c r="M95" s="95">
        <f t="shared" si="5"/>
        <v>145731.93277310926</v>
      </c>
      <c r="N95" s="96">
        <f t="shared" si="6"/>
        <v>173421</v>
      </c>
      <c r="O95" s="97" t="str">
        <f t="shared" si="7"/>
        <v/>
      </c>
    </row>
    <row r="96" spans="2:15" s="31" customFormat="1" ht="110.25" customHeight="1" x14ac:dyDescent="0.15">
      <c r="B96" s="90">
        <v>85</v>
      </c>
      <c r="C96" s="32" t="s">
        <v>176</v>
      </c>
      <c r="D96" s="91" t="s">
        <v>179</v>
      </c>
      <c r="E96" s="84" t="s">
        <v>26</v>
      </c>
      <c r="F96" s="92">
        <v>200</v>
      </c>
      <c r="G96" s="93" t="s">
        <v>27</v>
      </c>
      <c r="H96" s="94">
        <v>0.19</v>
      </c>
      <c r="I96" s="95">
        <f t="shared" si="4"/>
        <v>147932.77310924372</v>
      </c>
      <c r="J96" s="96">
        <v>176040</v>
      </c>
      <c r="K96" s="93" t="s">
        <v>28</v>
      </c>
      <c r="L96" s="94">
        <v>0.19</v>
      </c>
      <c r="M96" s="95">
        <f t="shared" si="5"/>
        <v>147547.05882352943</v>
      </c>
      <c r="N96" s="96">
        <f t="shared" si="6"/>
        <v>175581</v>
      </c>
      <c r="O96" s="97" t="str">
        <f t="shared" si="7"/>
        <v/>
      </c>
    </row>
    <row r="97" spans="2:15" s="31" customFormat="1" ht="110.25" customHeight="1" x14ac:dyDescent="0.15">
      <c r="B97" s="90">
        <v>86</v>
      </c>
      <c r="C97" s="32" t="s">
        <v>180</v>
      </c>
      <c r="D97" s="91" t="s">
        <v>181</v>
      </c>
      <c r="E97" s="84" t="s">
        <v>26</v>
      </c>
      <c r="F97" s="92">
        <v>40</v>
      </c>
      <c r="G97" s="93" t="s">
        <v>27</v>
      </c>
      <c r="H97" s="94">
        <v>0.19</v>
      </c>
      <c r="I97" s="95">
        <f t="shared" si="4"/>
        <v>162453.78151260506</v>
      </c>
      <c r="J97" s="96">
        <v>193320</v>
      </c>
      <c r="K97" s="93" t="s">
        <v>28</v>
      </c>
      <c r="L97" s="94">
        <v>0.19</v>
      </c>
      <c r="M97" s="95">
        <f t="shared" si="5"/>
        <v>162068.06722689077</v>
      </c>
      <c r="N97" s="96">
        <f t="shared" si="6"/>
        <v>192861</v>
      </c>
      <c r="O97" s="97" t="str">
        <f t="shared" si="7"/>
        <v/>
      </c>
    </row>
    <row r="98" spans="2:15" s="31" customFormat="1" ht="110.25" customHeight="1" x14ac:dyDescent="0.15">
      <c r="B98" s="90">
        <v>87</v>
      </c>
      <c r="C98" s="32" t="s">
        <v>182</v>
      </c>
      <c r="D98" s="91" t="s">
        <v>183</v>
      </c>
      <c r="E98" s="84" t="s">
        <v>72</v>
      </c>
      <c r="F98" s="92">
        <v>40</v>
      </c>
      <c r="G98" s="93" t="s">
        <v>27</v>
      </c>
      <c r="H98" s="94">
        <v>0.19</v>
      </c>
      <c r="I98" s="95">
        <f t="shared" si="4"/>
        <v>145210.08403361344</v>
      </c>
      <c r="J98" s="96">
        <v>172800</v>
      </c>
      <c r="K98" s="93" t="s">
        <v>28</v>
      </c>
      <c r="L98" s="94">
        <v>0.19</v>
      </c>
      <c r="M98" s="95">
        <f t="shared" si="5"/>
        <v>144824.36974789915</v>
      </c>
      <c r="N98" s="96">
        <f t="shared" si="6"/>
        <v>172341</v>
      </c>
      <c r="O98" s="97" t="str">
        <f t="shared" si="7"/>
        <v/>
      </c>
    </row>
    <row r="99" spans="2:15" s="31" customFormat="1" ht="110.25" customHeight="1" x14ac:dyDescent="0.15">
      <c r="B99" s="90">
        <v>88</v>
      </c>
      <c r="C99" s="32" t="s">
        <v>184</v>
      </c>
      <c r="D99" s="91" t="s">
        <v>185</v>
      </c>
      <c r="E99" s="84" t="s">
        <v>72</v>
      </c>
      <c r="F99" s="92">
        <v>40</v>
      </c>
      <c r="G99" s="93" t="s">
        <v>27</v>
      </c>
      <c r="H99" s="94">
        <v>0.19</v>
      </c>
      <c r="I99" s="95">
        <f t="shared" si="4"/>
        <v>134319.32773109243</v>
      </c>
      <c r="J99" s="96">
        <v>159840</v>
      </c>
      <c r="K99" s="93" t="s">
        <v>28</v>
      </c>
      <c r="L99" s="94">
        <v>0.19</v>
      </c>
      <c r="M99" s="95">
        <f t="shared" si="5"/>
        <v>133933.61344537817</v>
      </c>
      <c r="N99" s="96">
        <f t="shared" si="6"/>
        <v>159381</v>
      </c>
      <c r="O99" s="97" t="str">
        <f t="shared" si="7"/>
        <v/>
      </c>
    </row>
    <row r="100" spans="2:15" s="31" customFormat="1" ht="110.25" customHeight="1" x14ac:dyDescent="0.15">
      <c r="B100" s="90">
        <v>89</v>
      </c>
      <c r="C100" s="32" t="s">
        <v>186</v>
      </c>
      <c r="D100" s="91" t="s">
        <v>187</v>
      </c>
      <c r="E100" s="84" t="s">
        <v>26</v>
      </c>
      <c r="F100" s="92">
        <v>10</v>
      </c>
      <c r="G100" s="93" t="s">
        <v>27</v>
      </c>
      <c r="H100" s="94">
        <v>0.19</v>
      </c>
      <c r="I100" s="95">
        <f t="shared" si="4"/>
        <v>208739.49579831937</v>
      </c>
      <c r="J100" s="96">
        <v>248400.00000000003</v>
      </c>
      <c r="K100" s="93" t="s">
        <v>28</v>
      </c>
      <c r="L100" s="94">
        <v>0.19</v>
      </c>
      <c r="M100" s="95">
        <f t="shared" si="5"/>
        <v>208353.78151260508</v>
      </c>
      <c r="N100" s="96">
        <f t="shared" si="6"/>
        <v>247941.00000000003</v>
      </c>
      <c r="O100" s="97" t="str">
        <f t="shared" si="7"/>
        <v/>
      </c>
    </row>
    <row r="101" spans="2:15" ht="105" customHeight="1" x14ac:dyDescent="0.15">
      <c r="B101" s="90">
        <v>90</v>
      </c>
      <c r="C101" s="32" t="s">
        <v>188</v>
      </c>
      <c r="D101" s="91" t="s">
        <v>189</v>
      </c>
      <c r="E101" s="84" t="s">
        <v>26</v>
      </c>
      <c r="F101" s="92">
        <v>30</v>
      </c>
      <c r="G101" s="93" t="s">
        <v>27</v>
      </c>
      <c r="H101" s="94">
        <v>0.19</v>
      </c>
      <c r="I101" s="95">
        <f t="shared" si="4"/>
        <v>81680.672268907569</v>
      </c>
      <c r="J101" s="96">
        <v>97200</v>
      </c>
      <c r="K101" s="93" t="s">
        <v>28</v>
      </c>
      <c r="L101" s="94">
        <v>0.19</v>
      </c>
      <c r="M101" s="95">
        <f t="shared" si="5"/>
        <v>81294.957983193279</v>
      </c>
      <c r="N101" s="96">
        <f t="shared" si="6"/>
        <v>96741</v>
      </c>
      <c r="O101" s="97" t="str">
        <f t="shared" si="7"/>
        <v/>
      </c>
    </row>
    <row r="102" spans="2:15" ht="93.5" customHeight="1" x14ac:dyDescent="0.15">
      <c r="B102" s="90">
        <v>91</v>
      </c>
      <c r="C102" s="32" t="s">
        <v>188</v>
      </c>
      <c r="D102" s="91" t="s">
        <v>190</v>
      </c>
      <c r="E102" s="84" t="s">
        <v>26</v>
      </c>
      <c r="F102" s="92">
        <v>30</v>
      </c>
      <c r="G102" s="93" t="s">
        <v>27</v>
      </c>
      <c r="H102" s="94">
        <v>0.19</v>
      </c>
      <c r="I102" s="95">
        <f t="shared" si="4"/>
        <v>82588.23529411765</v>
      </c>
      <c r="J102" s="96">
        <v>98280</v>
      </c>
      <c r="K102" s="93" t="s">
        <v>28</v>
      </c>
      <c r="L102" s="94">
        <v>0.19</v>
      </c>
      <c r="M102" s="95">
        <f t="shared" si="5"/>
        <v>82202.521008403361</v>
      </c>
      <c r="N102" s="96">
        <f t="shared" si="6"/>
        <v>97821</v>
      </c>
      <c r="O102" s="97" t="str">
        <f t="shared" si="7"/>
        <v/>
      </c>
    </row>
    <row r="103" spans="2:15" ht="93.5" customHeight="1" x14ac:dyDescent="0.15">
      <c r="B103" s="90">
        <v>92</v>
      </c>
      <c r="C103" s="32" t="s">
        <v>188</v>
      </c>
      <c r="D103" s="91" t="s">
        <v>191</v>
      </c>
      <c r="E103" s="84" t="s">
        <v>26</v>
      </c>
      <c r="F103" s="92">
        <v>30</v>
      </c>
      <c r="G103" s="93" t="s">
        <v>27</v>
      </c>
      <c r="H103" s="94">
        <v>0.19</v>
      </c>
      <c r="I103" s="95">
        <f t="shared" si="4"/>
        <v>83495.798319327732</v>
      </c>
      <c r="J103" s="96">
        <v>99360</v>
      </c>
      <c r="K103" s="93" t="s">
        <v>28</v>
      </c>
      <c r="L103" s="94">
        <v>0.19</v>
      </c>
      <c r="M103" s="95">
        <f t="shared" si="5"/>
        <v>83110.084033613442</v>
      </c>
      <c r="N103" s="96">
        <f t="shared" si="6"/>
        <v>98901</v>
      </c>
      <c r="O103" s="97" t="str">
        <f t="shared" si="7"/>
        <v/>
      </c>
    </row>
    <row r="104" spans="2:15" ht="93.5" customHeight="1" x14ac:dyDescent="0.15">
      <c r="B104" s="90">
        <v>93</v>
      </c>
      <c r="C104" s="32" t="s">
        <v>192</v>
      </c>
      <c r="D104" s="91" t="s">
        <v>193</v>
      </c>
      <c r="E104" s="84" t="s">
        <v>26</v>
      </c>
      <c r="F104" s="92">
        <v>100</v>
      </c>
      <c r="G104" s="93" t="s">
        <v>27</v>
      </c>
      <c r="H104" s="94">
        <v>0.19</v>
      </c>
      <c r="I104" s="95">
        <f t="shared" si="4"/>
        <v>19512.605042016807</v>
      </c>
      <c r="J104" s="96">
        <v>23220</v>
      </c>
      <c r="K104" s="93" t="s">
        <v>28</v>
      </c>
      <c r="L104" s="94">
        <v>0.19</v>
      </c>
      <c r="M104" s="95">
        <f t="shared" si="5"/>
        <v>19126.89075630252</v>
      </c>
      <c r="N104" s="96">
        <f t="shared" si="6"/>
        <v>22761</v>
      </c>
      <c r="O104" s="97" t="str">
        <f t="shared" si="7"/>
        <v/>
      </c>
    </row>
    <row r="105" spans="2:15" ht="93.5" customHeight="1" x14ac:dyDescent="0.15">
      <c r="B105" s="90">
        <v>94</v>
      </c>
      <c r="C105" s="32" t="s">
        <v>194</v>
      </c>
      <c r="D105" s="91" t="s">
        <v>195</v>
      </c>
      <c r="E105" s="84" t="s">
        <v>26</v>
      </c>
      <c r="F105" s="92">
        <v>50</v>
      </c>
      <c r="G105" s="93" t="s">
        <v>27</v>
      </c>
      <c r="H105" s="94">
        <v>0.19</v>
      </c>
      <c r="I105" s="95">
        <f t="shared" si="4"/>
        <v>22689.0756302521</v>
      </c>
      <c r="J105" s="96">
        <v>27000</v>
      </c>
      <c r="K105" s="93" t="s">
        <v>28</v>
      </c>
      <c r="L105" s="94">
        <v>0.19</v>
      </c>
      <c r="M105" s="95">
        <f t="shared" si="5"/>
        <v>22303.361344537818</v>
      </c>
      <c r="N105" s="96">
        <f t="shared" si="6"/>
        <v>26541</v>
      </c>
      <c r="O105" s="97" t="str">
        <f t="shared" si="7"/>
        <v/>
      </c>
    </row>
    <row r="106" spans="2:15" ht="93.5" customHeight="1" x14ac:dyDescent="0.15">
      <c r="B106" s="90">
        <v>95</v>
      </c>
      <c r="C106" s="32" t="s">
        <v>196</v>
      </c>
      <c r="D106" s="91" t="s">
        <v>197</v>
      </c>
      <c r="E106" s="84" t="s">
        <v>26</v>
      </c>
      <c r="F106" s="92">
        <v>50</v>
      </c>
      <c r="G106" s="93" t="s">
        <v>27</v>
      </c>
      <c r="H106" s="94">
        <v>0.19</v>
      </c>
      <c r="I106" s="95">
        <f t="shared" si="4"/>
        <v>20420.168067226892</v>
      </c>
      <c r="J106" s="96">
        <v>24300</v>
      </c>
      <c r="K106" s="93" t="s">
        <v>28</v>
      </c>
      <c r="L106" s="94">
        <v>0.19</v>
      </c>
      <c r="M106" s="95">
        <f t="shared" si="5"/>
        <v>20034.453781512606</v>
      </c>
      <c r="N106" s="96">
        <f t="shared" si="6"/>
        <v>23841</v>
      </c>
      <c r="O106" s="97" t="str">
        <f t="shared" si="7"/>
        <v/>
      </c>
    </row>
    <row r="107" spans="2:15" ht="93.5" customHeight="1" x14ac:dyDescent="0.15">
      <c r="B107" s="90">
        <v>96</v>
      </c>
      <c r="C107" s="32" t="s">
        <v>198</v>
      </c>
      <c r="D107" s="91" t="s">
        <v>199</v>
      </c>
      <c r="E107" s="84" t="s">
        <v>26</v>
      </c>
      <c r="F107" s="92">
        <v>100</v>
      </c>
      <c r="G107" s="93" t="s">
        <v>27</v>
      </c>
      <c r="H107" s="94">
        <v>0.19</v>
      </c>
      <c r="I107" s="95">
        <f t="shared" si="4"/>
        <v>16336.134453781513</v>
      </c>
      <c r="J107" s="96">
        <v>19440</v>
      </c>
      <c r="K107" s="93" t="s">
        <v>28</v>
      </c>
      <c r="L107" s="94">
        <v>0.19</v>
      </c>
      <c r="M107" s="95">
        <f t="shared" si="5"/>
        <v>15950.420168067227</v>
      </c>
      <c r="N107" s="96">
        <f t="shared" si="6"/>
        <v>18981</v>
      </c>
      <c r="O107" s="97" t="str">
        <f t="shared" si="7"/>
        <v/>
      </c>
    </row>
    <row r="108" spans="2:15" ht="93.5" customHeight="1" x14ac:dyDescent="0.15">
      <c r="B108" s="90">
        <v>97</v>
      </c>
      <c r="C108" s="32" t="s">
        <v>200</v>
      </c>
      <c r="D108" s="91" t="s">
        <v>201</v>
      </c>
      <c r="E108" s="84" t="s">
        <v>26</v>
      </c>
      <c r="F108" s="92">
        <v>300</v>
      </c>
      <c r="G108" s="93" t="s">
        <v>27</v>
      </c>
      <c r="H108" s="94">
        <v>0.19</v>
      </c>
      <c r="I108" s="95">
        <f t="shared" si="4"/>
        <v>3630.2521008403364</v>
      </c>
      <c r="J108" s="96">
        <v>4320</v>
      </c>
      <c r="K108" s="93" t="s">
        <v>28</v>
      </c>
      <c r="L108" s="94">
        <v>0.19</v>
      </c>
      <c r="M108" s="95">
        <f t="shared" si="5"/>
        <v>3244.5378151260506</v>
      </c>
      <c r="N108" s="96">
        <f t="shared" si="6"/>
        <v>3861</v>
      </c>
      <c r="O108" s="97" t="str">
        <f t="shared" si="7"/>
        <v/>
      </c>
    </row>
    <row r="109" spans="2:15" ht="50.5" customHeight="1" x14ac:dyDescent="0.15">
      <c r="B109" s="90">
        <v>98</v>
      </c>
      <c r="C109" s="32" t="s">
        <v>202</v>
      </c>
      <c r="D109" s="91" t="s">
        <v>203</v>
      </c>
      <c r="E109" s="84" t="s">
        <v>26</v>
      </c>
      <c r="F109" s="92">
        <v>10</v>
      </c>
      <c r="G109" s="93" t="s">
        <v>27</v>
      </c>
      <c r="H109" s="94">
        <v>0.19</v>
      </c>
      <c r="I109" s="95">
        <f t="shared" si="4"/>
        <v>58991.596638655465</v>
      </c>
      <c r="J109" s="96">
        <v>70200</v>
      </c>
      <c r="K109" s="93" t="s">
        <v>28</v>
      </c>
      <c r="L109" s="94">
        <v>0.19</v>
      </c>
      <c r="M109" s="95">
        <f t="shared" si="5"/>
        <v>58605.882352941182</v>
      </c>
      <c r="N109" s="96">
        <f t="shared" si="6"/>
        <v>69741</v>
      </c>
      <c r="O109" s="97" t="str">
        <f t="shared" si="7"/>
        <v/>
      </c>
    </row>
    <row r="110" spans="2:15" ht="50.5" customHeight="1" x14ac:dyDescent="0.15">
      <c r="B110" s="90">
        <v>99</v>
      </c>
      <c r="C110" s="32" t="s">
        <v>204</v>
      </c>
      <c r="D110" s="91" t="s">
        <v>205</v>
      </c>
      <c r="E110" s="84" t="s">
        <v>26</v>
      </c>
      <c r="F110" s="92">
        <v>10</v>
      </c>
      <c r="G110" s="93" t="s">
        <v>27</v>
      </c>
      <c r="H110" s="94">
        <v>0.19</v>
      </c>
      <c r="I110" s="95">
        <f t="shared" si="4"/>
        <v>110722.68907563026</v>
      </c>
      <c r="J110" s="96">
        <v>131760</v>
      </c>
      <c r="K110" s="93" t="s">
        <v>28</v>
      </c>
      <c r="L110" s="94">
        <v>0.19</v>
      </c>
      <c r="M110" s="95">
        <f t="shared" si="5"/>
        <v>110336.97478991597</v>
      </c>
      <c r="N110" s="96">
        <f t="shared" si="6"/>
        <v>131301</v>
      </c>
      <c r="O110" s="97" t="str">
        <f t="shared" si="7"/>
        <v/>
      </c>
    </row>
    <row r="111" spans="2:15" ht="50.5" customHeight="1" x14ac:dyDescent="0.15">
      <c r="B111" s="90">
        <v>100</v>
      </c>
      <c r="C111" s="32" t="s">
        <v>206</v>
      </c>
      <c r="D111" s="91" t="s">
        <v>207</v>
      </c>
      <c r="E111" s="84" t="s">
        <v>26</v>
      </c>
      <c r="F111" s="92">
        <v>10</v>
      </c>
      <c r="G111" s="93" t="s">
        <v>27</v>
      </c>
      <c r="H111" s="94">
        <v>0.19</v>
      </c>
      <c r="I111" s="95">
        <f t="shared" si="4"/>
        <v>56268.907563025212</v>
      </c>
      <c r="J111" s="96">
        <v>66960</v>
      </c>
      <c r="K111" s="93" t="s">
        <v>28</v>
      </c>
      <c r="L111" s="94">
        <v>0.19</v>
      </c>
      <c r="M111" s="95">
        <f t="shared" si="5"/>
        <v>55883.193277310929</v>
      </c>
      <c r="N111" s="96">
        <f t="shared" si="6"/>
        <v>66501</v>
      </c>
      <c r="O111" s="97" t="str">
        <f t="shared" si="7"/>
        <v/>
      </c>
    </row>
    <row r="112" spans="2:15" ht="100.5" customHeight="1" x14ac:dyDescent="0.15">
      <c r="B112" s="90">
        <v>101</v>
      </c>
      <c r="C112" s="32" t="s">
        <v>208</v>
      </c>
      <c r="D112" s="91" t="s">
        <v>209</v>
      </c>
      <c r="E112" s="84" t="s">
        <v>26</v>
      </c>
      <c r="F112" s="92">
        <v>10</v>
      </c>
      <c r="G112" s="93" t="s">
        <v>27</v>
      </c>
      <c r="H112" s="94">
        <v>0.19</v>
      </c>
      <c r="I112" s="95">
        <f t="shared" si="4"/>
        <v>88033.613445378156</v>
      </c>
      <c r="J112" s="96">
        <v>104760</v>
      </c>
      <c r="K112" s="93" t="s">
        <v>28</v>
      </c>
      <c r="L112" s="94">
        <v>0.19</v>
      </c>
      <c r="M112" s="95">
        <f t="shared" si="5"/>
        <v>87647.899159663866</v>
      </c>
      <c r="N112" s="96">
        <f t="shared" si="6"/>
        <v>104301</v>
      </c>
      <c r="O112" s="97" t="str">
        <f t="shared" si="7"/>
        <v/>
      </c>
    </row>
    <row r="113" spans="2:15" ht="100.5" customHeight="1" x14ac:dyDescent="0.15">
      <c r="B113" s="90">
        <v>102</v>
      </c>
      <c r="C113" s="32" t="s">
        <v>208</v>
      </c>
      <c r="D113" s="91" t="s">
        <v>210</v>
      </c>
      <c r="E113" s="84" t="s">
        <v>26</v>
      </c>
      <c r="F113" s="92">
        <v>10</v>
      </c>
      <c r="G113" s="93" t="s">
        <v>27</v>
      </c>
      <c r="H113" s="94">
        <v>0.19</v>
      </c>
      <c r="I113" s="95">
        <f t="shared" si="4"/>
        <v>88941.176470588238</v>
      </c>
      <c r="J113" s="96">
        <v>105840</v>
      </c>
      <c r="K113" s="93" t="s">
        <v>28</v>
      </c>
      <c r="L113" s="94">
        <v>0.19</v>
      </c>
      <c r="M113" s="95">
        <f t="shared" si="5"/>
        <v>88555.462184873948</v>
      </c>
      <c r="N113" s="96">
        <f t="shared" si="6"/>
        <v>105381</v>
      </c>
      <c r="O113" s="97" t="str">
        <f t="shared" si="7"/>
        <v/>
      </c>
    </row>
    <row r="114" spans="2:15" ht="100.5" customHeight="1" x14ac:dyDescent="0.15">
      <c r="B114" s="90">
        <v>103</v>
      </c>
      <c r="C114" s="32" t="s">
        <v>208</v>
      </c>
      <c r="D114" s="91" t="s">
        <v>211</v>
      </c>
      <c r="E114" s="84" t="s">
        <v>26</v>
      </c>
      <c r="F114" s="92">
        <v>10</v>
      </c>
      <c r="G114" s="93" t="s">
        <v>27</v>
      </c>
      <c r="H114" s="94">
        <v>0.19</v>
      </c>
      <c r="I114" s="95">
        <f t="shared" si="4"/>
        <v>89848.73949579832</v>
      </c>
      <c r="J114" s="96">
        <v>106920</v>
      </c>
      <c r="K114" s="93" t="s">
        <v>28</v>
      </c>
      <c r="L114" s="94">
        <v>0.19</v>
      </c>
      <c r="M114" s="95">
        <f t="shared" si="5"/>
        <v>89463.025210084044</v>
      </c>
      <c r="N114" s="96">
        <f t="shared" si="6"/>
        <v>106461</v>
      </c>
      <c r="O114" s="97" t="str">
        <f t="shared" si="7"/>
        <v/>
      </c>
    </row>
    <row r="115" spans="2:15" ht="123" customHeight="1" x14ac:dyDescent="0.15">
      <c r="B115" s="90">
        <v>104</v>
      </c>
      <c r="C115" s="32" t="s">
        <v>212</v>
      </c>
      <c r="D115" s="91" t="s">
        <v>213</v>
      </c>
      <c r="E115" s="84" t="s">
        <v>26</v>
      </c>
      <c r="F115" s="92">
        <v>10</v>
      </c>
      <c r="G115" s="93" t="s">
        <v>27</v>
      </c>
      <c r="H115" s="94">
        <v>0.19</v>
      </c>
      <c r="I115" s="95">
        <f t="shared" si="4"/>
        <v>245042.01680672271</v>
      </c>
      <c r="J115" s="96">
        <v>291600</v>
      </c>
      <c r="K115" s="93" t="s">
        <v>28</v>
      </c>
      <c r="L115" s="94">
        <v>0.19</v>
      </c>
      <c r="M115" s="95">
        <f t="shared" si="5"/>
        <v>244656.30252100842</v>
      </c>
      <c r="N115" s="96">
        <f t="shared" si="6"/>
        <v>291141</v>
      </c>
      <c r="O115" s="97" t="str">
        <f t="shared" si="7"/>
        <v/>
      </c>
    </row>
    <row r="116" spans="2:15" ht="100.5" customHeight="1" x14ac:dyDescent="0.15">
      <c r="B116" s="90">
        <v>105</v>
      </c>
      <c r="C116" s="32" t="s">
        <v>214</v>
      </c>
      <c r="D116" s="91" t="s">
        <v>215</v>
      </c>
      <c r="E116" s="84" t="s">
        <v>26</v>
      </c>
      <c r="F116" s="92">
        <v>10</v>
      </c>
      <c r="G116" s="93" t="s">
        <v>27</v>
      </c>
      <c r="H116" s="94">
        <v>0.19</v>
      </c>
      <c r="I116" s="95">
        <f t="shared" si="4"/>
        <v>154285.71428571429</v>
      </c>
      <c r="J116" s="96">
        <v>183600</v>
      </c>
      <c r="K116" s="93" t="s">
        <v>28</v>
      </c>
      <c r="L116" s="94">
        <v>0.19</v>
      </c>
      <c r="M116" s="95">
        <f t="shared" si="5"/>
        <v>153900</v>
      </c>
      <c r="N116" s="96">
        <f t="shared" si="6"/>
        <v>183141</v>
      </c>
      <c r="O116" s="97" t="str">
        <f t="shared" si="7"/>
        <v/>
      </c>
    </row>
    <row r="117" spans="2:15" ht="100.5" customHeight="1" x14ac:dyDescent="0.15">
      <c r="B117" s="90">
        <v>106</v>
      </c>
      <c r="C117" s="32" t="s">
        <v>216</v>
      </c>
      <c r="D117" s="91" t="s">
        <v>217</v>
      </c>
      <c r="E117" s="84" t="s">
        <v>26</v>
      </c>
      <c r="F117" s="92">
        <v>20</v>
      </c>
      <c r="G117" s="93" t="s">
        <v>27</v>
      </c>
      <c r="H117" s="94">
        <v>0.19</v>
      </c>
      <c r="I117" s="95">
        <f t="shared" si="4"/>
        <v>146117.64705882352</v>
      </c>
      <c r="J117" s="96">
        <v>173880</v>
      </c>
      <c r="K117" s="93" t="s">
        <v>28</v>
      </c>
      <c r="L117" s="94">
        <v>0.19</v>
      </c>
      <c r="M117" s="95">
        <f t="shared" si="5"/>
        <v>145731.93277310926</v>
      </c>
      <c r="N117" s="96">
        <f t="shared" si="6"/>
        <v>173421</v>
      </c>
      <c r="O117" s="97" t="str">
        <f t="shared" si="7"/>
        <v/>
      </c>
    </row>
    <row r="118" spans="2:15" ht="100.5" customHeight="1" x14ac:dyDescent="0.15">
      <c r="B118" s="90">
        <v>107</v>
      </c>
      <c r="C118" s="32" t="s">
        <v>216</v>
      </c>
      <c r="D118" s="91" t="s">
        <v>218</v>
      </c>
      <c r="E118" s="84" t="s">
        <v>26</v>
      </c>
      <c r="F118" s="92">
        <v>20</v>
      </c>
      <c r="G118" s="93" t="s">
        <v>27</v>
      </c>
      <c r="H118" s="94">
        <v>0.19</v>
      </c>
      <c r="I118" s="95">
        <f t="shared" si="4"/>
        <v>147932.77310924372</v>
      </c>
      <c r="J118" s="96">
        <v>176040</v>
      </c>
      <c r="K118" s="93" t="s">
        <v>28</v>
      </c>
      <c r="L118" s="94">
        <v>0.19</v>
      </c>
      <c r="M118" s="95">
        <f t="shared" si="5"/>
        <v>147547.05882352943</v>
      </c>
      <c r="N118" s="96">
        <f t="shared" si="6"/>
        <v>175581</v>
      </c>
      <c r="O118" s="97" t="str">
        <f t="shared" si="7"/>
        <v/>
      </c>
    </row>
    <row r="119" spans="2:15" ht="100.5" customHeight="1" x14ac:dyDescent="0.15">
      <c r="B119" s="90">
        <v>108</v>
      </c>
      <c r="C119" s="32" t="s">
        <v>216</v>
      </c>
      <c r="D119" s="91" t="s">
        <v>219</v>
      </c>
      <c r="E119" s="84" t="s">
        <v>26</v>
      </c>
      <c r="F119" s="92">
        <v>20</v>
      </c>
      <c r="G119" s="93" t="s">
        <v>27</v>
      </c>
      <c r="H119" s="94">
        <v>0.19</v>
      </c>
      <c r="I119" s="95">
        <f t="shared" si="4"/>
        <v>149747.89915966388</v>
      </c>
      <c r="J119" s="96">
        <v>178200</v>
      </c>
      <c r="K119" s="93" t="s">
        <v>28</v>
      </c>
      <c r="L119" s="94">
        <v>0.19</v>
      </c>
      <c r="M119" s="95">
        <f t="shared" si="5"/>
        <v>149362.18487394959</v>
      </c>
      <c r="N119" s="96">
        <f t="shared" si="6"/>
        <v>177741</v>
      </c>
      <c r="O119" s="97" t="str">
        <f t="shared" si="7"/>
        <v/>
      </c>
    </row>
    <row r="120" spans="2:15" ht="100.5" customHeight="1" x14ac:dyDescent="0.15">
      <c r="B120" s="90">
        <v>109</v>
      </c>
      <c r="C120" s="32" t="s">
        <v>220</v>
      </c>
      <c r="D120" s="91" t="s">
        <v>221</v>
      </c>
      <c r="E120" s="84" t="s">
        <v>26</v>
      </c>
      <c r="F120" s="92">
        <v>5</v>
      </c>
      <c r="G120" s="93" t="s">
        <v>27</v>
      </c>
      <c r="H120" s="94">
        <v>0.19</v>
      </c>
      <c r="I120" s="95">
        <f t="shared" si="4"/>
        <v>89848.73949579832</v>
      </c>
      <c r="J120" s="96">
        <v>106920</v>
      </c>
      <c r="K120" s="93" t="s">
        <v>28</v>
      </c>
      <c r="L120" s="94">
        <v>0.19</v>
      </c>
      <c r="M120" s="95">
        <f t="shared" si="5"/>
        <v>89463.025210084044</v>
      </c>
      <c r="N120" s="96">
        <f t="shared" si="6"/>
        <v>106461</v>
      </c>
      <c r="O120" s="97" t="str">
        <f t="shared" si="7"/>
        <v/>
      </c>
    </row>
    <row r="121" spans="2:15" ht="100.5" customHeight="1" x14ac:dyDescent="0.15">
      <c r="B121" s="90">
        <v>110</v>
      </c>
      <c r="C121" s="32" t="s">
        <v>222</v>
      </c>
      <c r="D121" s="91" t="s">
        <v>223</v>
      </c>
      <c r="E121" s="84" t="s">
        <v>26</v>
      </c>
      <c r="F121" s="92">
        <v>3</v>
      </c>
      <c r="G121" s="93" t="s">
        <v>27</v>
      </c>
      <c r="H121" s="94">
        <v>0.19</v>
      </c>
      <c r="I121" s="95">
        <f t="shared" si="4"/>
        <v>2087394.9579831935</v>
      </c>
      <c r="J121" s="96">
        <v>2484000</v>
      </c>
      <c r="K121" s="93" t="s">
        <v>28</v>
      </c>
      <c r="L121" s="94">
        <v>0.19</v>
      </c>
      <c r="M121" s="95">
        <f t="shared" si="5"/>
        <v>2087009.2436974791</v>
      </c>
      <c r="N121" s="96">
        <f t="shared" si="6"/>
        <v>2483541</v>
      </c>
      <c r="O121" s="97" t="str">
        <f t="shared" si="7"/>
        <v/>
      </c>
    </row>
    <row r="122" spans="2:15" ht="100.5" customHeight="1" x14ac:dyDescent="0.15">
      <c r="B122" s="90">
        <v>111</v>
      </c>
      <c r="C122" s="32" t="s">
        <v>224</v>
      </c>
      <c r="D122" s="91" t="s">
        <v>225</v>
      </c>
      <c r="E122" s="84" t="s">
        <v>72</v>
      </c>
      <c r="F122" s="92">
        <v>50</v>
      </c>
      <c r="G122" s="93" t="s">
        <v>27</v>
      </c>
      <c r="H122" s="94">
        <v>0.19</v>
      </c>
      <c r="I122" s="95">
        <f t="shared" si="4"/>
        <v>80773.109243697487</v>
      </c>
      <c r="J122" s="96">
        <v>96120</v>
      </c>
      <c r="K122" s="93" t="s">
        <v>28</v>
      </c>
      <c r="L122" s="94">
        <v>0.19</v>
      </c>
      <c r="M122" s="95">
        <f t="shared" si="5"/>
        <v>80387.394957983197</v>
      </c>
      <c r="N122" s="96">
        <f t="shared" si="6"/>
        <v>95661</v>
      </c>
      <c r="O122" s="97" t="str">
        <f t="shared" si="7"/>
        <v/>
      </c>
    </row>
    <row r="123" spans="2:15" ht="100.5" customHeight="1" x14ac:dyDescent="0.15">
      <c r="B123" s="90">
        <v>112</v>
      </c>
      <c r="C123" s="32" t="s">
        <v>226</v>
      </c>
      <c r="D123" s="91" t="s">
        <v>227</v>
      </c>
      <c r="E123" s="84" t="s">
        <v>26</v>
      </c>
      <c r="F123" s="92">
        <v>20</v>
      </c>
      <c r="G123" s="93" t="s">
        <v>27</v>
      </c>
      <c r="H123" s="94">
        <v>0.19</v>
      </c>
      <c r="I123" s="95">
        <f t="shared" si="4"/>
        <v>77142.857142857145</v>
      </c>
      <c r="J123" s="96">
        <v>91800</v>
      </c>
      <c r="K123" s="93" t="s">
        <v>28</v>
      </c>
      <c r="L123" s="94">
        <v>0.19</v>
      </c>
      <c r="M123" s="95">
        <f t="shared" si="5"/>
        <v>76757.142857142855</v>
      </c>
      <c r="N123" s="96">
        <f t="shared" si="6"/>
        <v>91341</v>
      </c>
      <c r="O123" s="97" t="str">
        <f t="shared" si="7"/>
        <v/>
      </c>
    </row>
    <row r="124" spans="2:15" ht="100.5" customHeight="1" x14ac:dyDescent="0.15">
      <c r="B124" s="90">
        <v>113</v>
      </c>
      <c r="C124" s="32" t="s">
        <v>226</v>
      </c>
      <c r="D124" s="91" t="s">
        <v>228</v>
      </c>
      <c r="E124" s="84" t="s">
        <v>26</v>
      </c>
      <c r="F124" s="92">
        <v>20</v>
      </c>
      <c r="G124" s="93" t="s">
        <v>27</v>
      </c>
      <c r="H124" s="94">
        <v>0.19</v>
      </c>
      <c r="I124" s="95">
        <f t="shared" si="4"/>
        <v>78957.983193277309</v>
      </c>
      <c r="J124" s="96">
        <v>93960</v>
      </c>
      <c r="K124" s="93" t="s">
        <v>28</v>
      </c>
      <c r="L124" s="94">
        <v>0.19</v>
      </c>
      <c r="M124" s="95">
        <f t="shared" si="5"/>
        <v>78572.268907563033</v>
      </c>
      <c r="N124" s="96">
        <f t="shared" si="6"/>
        <v>93501</v>
      </c>
      <c r="O124" s="97" t="str">
        <f t="shared" si="7"/>
        <v/>
      </c>
    </row>
    <row r="125" spans="2:15" ht="100.5" customHeight="1" x14ac:dyDescent="0.15">
      <c r="B125" s="90">
        <v>114</v>
      </c>
      <c r="C125" s="32" t="s">
        <v>226</v>
      </c>
      <c r="D125" s="91" t="s">
        <v>229</v>
      </c>
      <c r="E125" s="84" t="s">
        <v>26</v>
      </c>
      <c r="F125" s="92">
        <v>20</v>
      </c>
      <c r="G125" s="93" t="s">
        <v>27</v>
      </c>
      <c r="H125" s="94">
        <v>0.19</v>
      </c>
      <c r="I125" s="95">
        <f t="shared" si="4"/>
        <v>80773.109243697487</v>
      </c>
      <c r="J125" s="96">
        <v>96120</v>
      </c>
      <c r="K125" s="93" t="s">
        <v>28</v>
      </c>
      <c r="L125" s="94">
        <v>0.19</v>
      </c>
      <c r="M125" s="95">
        <f t="shared" si="5"/>
        <v>80387.394957983197</v>
      </c>
      <c r="N125" s="96">
        <f t="shared" si="6"/>
        <v>95661</v>
      </c>
      <c r="O125" s="97" t="str">
        <f t="shared" si="7"/>
        <v/>
      </c>
    </row>
    <row r="126" spans="2:15" ht="100.5" customHeight="1" x14ac:dyDescent="0.15">
      <c r="B126" s="90">
        <v>115</v>
      </c>
      <c r="C126" s="32" t="s">
        <v>230</v>
      </c>
      <c r="D126" s="91" t="s">
        <v>231</v>
      </c>
      <c r="E126" s="84" t="s">
        <v>26</v>
      </c>
      <c r="F126" s="92">
        <v>50</v>
      </c>
      <c r="G126" s="93" t="s">
        <v>27</v>
      </c>
      <c r="H126" s="94">
        <v>0.19</v>
      </c>
      <c r="I126" s="95">
        <f t="shared" si="4"/>
        <v>35394.957983193279</v>
      </c>
      <c r="J126" s="96">
        <v>42120</v>
      </c>
      <c r="K126" s="93" t="s">
        <v>28</v>
      </c>
      <c r="L126" s="94">
        <v>0.19</v>
      </c>
      <c r="M126" s="95">
        <f t="shared" si="5"/>
        <v>35009.243697478996</v>
      </c>
      <c r="N126" s="96">
        <f t="shared" si="6"/>
        <v>41661</v>
      </c>
      <c r="O126" s="97" t="str">
        <f t="shared" si="7"/>
        <v/>
      </c>
    </row>
    <row r="127" spans="2:15" ht="100.5" customHeight="1" x14ac:dyDescent="0.15">
      <c r="B127" s="90">
        <v>116</v>
      </c>
      <c r="C127" s="32" t="s">
        <v>232</v>
      </c>
      <c r="D127" s="91" t="s">
        <v>233</v>
      </c>
      <c r="E127" s="84" t="s">
        <v>26</v>
      </c>
      <c r="F127" s="92">
        <v>50</v>
      </c>
      <c r="G127" s="93" t="s">
        <v>27</v>
      </c>
      <c r="H127" s="94">
        <v>0.19</v>
      </c>
      <c r="I127" s="95">
        <f t="shared" si="4"/>
        <v>104369.74789915969</v>
      </c>
      <c r="J127" s="96">
        <v>124200.00000000001</v>
      </c>
      <c r="K127" s="93" t="s">
        <v>28</v>
      </c>
      <c r="L127" s="94">
        <v>0.19</v>
      </c>
      <c r="M127" s="95">
        <f t="shared" si="5"/>
        <v>103984.0336134454</v>
      </c>
      <c r="N127" s="96">
        <f t="shared" si="6"/>
        <v>123741.00000000001</v>
      </c>
      <c r="O127" s="97" t="str">
        <f t="shared" si="7"/>
        <v/>
      </c>
    </row>
    <row r="128" spans="2:15" ht="100.5" customHeight="1" x14ac:dyDescent="0.15">
      <c r="B128" s="90">
        <v>117</v>
      </c>
      <c r="C128" s="32" t="s">
        <v>234</v>
      </c>
      <c r="D128" s="91" t="s">
        <v>235</v>
      </c>
      <c r="E128" s="84" t="s">
        <v>26</v>
      </c>
      <c r="F128" s="92">
        <v>10</v>
      </c>
      <c r="G128" s="93" t="s">
        <v>27</v>
      </c>
      <c r="H128" s="94">
        <v>0.19</v>
      </c>
      <c r="I128" s="95">
        <f t="shared" si="4"/>
        <v>54453.781512605048</v>
      </c>
      <c r="J128" s="96">
        <v>64800.000000000007</v>
      </c>
      <c r="K128" s="93" t="s">
        <v>28</v>
      </c>
      <c r="L128" s="94">
        <v>0.19</v>
      </c>
      <c r="M128" s="95">
        <f t="shared" si="5"/>
        <v>54068.067226890766</v>
      </c>
      <c r="N128" s="96">
        <f t="shared" si="6"/>
        <v>64341.000000000007</v>
      </c>
      <c r="O128" s="97" t="str">
        <f t="shared" si="7"/>
        <v/>
      </c>
    </row>
    <row r="129" spans="2:15" ht="100.5" customHeight="1" x14ac:dyDescent="0.15">
      <c r="B129" s="90">
        <v>118</v>
      </c>
      <c r="C129" s="32" t="s">
        <v>236</v>
      </c>
      <c r="D129" s="91" t="s">
        <v>237</v>
      </c>
      <c r="E129" s="84" t="s">
        <v>72</v>
      </c>
      <c r="F129" s="92">
        <v>1</v>
      </c>
      <c r="G129" s="93" t="s">
        <v>27</v>
      </c>
      <c r="H129" s="94">
        <v>0.19</v>
      </c>
      <c r="I129" s="95">
        <f t="shared" si="4"/>
        <v>149747.89915966388</v>
      </c>
      <c r="J129" s="96">
        <v>178200</v>
      </c>
      <c r="K129" s="93" t="s">
        <v>28</v>
      </c>
      <c r="L129" s="94">
        <v>0.19</v>
      </c>
      <c r="M129" s="95">
        <f t="shared" si="5"/>
        <v>149362.18487394959</v>
      </c>
      <c r="N129" s="96">
        <f t="shared" si="6"/>
        <v>177741</v>
      </c>
      <c r="O129" s="97" t="str">
        <f t="shared" si="7"/>
        <v/>
      </c>
    </row>
    <row r="130" spans="2:15" ht="100.5" customHeight="1" x14ac:dyDescent="0.15">
      <c r="B130" s="90">
        <v>119</v>
      </c>
      <c r="C130" s="32" t="s">
        <v>238</v>
      </c>
      <c r="D130" s="91" t="s">
        <v>239</v>
      </c>
      <c r="E130" s="84" t="s">
        <v>72</v>
      </c>
      <c r="F130" s="92">
        <v>1</v>
      </c>
      <c r="G130" s="93" t="s">
        <v>27</v>
      </c>
      <c r="H130" s="94">
        <v>0.19</v>
      </c>
      <c r="I130" s="95">
        <f t="shared" si="4"/>
        <v>86218.487394957992</v>
      </c>
      <c r="J130" s="96">
        <v>102600</v>
      </c>
      <c r="K130" s="93" t="s">
        <v>28</v>
      </c>
      <c r="L130" s="94">
        <v>0.19</v>
      </c>
      <c r="M130" s="95">
        <f t="shared" si="5"/>
        <v>85832.773109243702</v>
      </c>
      <c r="N130" s="96">
        <f t="shared" si="6"/>
        <v>102141</v>
      </c>
      <c r="O130" s="97" t="str">
        <f t="shared" si="7"/>
        <v/>
      </c>
    </row>
    <row r="131" spans="2:15" ht="100.5" customHeight="1" x14ac:dyDescent="0.15">
      <c r="B131" s="90">
        <v>120</v>
      </c>
      <c r="C131" s="32" t="s">
        <v>240</v>
      </c>
      <c r="D131" s="91" t="s">
        <v>241</v>
      </c>
      <c r="E131" s="84" t="s">
        <v>72</v>
      </c>
      <c r="F131" s="92">
        <v>30</v>
      </c>
      <c r="G131" s="93" t="s">
        <v>27</v>
      </c>
      <c r="H131" s="94">
        <v>0.19</v>
      </c>
      <c r="I131" s="95">
        <f t="shared" si="4"/>
        <v>58084.033613445383</v>
      </c>
      <c r="J131" s="96">
        <v>69120</v>
      </c>
      <c r="K131" s="93" t="s">
        <v>28</v>
      </c>
      <c r="L131" s="94">
        <v>0.19</v>
      </c>
      <c r="M131" s="95">
        <f t="shared" si="5"/>
        <v>57698.319327731093</v>
      </c>
      <c r="N131" s="96">
        <f t="shared" si="6"/>
        <v>68661</v>
      </c>
      <c r="O131" s="97" t="str">
        <f t="shared" si="7"/>
        <v/>
      </c>
    </row>
    <row r="132" spans="2:15" ht="100.5" customHeight="1" x14ac:dyDescent="0.15">
      <c r="B132" s="90">
        <v>121</v>
      </c>
      <c r="C132" s="32" t="s">
        <v>242</v>
      </c>
      <c r="D132" s="91" t="s">
        <v>243</v>
      </c>
      <c r="E132" s="84" t="s">
        <v>26</v>
      </c>
      <c r="F132" s="92">
        <v>100</v>
      </c>
      <c r="G132" s="93" t="s">
        <v>27</v>
      </c>
      <c r="H132" s="94">
        <v>0.19</v>
      </c>
      <c r="I132" s="95">
        <f t="shared" ref="I132:I193" si="8">J132/1.19</f>
        <v>22689.0756302521</v>
      </c>
      <c r="J132" s="96">
        <v>27000</v>
      </c>
      <c r="K132" s="93" t="s">
        <v>28</v>
      </c>
      <c r="L132" s="94">
        <v>0.19</v>
      </c>
      <c r="M132" s="95">
        <f t="shared" ref="M132:M193" si="9">N132/1.19</f>
        <v>22303.361344537818</v>
      </c>
      <c r="N132" s="96">
        <f t="shared" ref="N132:N193" si="10">J132-459</f>
        <v>26541</v>
      </c>
      <c r="O132" s="97" t="str">
        <f t="shared" ref="O132:O193" si="11">IF(J132&lt;N132,"EL VALOR DEL RANGO 2 NO PUEDE SER SUPERIOR AL RANGO 1  ","")</f>
        <v/>
      </c>
    </row>
    <row r="133" spans="2:15" ht="100.5" customHeight="1" x14ac:dyDescent="0.15">
      <c r="B133" s="90">
        <v>122</v>
      </c>
      <c r="C133" s="32" t="s">
        <v>244</v>
      </c>
      <c r="D133" s="91" t="s">
        <v>245</v>
      </c>
      <c r="E133" s="84" t="s">
        <v>26</v>
      </c>
      <c r="F133" s="92">
        <v>200</v>
      </c>
      <c r="G133" s="93" t="s">
        <v>27</v>
      </c>
      <c r="H133" s="94">
        <v>0.19</v>
      </c>
      <c r="I133" s="95">
        <f t="shared" si="8"/>
        <v>16336.134453781513</v>
      </c>
      <c r="J133" s="96">
        <v>19440</v>
      </c>
      <c r="K133" s="93" t="s">
        <v>28</v>
      </c>
      <c r="L133" s="94">
        <v>0.19</v>
      </c>
      <c r="M133" s="95">
        <f t="shared" si="9"/>
        <v>15950.420168067227</v>
      </c>
      <c r="N133" s="96">
        <f t="shared" si="10"/>
        <v>18981</v>
      </c>
      <c r="O133" s="97" t="str">
        <f t="shared" si="11"/>
        <v/>
      </c>
    </row>
    <row r="134" spans="2:15" ht="100.5" customHeight="1" x14ac:dyDescent="0.15">
      <c r="B134" s="90">
        <v>123</v>
      </c>
      <c r="C134" s="32" t="s">
        <v>246</v>
      </c>
      <c r="D134" s="91" t="s">
        <v>247</v>
      </c>
      <c r="E134" s="84" t="s">
        <v>256</v>
      </c>
      <c r="F134" s="92">
        <v>100</v>
      </c>
      <c r="G134" s="93" t="s">
        <v>27</v>
      </c>
      <c r="H134" s="94">
        <v>0.19</v>
      </c>
      <c r="I134" s="95">
        <f t="shared" si="8"/>
        <v>76235.294117647063</v>
      </c>
      <c r="J134" s="96">
        <v>90720</v>
      </c>
      <c r="K134" s="93" t="s">
        <v>28</v>
      </c>
      <c r="L134" s="94">
        <v>0.19</v>
      </c>
      <c r="M134" s="95">
        <f t="shared" si="9"/>
        <v>75849.579831932773</v>
      </c>
      <c r="N134" s="96">
        <f t="shared" si="10"/>
        <v>90261</v>
      </c>
      <c r="O134" s="97" t="str">
        <f t="shared" si="11"/>
        <v/>
      </c>
    </row>
    <row r="135" spans="2:15" ht="100.5" customHeight="1" x14ac:dyDescent="0.15">
      <c r="B135" s="90">
        <v>124</v>
      </c>
      <c r="C135" s="32" t="s">
        <v>248</v>
      </c>
      <c r="D135" s="91" t="s">
        <v>249</v>
      </c>
      <c r="E135" s="84" t="s">
        <v>26</v>
      </c>
      <c r="F135" s="92">
        <v>50</v>
      </c>
      <c r="G135" s="93" t="s">
        <v>27</v>
      </c>
      <c r="H135" s="94">
        <v>0.19</v>
      </c>
      <c r="I135" s="95">
        <f t="shared" si="8"/>
        <v>41747.899159663866</v>
      </c>
      <c r="J135" s="96">
        <v>49680</v>
      </c>
      <c r="K135" s="93" t="s">
        <v>28</v>
      </c>
      <c r="L135" s="94">
        <v>0.19</v>
      </c>
      <c r="M135" s="95">
        <f t="shared" si="9"/>
        <v>41362.184873949584</v>
      </c>
      <c r="N135" s="96">
        <f t="shared" si="10"/>
        <v>49221</v>
      </c>
      <c r="O135" s="97" t="str">
        <f t="shared" si="11"/>
        <v/>
      </c>
    </row>
    <row r="136" spans="2:15" ht="100.5" customHeight="1" x14ac:dyDescent="0.15">
      <c r="B136" s="90">
        <v>125</v>
      </c>
      <c r="C136" s="32" t="s">
        <v>250</v>
      </c>
      <c r="D136" s="91" t="s">
        <v>251</v>
      </c>
      <c r="E136" s="84" t="s">
        <v>72</v>
      </c>
      <c r="F136" s="92">
        <v>10</v>
      </c>
      <c r="G136" s="93" t="s">
        <v>27</v>
      </c>
      <c r="H136" s="94">
        <v>0.19</v>
      </c>
      <c r="I136" s="95">
        <f t="shared" si="8"/>
        <v>658890.75630252098</v>
      </c>
      <c r="J136" s="96">
        <v>784080</v>
      </c>
      <c r="K136" s="93" t="s">
        <v>28</v>
      </c>
      <c r="L136" s="94">
        <v>0.19</v>
      </c>
      <c r="M136" s="95">
        <f t="shared" si="9"/>
        <v>658505.04201680678</v>
      </c>
      <c r="N136" s="96">
        <f t="shared" si="10"/>
        <v>783621</v>
      </c>
      <c r="O136" s="97" t="str">
        <f t="shared" si="11"/>
        <v/>
      </c>
    </row>
    <row r="137" spans="2:15" ht="100.5" customHeight="1" x14ac:dyDescent="0.15">
      <c r="B137" s="90">
        <v>126</v>
      </c>
      <c r="C137" s="32" t="s">
        <v>252</v>
      </c>
      <c r="D137" s="91" t="s">
        <v>253</v>
      </c>
      <c r="E137" s="84" t="s">
        <v>72</v>
      </c>
      <c r="F137" s="92">
        <v>10</v>
      </c>
      <c r="G137" s="93" t="s">
        <v>27</v>
      </c>
      <c r="H137" s="94">
        <v>0.19</v>
      </c>
      <c r="I137" s="95">
        <f t="shared" si="8"/>
        <v>1270588.2352941176</v>
      </c>
      <c r="J137" s="96">
        <v>1512000</v>
      </c>
      <c r="K137" s="93" t="s">
        <v>28</v>
      </c>
      <c r="L137" s="94">
        <v>0.19</v>
      </c>
      <c r="M137" s="95">
        <f t="shared" si="9"/>
        <v>1270202.5210084035</v>
      </c>
      <c r="N137" s="96">
        <f t="shared" si="10"/>
        <v>1511541</v>
      </c>
      <c r="O137" s="97" t="str">
        <f t="shared" si="11"/>
        <v/>
      </c>
    </row>
    <row r="138" spans="2:15" ht="100.5" customHeight="1" x14ac:dyDescent="0.15">
      <c r="B138" s="90">
        <v>127</v>
      </c>
      <c r="C138" s="32" t="s">
        <v>254</v>
      </c>
      <c r="D138" s="91" t="s">
        <v>255</v>
      </c>
      <c r="E138" s="84" t="s">
        <v>72</v>
      </c>
      <c r="F138" s="92">
        <v>10</v>
      </c>
      <c r="G138" s="93" t="s">
        <v>27</v>
      </c>
      <c r="H138" s="94">
        <v>0.19</v>
      </c>
      <c r="I138" s="95">
        <f t="shared" si="8"/>
        <v>363025.21008403361</v>
      </c>
      <c r="J138" s="96">
        <v>432000</v>
      </c>
      <c r="K138" s="93" t="s">
        <v>28</v>
      </c>
      <c r="L138" s="94">
        <v>0.19</v>
      </c>
      <c r="M138" s="95">
        <f t="shared" si="9"/>
        <v>362639.49579831935</v>
      </c>
      <c r="N138" s="96">
        <f t="shared" si="10"/>
        <v>431541</v>
      </c>
      <c r="O138" s="97" t="str">
        <f t="shared" si="11"/>
        <v/>
      </c>
    </row>
    <row r="139" spans="2:15" ht="100.5" customHeight="1" x14ac:dyDescent="0.15">
      <c r="B139" s="90">
        <v>128</v>
      </c>
      <c r="C139" s="32" t="s">
        <v>257</v>
      </c>
      <c r="D139" s="91" t="s">
        <v>258</v>
      </c>
      <c r="E139" s="84" t="s">
        <v>256</v>
      </c>
      <c r="F139" s="92">
        <v>50</v>
      </c>
      <c r="G139" s="93" t="s">
        <v>27</v>
      </c>
      <c r="H139" s="94">
        <v>0.19</v>
      </c>
      <c r="I139" s="95">
        <f t="shared" si="8"/>
        <v>1660840.336134454</v>
      </c>
      <c r="J139" s="96">
        <v>1976400.0000000002</v>
      </c>
      <c r="K139" s="93" t="s">
        <v>28</v>
      </c>
      <c r="L139" s="94">
        <v>0.19</v>
      </c>
      <c r="M139" s="95">
        <f t="shared" si="9"/>
        <v>1660454.6218487397</v>
      </c>
      <c r="N139" s="96">
        <f t="shared" si="10"/>
        <v>1975941.0000000002</v>
      </c>
      <c r="O139" s="97" t="str">
        <f t="shared" si="11"/>
        <v/>
      </c>
    </row>
    <row r="140" spans="2:15" ht="100.5" customHeight="1" x14ac:dyDescent="0.15">
      <c r="B140" s="90">
        <v>129</v>
      </c>
      <c r="C140" s="32" t="s">
        <v>259</v>
      </c>
      <c r="D140" s="91" t="s">
        <v>260</v>
      </c>
      <c r="E140" s="84" t="s">
        <v>26</v>
      </c>
      <c r="F140" s="92">
        <v>100</v>
      </c>
      <c r="G140" s="93" t="s">
        <v>27</v>
      </c>
      <c r="H140" s="94">
        <v>0.19</v>
      </c>
      <c r="I140" s="95">
        <f t="shared" si="8"/>
        <v>29949.579831932773</v>
      </c>
      <c r="J140" s="96">
        <v>35640</v>
      </c>
      <c r="K140" s="93" t="s">
        <v>28</v>
      </c>
      <c r="L140" s="94">
        <v>0.19</v>
      </c>
      <c r="M140" s="95">
        <f t="shared" si="9"/>
        <v>29563.865546218487</v>
      </c>
      <c r="N140" s="96">
        <f t="shared" si="10"/>
        <v>35181</v>
      </c>
      <c r="O140" s="97" t="str">
        <f t="shared" si="11"/>
        <v/>
      </c>
    </row>
    <row r="141" spans="2:15" ht="100.5" customHeight="1" x14ac:dyDescent="0.15">
      <c r="B141" s="90">
        <v>130</v>
      </c>
      <c r="C141" s="32" t="s">
        <v>261</v>
      </c>
      <c r="D141" s="91" t="s">
        <v>262</v>
      </c>
      <c r="E141" s="84" t="s">
        <v>26</v>
      </c>
      <c r="F141" s="92">
        <v>50</v>
      </c>
      <c r="G141" s="93" t="s">
        <v>27</v>
      </c>
      <c r="H141" s="94">
        <v>0.19</v>
      </c>
      <c r="I141" s="95">
        <f t="shared" si="8"/>
        <v>38117.647058823532</v>
      </c>
      <c r="J141" s="96">
        <v>45360</v>
      </c>
      <c r="K141" s="93" t="s">
        <v>28</v>
      </c>
      <c r="L141" s="94">
        <v>0.19</v>
      </c>
      <c r="M141" s="95">
        <f t="shared" si="9"/>
        <v>37731.932773109249</v>
      </c>
      <c r="N141" s="96">
        <f t="shared" si="10"/>
        <v>44901</v>
      </c>
      <c r="O141" s="97" t="str">
        <f t="shared" si="11"/>
        <v/>
      </c>
    </row>
    <row r="142" spans="2:15" ht="100.5" customHeight="1" x14ac:dyDescent="0.15">
      <c r="B142" s="90">
        <v>131</v>
      </c>
      <c r="C142" s="32" t="s">
        <v>263</v>
      </c>
      <c r="D142" s="91" t="s">
        <v>264</v>
      </c>
      <c r="E142" s="84" t="s">
        <v>26</v>
      </c>
      <c r="F142" s="92" t="e">
        <v>#N/A</v>
      </c>
      <c r="G142" s="93" t="s">
        <v>27</v>
      </c>
      <c r="H142" s="94">
        <v>0.19</v>
      </c>
      <c r="I142" s="95">
        <f t="shared" si="8"/>
        <v>181512.6050420168</v>
      </c>
      <c r="J142" s="96">
        <v>216000</v>
      </c>
      <c r="K142" s="93" t="s">
        <v>28</v>
      </c>
      <c r="L142" s="94">
        <v>0.19</v>
      </c>
      <c r="M142" s="95">
        <f t="shared" si="9"/>
        <v>181126.89075630254</v>
      </c>
      <c r="N142" s="96">
        <f t="shared" si="10"/>
        <v>215541</v>
      </c>
      <c r="O142" s="97" t="str">
        <f t="shared" si="11"/>
        <v/>
      </c>
    </row>
    <row r="143" spans="2:15" ht="100.5" customHeight="1" x14ac:dyDescent="0.15">
      <c r="B143" s="90">
        <v>132</v>
      </c>
      <c r="C143" s="32" t="s">
        <v>265</v>
      </c>
      <c r="D143" s="91" t="s">
        <v>266</v>
      </c>
      <c r="E143" s="84" t="s">
        <v>256</v>
      </c>
      <c r="F143" s="92" t="e">
        <v>#N/A</v>
      </c>
      <c r="G143" s="93" t="s">
        <v>27</v>
      </c>
      <c r="H143" s="94">
        <v>0.19</v>
      </c>
      <c r="I143" s="95">
        <f t="shared" si="8"/>
        <v>1996638.6554621849</v>
      </c>
      <c r="J143" s="96">
        <v>2376000</v>
      </c>
      <c r="K143" s="93" t="s">
        <v>28</v>
      </c>
      <c r="L143" s="94">
        <v>0.19</v>
      </c>
      <c r="M143" s="95">
        <f t="shared" si="9"/>
        <v>1996252.9411764706</v>
      </c>
      <c r="N143" s="96">
        <f t="shared" si="10"/>
        <v>2375541</v>
      </c>
      <c r="O143" s="97" t="str">
        <f t="shared" si="11"/>
        <v/>
      </c>
    </row>
    <row r="144" spans="2:15" ht="100.5" customHeight="1" x14ac:dyDescent="0.15">
      <c r="B144" s="90">
        <v>133</v>
      </c>
      <c r="C144" s="32" t="s">
        <v>267</v>
      </c>
      <c r="D144" s="91" t="s">
        <v>268</v>
      </c>
      <c r="E144" s="84" t="s">
        <v>26</v>
      </c>
      <c r="F144" s="92">
        <v>100</v>
      </c>
      <c r="G144" s="93" t="s">
        <v>27</v>
      </c>
      <c r="H144" s="94">
        <v>0.19</v>
      </c>
      <c r="I144" s="95">
        <f t="shared" si="8"/>
        <v>23596.638655462189</v>
      </c>
      <c r="J144" s="96">
        <v>28080.000000000004</v>
      </c>
      <c r="K144" s="93" t="s">
        <v>28</v>
      </c>
      <c r="L144" s="94">
        <v>0.19</v>
      </c>
      <c r="M144" s="95">
        <f t="shared" si="9"/>
        <v>23210.924369747903</v>
      </c>
      <c r="N144" s="96">
        <f t="shared" si="10"/>
        <v>27621.000000000004</v>
      </c>
      <c r="O144" s="97" t="str">
        <f t="shared" si="11"/>
        <v/>
      </c>
    </row>
    <row r="145" spans="2:15" ht="100.5" customHeight="1" x14ac:dyDescent="0.15">
      <c r="B145" s="90">
        <v>134</v>
      </c>
      <c r="C145" s="32" t="s">
        <v>411</v>
      </c>
      <c r="D145" s="91" t="s">
        <v>270</v>
      </c>
      <c r="E145" s="84" t="s">
        <v>26</v>
      </c>
      <c r="F145" s="92">
        <v>200</v>
      </c>
      <c r="G145" s="93" t="s">
        <v>27</v>
      </c>
      <c r="H145" s="94">
        <v>0.19</v>
      </c>
      <c r="I145" s="95">
        <f t="shared" si="8"/>
        <v>20873.949579831933</v>
      </c>
      <c r="J145" s="96">
        <v>24840</v>
      </c>
      <c r="K145" s="93" t="s">
        <v>28</v>
      </c>
      <c r="L145" s="94">
        <v>0.19</v>
      </c>
      <c r="M145" s="95">
        <f t="shared" si="9"/>
        <v>20488.235294117647</v>
      </c>
      <c r="N145" s="96">
        <f t="shared" si="10"/>
        <v>24381</v>
      </c>
      <c r="O145" s="97" t="str">
        <f t="shared" si="11"/>
        <v/>
      </c>
    </row>
    <row r="146" spans="2:15" ht="100.5" customHeight="1" x14ac:dyDescent="0.15">
      <c r="B146" s="90">
        <v>135</v>
      </c>
      <c r="C146" s="32" t="s">
        <v>271</v>
      </c>
      <c r="D146" s="91" t="s">
        <v>272</v>
      </c>
      <c r="E146" s="84" t="s">
        <v>26</v>
      </c>
      <c r="F146" s="92">
        <v>200</v>
      </c>
      <c r="G146" s="93" t="s">
        <v>27</v>
      </c>
      <c r="H146" s="94">
        <v>0.19</v>
      </c>
      <c r="I146" s="95">
        <f t="shared" si="8"/>
        <v>27226.890756302524</v>
      </c>
      <c r="J146" s="96">
        <v>32400.000000000004</v>
      </c>
      <c r="K146" s="93" t="s">
        <v>28</v>
      </c>
      <c r="L146" s="94">
        <v>0.19</v>
      </c>
      <c r="M146" s="95">
        <f t="shared" si="9"/>
        <v>26841.176470588238</v>
      </c>
      <c r="N146" s="96">
        <f t="shared" si="10"/>
        <v>31941.000000000004</v>
      </c>
      <c r="O146" s="97" t="str">
        <f t="shared" si="11"/>
        <v/>
      </c>
    </row>
    <row r="147" spans="2:15" ht="100.5" customHeight="1" x14ac:dyDescent="0.15">
      <c r="B147" s="90">
        <v>136</v>
      </c>
      <c r="C147" s="32" t="s">
        <v>273</v>
      </c>
      <c r="D147" s="91" t="s">
        <v>274</v>
      </c>
      <c r="E147" s="84" t="s">
        <v>26</v>
      </c>
      <c r="F147" s="92">
        <v>100</v>
      </c>
      <c r="G147" s="93" t="s">
        <v>27</v>
      </c>
      <c r="H147" s="94">
        <v>0.19</v>
      </c>
      <c r="I147" s="95">
        <f t="shared" si="8"/>
        <v>254117.64705882355</v>
      </c>
      <c r="J147" s="96">
        <v>302400</v>
      </c>
      <c r="K147" s="93" t="s">
        <v>28</v>
      </c>
      <c r="L147" s="94">
        <v>0.19</v>
      </c>
      <c r="M147" s="95">
        <f t="shared" si="9"/>
        <v>253731.93277310926</v>
      </c>
      <c r="N147" s="96">
        <f t="shared" si="10"/>
        <v>301941</v>
      </c>
      <c r="O147" s="97" t="str">
        <f t="shared" si="11"/>
        <v/>
      </c>
    </row>
    <row r="148" spans="2:15" ht="100.5" customHeight="1" x14ac:dyDescent="0.15">
      <c r="B148" s="90">
        <v>137</v>
      </c>
      <c r="C148" s="32" t="s">
        <v>275</v>
      </c>
      <c r="D148" s="91" t="s">
        <v>276</v>
      </c>
      <c r="E148" s="84" t="s">
        <v>72</v>
      </c>
      <c r="F148" s="92">
        <v>20</v>
      </c>
      <c r="G148" s="93" t="s">
        <v>27</v>
      </c>
      <c r="H148" s="94">
        <v>0.19</v>
      </c>
      <c r="I148" s="95">
        <f t="shared" si="8"/>
        <v>19966.386554621851</v>
      </c>
      <c r="J148" s="96">
        <v>23760</v>
      </c>
      <c r="K148" s="93" t="s">
        <v>28</v>
      </c>
      <c r="L148" s="94">
        <v>0.19</v>
      </c>
      <c r="M148" s="95">
        <f t="shared" si="9"/>
        <v>19580.672268907565</v>
      </c>
      <c r="N148" s="96">
        <f t="shared" si="10"/>
        <v>23301</v>
      </c>
      <c r="O148" s="97" t="str">
        <f t="shared" si="11"/>
        <v/>
      </c>
    </row>
    <row r="149" spans="2:15" ht="100.5" customHeight="1" x14ac:dyDescent="0.15">
      <c r="B149" s="90">
        <v>138</v>
      </c>
      <c r="C149" s="32" t="s">
        <v>277</v>
      </c>
      <c r="D149" s="91" t="s">
        <v>276</v>
      </c>
      <c r="E149" s="84" t="s">
        <v>72</v>
      </c>
      <c r="F149" s="92">
        <v>20</v>
      </c>
      <c r="G149" s="93" t="s">
        <v>27</v>
      </c>
      <c r="H149" s="94">
        <v>0.19</v>
      </c>
      <c r="I149" s="95">
        <f t="shared" si="8"/>
        <v>22689.0756302521</v>
      </c>
      <c r="J149" s="96">
        <v>27000</v>
      </c>
      <c r="K149" s="93" t="s">
        <v>28</v>
      </c>
      <c r="L149" s="94">
        <v>0.19</v>
      </c>
      <c r="M149" s="95">
        <f t="shared" si="9"/>
        <v>22303.361344537818</v>
      </c>
      <c r="N149" s="96">
        <f t="shared" si="10"/>
        <v>26541</v>
      </c>
      <c r="O149" s="97" t="str">
        <f t="shared" si="11"/>
        <v/>
      </c>
    </row>
    <row r="150" spans="2:15" ht="100.5" customHeight="1" x14ac:dyDescent="0.15">
      <c r="B150" s="90">
        <v>139</v>
      </c>
      <c r="C150" s="32" t="s">
        <v>278</v>
      </c>
      <c r="D150" s="91" t="s">
        <v>276</v>
      </c>
      <c r="E150" s="84" t="s">
        <v>72</v>
      </c>
      <c r="F150" s="92">
        <v>20</v>
      </c>
      <c r="G150" s="93" t="s">
        <v>27</v>
      </c>
      <c r="H150" s="94">
        <v>0.19</v>
      </c>
      <c r="I150" s="95">
        <f t="shared" si="8"/>
        <v>25411.764705882357</v>
      </c>
      <c r="J150" s="96">
        <v>30240.000000000004</v>
      </c>
      <c r="K150" s="93" t="s">
        <v>28</v>
      </c>
      <c r="L150" s="94">
        <v>0.19</v>
      </c>
      <c r="M150" s="95">
        <f t="shared" si="9"/>
        <v>25026.050420168071</v>
      </c>
      <c r="N150" s="96">
        <f t="shared" si="10"/>
        <v>29781.000000000004</v>
      </c>
      <c r="O150" s="97" t="str">
        <f t="shared" si="11"/>
        <v/>
      </c>
    </row>
    <row r="151" spans="2:15" ht="100.5" customHeight="1" x14ac:dyDescent="0.15">
      <c r="B151" s="90">
        <v>140</v>
      </c>
      <c r="C151" s="32" t="s">
        <v>279</v>
      </c>
      <c r="D151" s="91" t="s">
        <v>276</v>
      </c>
      <c r="E151" s="84" t="s">
        <v>72</v>
      </c>
      <c r="F151" s="92">
        <v>20</v>
      </c>
      <c r="G151" s="93" t="s">
        <v>27</v>
      </c>
      <c r="H151" s="94">
        <v>0.19</v>
      </c>
      <c r="I151" s="95">
        <f t="shared" si="8"/>
        <v>28134.453781512606</v>
      </c>
      <c r="J151" s="96">
        <v>33480</v>
      </c>
      <c r="K151" s="93" t="s">
        <v>28</v>
      </c>
      <c r="L151" s="94">
        <v>0.19</v>
      </c>
      <c r="M151" s="95">
        <f t="shared" si="9"/>
        <v>27748.73949579832</v>
      </c>
      <c r="N151" s="96">
        <f t="shared" si="10"/>
        <v>33021</v>
      </c>
      <c r="O151" s="97" t="str">
        <f t="shared" si="11"/>
        <v/>
      </c>
    </row>
    <row r="152" spans="2:15" ht="100.5" customHeight="1" x14ac:dyDescent="0.15">
      <c r="B152" s="90">
        <v>141</v>
      </c>
      <c r="C152" s="32" t="s">
        <v>280</v>
      </c>
      <c r="D152" s="91" t="s">
        <v>276</v>
      </c>
      <c r="E152" s="84" t="s">
        <v>72</v>
      </c>
      <c r="F152" s="92">
        <v>20</v>
      </c>
      <c r="G152" s="93" t="s">
        <v>27</v>
      </c>
      <c r="H152" s="94">
        <v>0.19</v>
      </c>
      <c r="I152" s="95">
        <f t="shared" si="8"/>
        <v>32672.268907563026</v>
      </c>
      <c r="J152" s="96">
        <v>38880</v>
      </c>
      <c r="K152" s="93" t="s">
        <v>28</v>
      </c>
      <c r="L152" s="94">
        <v>0.19</v>
      </c>
      <c r="M152" s="95">
        <f t="shared" si="9"/>
        <v>32286.55462184874</v>
      </c>
      <c r="N152" s="96">
        <f t="shared" si="10"/>
        <v>38421</v>
      </c>
      <c r="O152" s="97" t="str">
        <f t="shared" si="11"/>
        <v/>
      </c>
    </row>
    <row r="153" spans="2:15" ht="100.5" customHeight="1" x14ac:dyDescent="0.15">
      <c r="B153" s="90">
        <v>142</v>
      </c>
      <c r="C153" s="32" t="s">
        <v>281</v>
      </c>
      <c r="D153" s="91" t="s">
        <v>276</v>
      </c>
      <c r="E153" s="84" t="s">
        <v>72</v>
      </c>
      <c r="F153" s="92">
        <v>20</v>
      </c>
      <c r="G153" s="93" t="s">
        <v>27</v>
      </c>
      <c r="H153" s="94">
        <v>0.19</v>
      </c>
      <c r="I153" s="95">
        <f t="shared" si="8"/>
        <v>34487.394957983197</v>
      </c>
      <c r="J153" s="96">
        <v>41040</v>
      </c>
      <c r="K153" s="93" t="s">
        <v>28</v>
      </c>
      <c r="L153" s="94">
        <v>0.19</v>
      </c>
      <c r="M153" s="95">
        <f t="shared" si="9"/>
        <v>34101.680672268907</v>
      </c>
      <c r="N153" s="96">
        <f t="shared" si="10"/>
        <v>40581</v>
      </c>
      <c r="O153" s="97" t="str">
        <f t="shared" si="11"/>
        <v/>
      </c>
    </row>
    <row r="154" spans="2:15" ht="100.5" customHeight="1" x14ac:dyDescent="0.15">
      <c r="B154" s="90">
        <v>143</v>
      </c>
      <c r="C154" s="32" t="s">
        <v>282</v>
      </c>
      <c r="D154" s="91" t="s">
        <v>276</v>
      </c>
      <c r="E154" s="84" t="s">
        <v>72</v>
      </c>
      <c r="F154" s="92">
        <v>20</v>
      </c>
      <c r="G154" s="93" t="s">
        <v>27</v>
      </c>
      <c r="H154" s="94">
        <v>0.19</v>
      </c>
      <c r="I154" s="95">
        <f t="shared" si="8"/>
        <v>38117.647058823532</v>
      </c>
      <c r="J154" s="96">
        <v>45360</v>
      </c>
      <c r="K154" s="93" t="s">
        <v>28</v>
      </c>
      <c r="L154" s="94">
        <v>0.19</v>
      </c>
      <c r="M154" s="95">
        <f t="shared" si="9"/>
        <v>37731.932773109249</v>
      </c>
      <c r="N154" s="96">
        <f t="shared" si="10"/>
        <v>44901</v>
      </c>
      <c r="O154" s="97" t="str">
        <f t="shared" si="11"/>
        <v/>
      </c>
    </row>
    <row r="155" spans="2:15" ht="100.5" customHeight="1" x14ac:dyDescent="0.15">
      <c r="B155" s="90">
        <v>144</v>
      </c>
      <c r="C155" s="32" t="s">
        <v>283</v>
      </c>
      <c r="D155" s="91" t="s">
        <v>276</v>
      </c>
      <c r="E155" s="84" t="s">
        <v>72</v>
      </c>
      <c r="F155" s="92">
        <v>20</v>
      </c>
      <c r="G155" s="93" t="s">
        <v>27</v>
      </c>
      <c r="H155" s="94">
        <v>0.19</v>
      </c>
      <c r="I155" s="95">
        <f t="shared" si="8"/>
        <v>41747.899159663866</v>
      </c>
      <c r="J155" s="96">
        <v>49680</v>
      </c>
      <c r="K155" s="93" t="s">
        <v>28</v>
      </c>
      <c r="L155" s="94">
        <v>0.19</v>
      </c>
      <c r="M155" s="95">
        <f t="shared" si="9"/>
        <v>41362.184873949584</v>
      </c>
      <c r="N155" s="96">
        <f t="shared" si="10"/>
        <v>49221</v>
      </c>
      <c r="O155" s="97" t="str">
        <f t="shared" si="11"/>
        <v/>
      </c>
    </row>
    <row r="156" spans="2:15" ht="100.5" customHeight="1" x14ac:dyDescent="0.15">
      <c r="B156" s="90">
        <v>145</v>
      </c>
      <c r="C156" s="32" t="s">
        <v>284</v>
      </c>
      <c r="D156" s="91" t="s">
        <v>276</v>
      </c>
      <c r="E156" s="84" t="s">
        <v>72</v>
      </c>
      <c r="F156" s="92">
        <v>20</v>
      </c>
      <c r="G156" s="93" t="s">
        <v>27</v>
      </c>
      <c r="H156" s="94">
        <v>0.19</v>
      </c>
      <c r="I156" s="95">
        <f t="shared" si="8"/>
        <v>45378.151260504201</v>
      </c>
      <c r="J156" s="96">
        <v>54000</v>
      </c>
      <c r="K156" s="93" t="s">
        <v>28</v>
      </c>
      <c r="L156" s="94">
        <v>0.19</v>
      </c>
      <c r="M156" s="95">
        <f t="shared" si="9"/>
        <v>44992.436974789918</v>
      </c>
      <c r="N156" s="96">
        <f t="shared" si="10"/>
        <v>53541</v>
      </c>
      <c r="O156" s="97" t="str">
        <f t="shared" si="11"/>
        <v/>
      </c>
    </row>
    <row r="157" spans="2:15" ht="100.5" customHeight="1" x14ac:dyDescent="0.15">
      <c r="B157" s="90">
        <v>146</v>
      </c>
      <c r="C157" s="32" t="s">
        <v>285</v>
      </c>
      <c r="D157" s="91" t="s">
        <v>276</v>
      </c>
      <c r="E157" s="84" t="s">
        <v>72</v>
      </c>
      <c r="F157" s="92">
        <v>20</v>
      </c>
      <c r="G157" s="93" t="s">
        <v>27</v>
      </c>
      <c r="H157" s="94">
        <v>0.19</v>
      </c>
      <c r="I157" s="95">
        <f t="shared" si="8"/>
        <v>49915.966386554632</v>
      </c>
      <c r="J157" s="96">
        <v>59400.000000000007</v>
      </c>
      <c r="K157" s="93" t="s">
        <v>28</v>
      </c>
      <c r="L157" s="94">
        <v>0.19</v>
      </c>
      <c r="M157" s="95">
        <f t="shared" si="9"/>
        <v>49530.252100840342</v>
      </c>
      <c r="N157" s="96">
        <f t="shared" si="10"/>
        <v>58941.000000000007</v>
      </c>
      <c r="O157" s="97" t="str">
        <f t="shared" si="11"/>
        <v/>
      </c>
    </row>
    <row r="158" spans="2:15" ht="100.5" customHeight="1" x14ac:dyDescent="0.15">
      <c r="B158" s="90">
        <v>147</v>
      </c>
      <c r="C158" s="32" t="s">
        <v>286</v>
      </c>
      <c r="D158" s="91" t="s">
        <v>287</v>
      </c>
      <c r="E158" s="84" t="s">
        <v>26</v>
      </c>
      <c r="F158" s="92">
        <v>50</v>
      </c>
      <c r="G158" s="93" t="s">
        <v>27</v>
      </c>
      <c r="H158" s="94">
        <v>0.19</v>
      </c>
      <c r="I158" s="95">
        <f t="shared" si="8"/>
        <v>23596.638655462189</v>
      </c>
      <c r="J158" s="96">
        <v>28080.000000000004</v>
      </c>
      <c r="K158" s="93" t="s">
        <v>28</v>
      </c>
      <c r="L158" s="94">
        <v>0.19</v>
      </c>
      <c r="M158" s="95">
        <f t="shared" si="9"/>
        <v>23210.924369747903</v>
      </c>
      <c r="N158" s="96">
        <f t="shared" si="10"/>
        <v>27621.000000000004</v>
      </c>
      <c r="O158" s="97" t="str">
        <f t="shared" si="11"/>
        <v/>
      </c>
    </row>
    <row r="159" spans="2:15" ht="100.5" customHeight="1" x14ac:dyDescent="0.15">
      <c r="B159" s="90">
        <v>148</v>
      </c>
      <c r="C159" s="32" t="s">
        <v>286</v>
      </c>
      <c r="D159" s="91" t="s">
        <v>288</v>
      </c>
      <c r="E159" s="84" t="s">
        <v>26</v>
      </c>
      <c r="F159" s="92">
        <v>50</v>
      </c>
      <c r="G159" s="93" t="s">
        <v>27</v>
      </c>
      <c r="H159" s="94">
        <v>0.19</v>
      </c>
      <c r="I159" s="95">
        <f t="shared" si="8"/>
        <v>32672.268907563026</v>
      </c>
      <c r="J159" s="96">
        <v>38880</v>
      </c>
      <c r="K159" s="93" t="s">
        <v>28</v>
      </c>
      <c r="L159" s="94">
        <v>0.19</v>
      </c>
      <c r="M159" s="95">
        <f t="shared" si="9"/>
        <v>32286.55462184874</v>
      </c>
      <c r="N159" s="96">
        <f t="shared" si="10"/>
        <v>38421</v>
      </c>
      <c r="O159" s="97" t="str">
        <f t="shared" si="11"/>
        <v/>
      </c>
    </row>
    <row r="160" spans="2:15" ht="100.5" customHeight="1" x14ac:dyDescent="0.15">
      <c r="B160" s="90">
        <v>149</v>
      </c>
      <c r="C160" s="32" t="s">
        <v>286</v>
      </c>
      <c r="D160" s="91" t="s">
        <v>289</v>
      </c>
      <c r="E160" s="84" t="s">
        <v>26</v>
      </c>
      <c r="F160" s="92">
        <v>50</v>
      </c>
      <c r="G160" s="93" t="s">
        <v>27</v>
      </c>
      <c r="H160" s="94">
        <v>0.19</v>
      </c>
      <c r="I160" s="95">
        <f t="shared" si="8"/>
        <v>35394.957983193279</v>
      </c>
      <c r="J160" s="96">
        <v>42120</v>
      </c>
      <c r="K160" s="93" t="s">
        <v>28</v>
      </c>
      <c r="L160" s="94">
        <v>0.19</v>
      </c>
      <c r="M160" s="95">
        <f t="shared" si="9"/>
        <v>35009.243697478996</v>
      </c>
      <c r="N160" s="96">
        <f t="shared" si="10"/>
        <v>41661</v>
      </c>
      <c r="O160" s="97" t="str">
        <f t="shared" si="11"/>
        <v/>
      </c>
    </row>
    <row r="161" spans="2:15" ht="100.5" customHeight="1" x14ac:dyDescent="0.15">
      <c r="B161" s="90">
        <v>150</v>
      </c>
      <c r="C161" s="32" t="s">
        <v>286</v>
      </c>
      <c r="D161" s="91" t="s">
        <v>290</v>
      </c>
      <c r="E161" s="84" t="s">
        <v>26</v>
      </c>
      <c r="F161" s="92">
        <v>50</v>
      </c>
      <c r="G161" s="93" t="s">
        <v>27</v>
      </c>
      <c r="H161" s="94">
        <v>0.19</v>
      </c>
      <c r="I161" s="95">
        <f t="shared" si="8"/>
        <v>68067.226890756312</v>
      </c>
      <c r="J161" s="96">
        <v>81000</v>
      </c>
      <c r="K161" s="93" t="s">
        <v>28</v>
      </c>
      <c r="L161" s="94">
        <v>0.19</v>
      </c>
      <c r="M161" s="95">
        <f t="shared" si="9"/>
        <v>67681.512605042022</v>
      </c>
      <c r="N161" s="96">
        <f t="shared" si="10"/>
        <v>80541</v>
      </c>
      <c r="O161" s="97" t="str">
        <f t="shared" si="11"/>
        <v/>
      </c>
    </row>
    <row r="162" spans="2:15" ht="100.5" customHeight="1" x14ac:dyDescent="0.15">
      <c r="B162" s="90">
        <v>151</v>
      </c>
      <c r="C162" s="32" t="s">
        <v>291</v>
      </c>
      <c r="D162" s="91" t="s">
        <v>292</v>
      </c>
      <c r="E162" s="84" t="s">
        <v>26</v>
      </c>
      <c r="F162" s="92">
        <v>100</v>
      </c>
      <c r="G162" s="93" t="s">
        <v>27</v>
      </c>
      <c r="H162" s="94">
        <v>0.19</v>
      </c>
      <c r="I162" s="95">
        <f t="shared" si="8"/>
        <v>136134.45378151262</v>
      </c>
      <c r="J162" s="96">
        <v>162000</v>
      </c>
      <c r="K162" s="93" t="s">
        <v>28</v>
      </c>
      <c r="L162" s="94">
        <v>0.19</v>
      </c>
      <c r="M162" s="95">
        <f t="shared" si="9"/>
        <v>135748.73949579833</v>
      </c>
      <c r="N162" s="96">
        <f t="shared" si="10"/>
        <v>161541</v>
      </c>
      <c r="O162" s="97" t="str">
        <f t="shared" si="11"/>
        <v/>
      </c>
    </row>
    <row r="163" spans="2:15" ht="100.5" customHeight="1" x14ac:dyDescent="0.15">
      <c r="B163" s="90">
        <v>152</v>
      </c>
      <c r="C163" s="32" t="s">
        <v>293</v>
      </c>
      <c r="D163" s="91" t="s">
        <v>294</v>
      </c>
      <c r="E163" s="84" t="s">
        <v>26</v>
      </c>
      <c r="F163" s="92">
        <v>5</v>
      </c>
      <c r="G163" s="93" t="s">
        <v>27</v>
      </c>
      <c r="H163" s="94">
        <v>0.19</v>
      </c>
      <c r="I163" s="95">
        <f t="shared" si="8"/>
        <v>680672.26890756306</v>
      </c>
      <c r="J163" s="96">
        <v>810000</v>
      </c>
      <c r="K163" s="93" t="s">
        <v>28</v>
      </c>
      <c r="L163" s="94">
        <v>0.19</v>
      </c>
      <c r="M163" s="95">
        <f t="shared" si="9"/>
        <v>680286.55462184874</v>
      </c>
      <c r="N163" s="96">
        <f t="shared" si="10"/>
        <v>809541</v>
      </c>
      <c r="O163" s="97" t="str">
        <f t="shared" si="11"/>
        <v/>
      </c>
    </row>
    <row r="164" spans="2:15" ht="100.5" customHeight="1" x14ac:dyDescent="0.15">
      <c r="B164" s="90">
        <v>153</v>
      </c>
      <c r="C164" s="32" t="s">
        <v>412</v>
      </c>
      <c r="D164" s="91" t="s">
        <v>296</v>
      </c>
      <c r="E164" s="84" t="s">
        <v>26</v>
      </c>
      <c r="F164" s="92">
        <v>50</v>
      </c>
      <c r="G164" s="93" t="s">
        <v>27</v>
      </c>
      <c r="H164" s="94">
        <v>0.19</v>
      </c>
      <c r="I164" s="95">
        <f t="shared" si="8"/>
        <v>29949.579831932773</v>
      </c>
      <c r="J164" s="96">
        <v>35640</v>
      </c>
      <c r="K164" s="93" t="s">
        <v>28</v>
      </c>
      <c r="L164" s="94">
        <v>0.19</v>
      </c>
      <c r="M164" s="95">
        <f t="shared" si="9"/>
        <v>29563.865546218487</v>
      </c>
      <c r="N164" s="96">
        <f t="shared" si="10"/>
        <v>35181</v>
      </c>
      <c r="O164" s="97" t="str">
        <f t="shared" si="11"/>
        <v/>
      </c>
    </row>
    <row r="165" spans="2:15" ht="100.5" customHeight="1" x14ac:dyDescent="0.15">
      <c r="B165" s="90">
        <v>154</v>
      </c>
      <c r="C165" s="32" t="s">
        <v>413</v>
      </c>
      <c r="D165" s="91" t="s">
        <v>298</v>
      </c>
      <c r="E165" s="84" t="s">
        <v>26</v>
      </c>
      <c r="F165" s="92">
        <v>10</v>
      </c>
      <c r="G165" s="93" t="s">
        <v>27</v>
      </c>
      <c r="H165" s="94">
        <v>0.19</v>
      </c>
      <c r="I165" s="95">
        <f t="shared" si="8"/>
        <v>37210.08403361345</v>
      </c>
      <c r="J165" s="96">
        <v>44280</v>
      </c>
      <c r="K165" s="93" t="s">
        <v>28</v>
      </c>
      <c r="L165" s="94">
        <v>0.19</v>
      </c>
      <c r="M165" s="95">
        <f t="shared" si="9"/>
        <v>36824.36974789916</v>
      </c>
      <c r="N165" s="96">
        <f t="shared" si="10"/>
        <v>43821</v>
      </c>
      <c r="O165" s="97" t="str">
        <f t="shared" si="11"/>
        <v/>
      </c>
    </row>
    <row r="166" spans="2:15" ht="100.5" customHeight="1" x14ac:dyDescent="0.15">
      <c r="B166" s="90">
        <v>155</v>
      </c>
      <c r="C166" s="32" t="s">
        <v>414</v>
      </c>
      <c r="D166" s="91" t="s">
        <v>300</v>
      </c>
      <c r="E166" s="84" t="s">
        <v>26</v>
      </c>
      <c r="F166" s="92">
        <v>10</v>
      </c>
      <c r="G166" s="93" t="s">
        <v>27</v>
      </c>
      <c r="H166" s="94">
        <v>0.19</v>
      </c>
      <c r="I166" s="95">
        <f t="shared" si="8"/>
        <v>39025.210084033613</v>
      </c>
      <c r="J166" s="96">
        <v>46440</v>
      </c>
      <c r="K166" s="93" t="s">
        <v>28</v>
      </c>
      <c r="L166" s="94">
        <v>0.19</v>
      </c>
      <c r="M166" s="95">
        <f t="shared" si="9"/>
        <v>38639.495798319331</v>
      </c>
      <c r="N166" s="96">
        <f t="shared" si="10"/>
        <v>45981</v>
      </c>
      <c r="O166" s="97" t="str">
        <f t="shared" si="11"/>
        <v/>
      </c>
    </row>
    <row r="167" spans="2:15" ht="100.5" customHeight="1" x14ac:dyDescent="0.15">
      <c r="B167" s="90">
        <v>156</v>
      </c>
      <c r="C167" s="32" t="s">
        <v>415</v>
      </c>
      <c r="D167" s="91" t="s">
        <v>302</v>
      </c>
      <c r="E167" s="84" t="s">
        <v>26</v>
      </c>
      <c r="F167" s="92">
        <v>10</v>
      </c>
      <c r="G167" s="93" t="s">
        <v>27</v>
      </c>
      <c r="H167" s="94">
        <v>0.19</v>
      </c>
      <c r="I167" s="95">
        <f t="shared" si="8"/>
        <v>40840.336134453784</v>
      </c>
      <c r="J167" s="96">
        <v>48600</v>
      </c>
      <c r="K167" s="93" t="s">
        <v>28</v>
      </c>
      <c r="L167" s="94">
        <v>0.19</v>
      </c>
      <c r="M167" s="95">
        <f t="shared" si="9"/>
        <v>40454.621848739494</v>
      </c>
      <c r="N167" s="96">
        <f t="shared" si="10"/>
        <v>48141</v>
      </c>
      <c r="O167" s="97" t="str">
        <f t="shared" si="11"/>
        <v/>
      </c>
    </row>
    <row r="168" spans="2:15" ht="100.5" customHeight="1" x14ac:dyDescent="0.15">
      <c r="B168" s="90">
        <v>157</v>
      </c>
      <c r="C168" s="32" t="s">
        <v>303</v>
      </c>
      <c r="D168" s="91" t="s">
        <v>304</v>
      </c>
      <c r="E168" s="84" t="s">
        <v>26</v>
      </c>
      <c r="F168" s="92">
        <v>50</v>
      </c>
      <c r="G168" s="93" t="s">
        <v>27</v>
      </c>
      <c r="H168" s="94">
        <v>0.19</v>
      </c>
      <c r="I168" s="95">
        <f t="shared" si="8"/>
        <v>181512.6050420168</v>
      </c>
      <c r="J168" s="96">
        <v>216000</v>
      </c>
      <c r="K168" s="93" t="s">
        <v>28</v>
      </c>
      <c r="L168" s="94">
        <v>0.19</v>
      </c>
      <c r="M168" s="95">
        <f t="shared" si="9"/>
        <v>181126.89075630254</v>
      </c>
      <c r="N168" s="96">
        <f t="shared" si="10"/>
        <v>215541</v>
      </c>
      <c r="O168" s="97" t="str">
        <f t="shared" si="11"/>
        <v/>
      </c>
    </row>
    <row r="169" spans="2:15" ht="100.5" customHeight="1" x14ac:dyDescent="0.15">
      <c r="B169" s="90">
        <v>158</v>
      </c>
      <c r="C169" s="32" t="s">
        <v>305</v>
      </c>
      <c r="D169" s="91" t="s">
        <v>306</v>
      </c>
      <c r="E169" s="84" t="s">
        <v>26</v>
      </c>
      <c r="F169" s="92">
        <v>50</v>
      </c>
      <c r="G169" s="93" t="s">
        <v>27</v>
      </c>
      <c r="H169" s="94">
        <v>0.19</v>
      </c>
      <c r="I169" s="95">
        <f t="shared" si="8"/>
        <v>178789.91596638656</v>
      </c>
      <c r="J169" s="96">
        <v>212760</v>
      </c>
      <c r="K169" s="93" t="s">
        <v>28</v>
      </c>
      <c r="L169" s="94">
        <v>0.19</v>
      </c>
      <c r="M169" s="95">
        <f t="shared" si="9"/>
        <v>178404.20168067227</v>
      </c>
      <c r="N169" s="96">
        <f t="shared" si="10"/>
        <v>212301</v>
      </c>
      <c r="O169" s="97" t="str">
        <f t="shared" si="11"/>
        <v/>
      </c>
    </row>
    <row r="170" spans="2:15" ht="100.5" customHeight="1" x14ac:dyDescent="0.15">
      <c r="B170" s="90">
        <v>159</v>
      </c>
      <c r="C170" s="32" t="s">
        <v>307</v>
      </c>
      <c r="D170" s="91" t="s">
        <v>308</v>
      </c>
      <c r="E170" s="84" t="s">
        <v>26</v>
      </c>
      <c r="F170" s="92">
        <v>50</v>
      </c>
      <c r="G170" s="93" t="s">
        <v>27</v>
      </c>
      <c r="H170" s="94">
        <v>0.19</v>
      </c>
      <c r="I170" s="95">
        <f t="shared" si="8"/>
        <v>176067.22689075631</v>
      </c>
      <c r="J170" s="96">
        <v>209520</v>
      </c>
      <c r="K170" s="93" t="s">
        <v>28</v>
      </c>
      <c r="L170" s="94">
        <v>0.19</v>
      </c>
      <c r="M170" s="95">
        <f t="shared" si="9"/>
        <v>175681.51260504202</v>
      </c>
      <c r="N170" s="96">
        <f t="shared" si="10"/>
        <v>209061</v>
      </c>
      <c r="O170" s="97" t="str">
        <f t="shared" si="11"/>
        <v/>
      </c>
    </row>
    <row r="171" spans="2:15" ht="100.5" customHeight="1" x14ac:dyDescent="0.15">
      <c r="B171" s="90">
        <v>160</v>
      </c>
      <c r="C171" s="32" t="s">
        <v>309</v>
      </c>
      <c r="D171" s="91" t="s">
        <v>310</v>
      </c>
      <c r="E171" s="84" t="s">
        <v>26</v>
      </c>
      <c r="F171" s="92">
        <v>50</v>
      </c>
      <c r="G171" s="93" t="s">
        <v>27</v>
      </c>
      <c r="H171" s="94">
        <v>0.19</v>
      </c>
      <c r="I171" s="95">
        <f t="shared" si="8"/>
        <v>173344.53781512607</v>
      </c>
      <c r="J171" s="96">
        <v>206280</v>
      </c>
      <c r="K171" s="93" t="s">
        <v>28</v>
      </c>
      <c r="L171" s="94">
        <v>0.19</v>
      </c>
      <c r="M171" s="95">
        <f t="shared" si="9"/>
        <v>172958.82352941178</v>
      </c>
      <c r="N171" s="96">
        <f t="shared" si="10"/>
        <v>205821</v>
      </c>
      <c r="O171" s="97" t="str">
        <f t="shared" si="11"/>
        <v/>
      </c>
    </row>
    <row r="172" spans="2:15" ht="100.5" customHeight="1" x14ac:dyDescent="0.15">
      <c r="B172" s="90">
        <v>161</v>
      </c>
      <c r="C172" s="32" t="s">
        <v>311</v>
      </c>
      <c r="D172" s="91" t="s">
        <v>312</v>
      </c>
      <c r="E172" s="84" t="s">
        <v>26</v>
      </c>
      <c r="F172" s="92">
        <v>3000</v>
      </c>
      <c r="G172" s="93" t="s">
        <v>27</v>
      </c>
      <c r="H172" s="94">
        <v>0.19</v>
      </c>
      <c r="I172" s="95">
        <f t="shared" si="8"/>
        <v>10073.949579831933</v>
      </c>
      <c r="J172" s="96">
        <v>11988</v>
      </c>
      <c r="K172" s="93" t="s">
        <v>28</v>
      </c>
      <c r="L172" s="94">
        <v>0.19</v>
      </c>
      <c r="M172" s="95">
        <f t="shared" si="9"/>
        <v>9688.2352941176468</v>
      </c>
      <c r="N172" s="96">
        <f t="shared" si="10"/>
        <v>11529</v>
      </c>
      <c r="O172" s="97" t="str">
        <f t="shared" si="11"/>
        <v/>
      </c>
    </row>
    <row r="173" spans="2:15" ht="100.5" customHeight="1" x14ac:dyDescent="0.15">
      <c r="B173" s="90">
        <v>162</v>
      </c>
      <c r="C173" s="32" t="s">
        <v>313</v>
      </c>
      <c r="D173" s="91" t="s">
        <v>314</v>
      </c>
      <c r="E173" s="84" t="s">
        <v>26</v>
      </c>
      <c r="F173" s="92">
        <v>2</v>
      </c>
      <c r="G173" s="93" t="s">
        <v>27</v>
      </c>
      <c r="H173" s="94">
        <v>0.19</v>
      </c>
      <c r="I173" s="95">
        <f t="shared" si="8"/>
        <v>291327.731092437</v>
      </c>
      <c r="J173" s="96">
        <v>346680</v>
      </c>
      <c r="K173" s="93" t="s">
        <v>28</v>
      </c>
      <c r="L173" s="94">
        <v>0.19</v>
      </c>
      <c r="M173" s="95">
        <f t="shared" si="9"/>
        <v>290942.01680672268</v>
      </c>
      <c r="N173" s="96">
        <f t="shared" si="10"/>
        <v>346221</v>
      </c>
      <c r="O173" s="97" t="str">
        <f t="shared" si="11"/>
        <v/>
      </c>
    </row>
    <row r="174" spans="2:15" ht="100.5" customHeight="1" x14ac:dyDescent="0.15">
      <c r="B174" s="90">
        <v>163</v>
      </c>
      <c r="C174" s="32" t="s">
        <v>315</v>
      </c>
      <c r="D174" s="91" t="s">
        <v>416</v>
      </c>
      <c r="E174" s="84" t="s">
        <v>26</v>
      </c>
      <c r="F174" s="92">
        <v>200</v>
      </c>
      <c r="G174" s="93" t="s">
        <v>27</v>
      </c>
      <c r="H174" s="94">
        <v>0.19</v>
      </c>
      <c r="I174" s="95">
        <f t="shared" si="8"/>
        <v>78957.983193277309</v>
      </c>
      <c r="J174" s="96">
        <v>93960</v>
      </c>
      <c r="K174" s="93" t="s">
        <v>28</v>
      </c>
      <c r="L174" s="94">
        <v>0.19</v>
      </c>
      <c r="M174" s="95">
        <f t="shared" si="9"/>
        <v>78572.268907563033</v>
      </c>
      <c r="N174" s="96">
        <f t="shared" si="10"/>
        <v>93501</v>
      </c>
      <c r="O174" s="97" t="str">
        <f t="shared" si="11"/>
        <v/>
      </c>
    </row>
    <row r="175" spans="2:15" ht="100.5" customHeight="1" x14ac:dyDescent="0.15">
      <c r="B175" s="90">
        <v>164</v>
      </c>
      <c r="C175" s="32" t="s">
        <v>317</v>
      </c>
      <c r="D175" s="91" t="s">
        <v>318</v>
      </c>
      <c r="E175" s="84" t="s">
        <v>26</v>
      </c>
      <c r="F175" s="92">
        <v>300</v>
      </c>
      <c r="G175" s="93" t="s">
        <v>27</v>
      </c>
      <c r="H175" s="94">
        <v>0.19</v>
      </c>
      <c r="I175" s="95">
        <f t="shared" si="8"/>
        <v>78050.420168067227</v>
      </c>
      <c r="J175" s="96">
        <v>92880</v>
      </c>
      <c r="K175" s="93" t="s">
        <v>28</v>
      </c>
      <c r="L175" s="94">
        <v>0.19</v>
      </c>
      <c r="M175" s="95">
        <f t="shared" si="9"/>
        <v>77664.705882352951</v>
      </c>
      <c r="N175" s="96">
        <f t="shared" si="10"/>
        <v>92421</v>
      </c>
      <c r="O175" s="97" t="str">
        <f t="shared" si="11"/>
        <v/>
      </c>
    </row>
    <row r="176" spans="2:15" ht="100.5" customHeight="1" x14ac:dyDescent="0.15">
      <c r="B176" s="90">
        <v>165</v>
      </c>
      <c r="C176" s="32" t="s">
        <v>319</v>
      </c>
      <c r="D176" s="91" t="s">
        <v>320</v>
      </c>
      <c r="E176" s="84" t="s">
        <v>26</v>
      </c>
      <c r="F176" s="92">
        <v>300</v>
      </c>
      <c r="G176" s="93" t="s">
        <v>27</v>
      </c>
      <c r="H176" s="94">
        <v>0.19</v>
      </c>
      <c r="I176" s="95">
        <f t="shared" si="8"/>
        <v>27226.890756302524</v>
      </c>
      <c r="J176" s="96">
        <v>32400.000000000004</v>
      </c>
      <c r="K176" s="93" t="s">
        <v>28</v>
      </c>
      <c r="L176" s="94">
        <v>0.19</v>
      </c>
      <c r="M176" s="95">
        <f t="shared" si="9"/>
        <v>26841.176470588238</v>
      </c>
      <c r="N176" s="96">
        <f t="shared" si="10"/>
        <v>31941.000000000004</v>
      </c>
      <c r="O176" s="97" t="str">
        <f t="shared" si="11"/>
        <v/>
      </c>
    </row>
    <row r="177" spans="2:15" ht="100.5" customHeight="1" x14ac:dyDescent="0.15">
      <c r="B177" s="90">
        <v>166</v>
      </c>
      <c r="C177" s="32" t="s">
        <v>321</v>
      </c>
      <c r="D177" s="91" t="s">
        <v>322</v>
      </c>
      <c r="E177" s="84" t="s">
        <v>26</v>
      </c>
      <c r="F177" s="92">
        <v>100</v>
      </c>
      <c r="G177" s="93" t="s">
        <v>27</v>
      </c>
      <c r="H177" s="94">
        <v>0.19</v>
      </c>
      <c r="I177" s="95">
        <f t="shared" si="8"/>
        <v>65344.537815126052</v>
      </c>
      <c r="J177" s="96">
        <v>77760</v>
      </c>
      <c r="K177" s="93" t="s">
        <v>28</v>
      </c>
      <c r="L177" s="94">
        <v>0.19</v>
      </c>
      <c r="M177" s="95">
        <f t="shared" si="9"/>
        <v>64958.823529411769</v>
      </c>
      <c r="N177" s="96">
        <f t="shared" si="10"/>
        <v>77301</v>
      </c>
      <c r="O177" s="97" t="str">
        <f t="shared" si="11"/>
        <v/>
      </c>
    </row>
    <row r="178" spans="2:15" ht="100.5" customHeight="1" x14ac:dyDescent="0.15">
      <c r="B178" s="90">
        <v>167</v>
      </c>
      <c r="C178" s="32" t="s">
        <v>323</v>
      </c>
      <c r="D178" s="91" t="s">
        <v>324</v>
      </c>
      <c r="E178" s="84" t="s">
        <v>26</v>
      </c>
      <c r="F178" s="92">
        <v>100</v>
      </c>
      <c r="G178" s="93" t="s">
        <v>27</v>
      </c>
      <c r="H178" s="94">
        <v>0.19</v>
      </c>
      <c r="I178" s="95">
        <f t="shared" si="8"/>
        <v>49915.966386554632</v>
      </c>
      <c r="J178" s="96">
        <v>59400.000000000007</v>
      </c>
      <c r="K178" s="93" t="s">
        <v>28</v>
      </c>
      <c r="L178" s="94">
        <v>0.19</v>
      </c>
      <c r="M178" s="95">
        <f t="shared" si="9"/>
        <v>49530.252100840342</v>
      </c>
      <c r="N178" s="96">
        <f t="shared" si="10"/>
        <v>58941.000000000007</v>
      </c>
      <c r="O178" s="97" t="str">
        <f t="shared" si="11"/>
        <v/>
      </c>
    </row>
    <row r="179" spans="2:15" ht="100.5" customHeight="1" x14ac:dyDescent="0.15">
      <c r="B179" s="90">
        <v>168</v>
      </c>
      <c r="C179" s="32" t="s">
        <v>325</v>
      </c>
      <c r="D179" s="91" t="s">
        <v>326</v>
      </c>
      <c r="E179" s="84" t="s">
        <v>26</v>
      </c>
      <c r="F179" s="92">
        <v>100</v>
      </c>
      <c r="G179" s="93" t="s">
        <v>27</v>
      </c>
      <c r="H179" s="94">
        <v>0.19</v>
      </c>
      <c r="I179" s="95">
        <f t="shared" si="8"/>
        <v>2268.90756302521</v>
      </c>
      <c r="J179" s="96">
        <v>2700</v>
      </c>
      <c r="K179" s="93" t="s">
        <v>28</v>
      </c>
      <c r="L179" s="94">
        <v>0.19</v>
      </c>
      <c r="M179" s="95">
        <f t="shared" si="9"/>
        <v>1883.1932773109245</v>
      </c>
      <c r="N179" s="96">
        <f t="shared" si="10"/>
        <v>2241</v>
      </c>
      <c r="O179" s="97" t="str">
        <f t="shared" si="11"/>
        <v/>
      </c>
    </row>
    <row r="180" spans="2:15" ht="100.5" customHeight="1" x14ac:dyDescent="0.15">
      <c r="B180" s="90">
        <v>169</v>
      </c>
      <c r="C180" s="32" t="s">
        <v>327</v>
      </c>
      <c r="D180" s="91" t="s">
        <v>328</v>
      </c>
      <c r="E180" s="84" t="s">
        <v>256</v>
      </c>
      <c r="F180" s="92">
        <v>30</v>
      </c>
      <c r="G180" s="93" t="s">
        <v>27</v>
      </c>
      <c r="H180" s="94">
        <v>0.19</v>
      </c>
      <c r="I180" s="95">
        <f t="shared" si="8"/>
        <v>77142.857142857145</v>
      </c>
      <c r="J180" s="96">
        <v>91800</v>
      </c>
      <c r="K180" s="93" t="s">
        <v>28</v>
      </c>
      <c r="L180" s="94">
        <v>0.19</v>
      </c>
      <c r="M180" s="95">
        <f t="shared" si="9"/>
        <v>76757.142857142855</v>
      </c>
      <c r="N180" s="96">
        <f t="shared" si="10"/>
        <v>91341</v>
      </c>
      <c r="O180" s="97" t="str">
        <f t="shared" si="11"/>
        <v/>
      </c>
    </row>
    <row r="181" spans="2:15" ht="100.5" customHeight="1" x14ac:dyDescent="0.15">
      <c r="B181" s="90">
        <v>170</v>
      </c>
      <c r="C181" s="32" t="s">
        <v>329</v>
      </c>
      <c r="D181" s="91" t="s">
        <v>330</v>
      </c>
      <c r="E181" s="84" t="s">
        <v>26</v>
      </c>
      <c r="F181" s="92">
        <v>100</v>
      </c>
      <c r="G181" s="93" t="s">
        <v>27</v>
      </c>
      <c r="H181" s="94">
        <v>0.19</v>
      </c>
      <c r="I181" s="95">
        <f t="shared" si="8"/>
        <v>35394.957983193279</v>
      </c>
      <c r="J181" s="96">
        <v>42120</v>
      </c>
      <c r="K181" s="93" t="s">
        <v>28</v>
      </c>
      <c r="L181" s="94">
        <v>0.19</v>
      </c>
      <c r="M181" s="95">
        <f t="shared" si="9"/>
        <v>35009.243697478996</v>
      </c>
      <c r="N181" s="96">
        <f t="shared" si="10"/>
        <v>41661</v>
      </c>
      <c r="O181" s="97" t="str">
        <f t="shared" si="11"/>
        <v/>
      </c>
    </row>
    <row r="182" spans="2:15" ht="100.5" customHeight="1" x14ac:dyDescent="0.15">
      <c r="B182" s="90">
        <v>171</v>
      </c>
      <c r="C182" s="32" t="s">
        <v>331</v>
      </c>
      <c r="D182" s="91" t="s">
        <v>332</v>
      </c>
      <c r="E182" s="84" t="s">
        <v>256</v>
      </c>
      <c r="F182" s="92">
        <v>600</v>
      </c>
      <c r="G182" s="93" t="s">
        <v>27</v>
      </c>
      <c r="H182" s="94">
        <v>0.19</v>
      </c>
      <c r="I182" s="95">
        <f t="shared" si="8"/>
        <v>689747.89915966394</v>
      </c>
      <c r="J182" s="96">
        <v>820800</v>
      </c>
      <c r="K182" s="93" t="s">
        <v>28</v>
      </c>
      <c r="L182" s="94">
        <v>0.19</v>
      </c>
      <c r="M182" s="95">
        <f t="shared" si="9"/>
        <v>689362.18487394962</v>
      </c>
      <c r="N182" s="96">
        <f t="shared" si="10"/>
        <v>820341</v>
      </c>
      <c r="O182" s="97" t="str">
        <f t="shared" si="11"/>
        <v/>
      </c>
    </row>
    <row r="183" spans="2:15" ht="100.5" customHeight="1" x14ac:dyDescent="0.15">
      <c r="B183" s="90">
        <v>172</v>
      </c>
      <c r="C183" s="32" t="s">
        <v>333</v>
      </c>
      <c r="D183" s="91" t="s">
        <v>334</v>
      </c>
      <c r="E183" s="84" t="s">
        <v>26</v>
      </c>
      <c r="F183" s="92">
        <v>500</v>
      </c>
      <c r="G183" s="93" t="s">
        <v>27</v>
      </c>
      <c r="H183" s="94">
        <v>0.19</v>
      </c>
      <c r="I183" s="95">
        <f t="shared" si="8"/>
        <v>57176.470588235294</v>
      </c>
      <c r="J183" s="96">
        <v>68040</v>
      </c>
      <c r="K183" s="93" t="s">
        <v>28</v>
      </c>
      <c r="L183" s="94">
        <v>0.19</v>
      </c>
      <c r="M183" s="95">
        <f t="shared" si="9"/>
        <v>56790.756302521011</v>
      </c>
      <c r="N183" s="96">
        <f t="shared" si="10"/>
        <v>67581</v>
      </c>
      <c r="O183" s="97" t="str">
        <f t="shared" si="11"/>
        <v/>
      </c>
    </row>
    <row r="184" spans="2:15" ht="100.5" customHeight="1" x14ac:dyDescent="0.15">
      <c r="B184" s="90">
        <v>173</v>
      </c>
      <c r="C184" s="32" t="s">
        <v>335</v>
      </c>
      <c r="D184" s="91" t="s">
        <v>336</v>
      </c>
      <c r="E184" s="84" t="s">
        <v>26</v>
      </c>
      <c r="F184" s="92">
        <v>20</v>
      </c>
      <c r="G184" s="93" t="s">
        <v>27</v>
      </c>
      <c r="H184" s="94">
        <v>0.19</v>
      </c>
      <c r="I184" s="95">
        <f t="shared" si="8"/>
        <v>81680.672268907569</v>
      </c>
      <c r="J184" s="96">
        <v>97200</v>
      </c>
      <c r="K184" s="93" t="s">
        <v>28</v>
      </c>
      <c r="L184" s="94">
        <v>0.19</v>
      </c>
      <c r="M184" s="95">
        <f t="shared" si="9"/>
        <v>81294.957983193279</v>
      </c>
      <c r="N184" s="96">
        <f t="shared" si="10"/>
        <v>96741</v>
      </c>
      <c r="O184" s="97" t="str">
        <f t="shared" si="11"/>
        <v/>
      </c>
    </row>
    <row r="185" spans="2:15" ht="100.5" customHeight="1" x14ac:dyDescent="0.15">
      <c r="B185" s="90">
        <v>174</v>
      </c>
      <c r="C185" s="32" t="s">
        <v>337</v>
      </c>
      <c r="D185" s="91" t="s">
        <v>338</v>
      </c>
      <c r="E185" s="84" t="s">
        <v>26</v>
      </c>
      <c r="F185" s="92">
        <v>20</v>
      </c>
      <c r="G185" s="93" t="s">
        <v>27</v>
      </c>
      <c r="H185" s="94">
        <v>0.19</v>
      </c>
      <c r="I185" s="95">
        <f t="shared" si="8"/>
        <v>36302.521008403361</v>
      </c>
      <c r="J185" s="96">
        <v>43200</v>
      </c>
      <c r="K185" s="93" t="s">
        <v>28</v>
      </c>
      <c r="L185" s="94">
        <v>0.19</v>
      </c>
      <c r="M185" s="95">
        <f t="shared" si="9"/>
        <v>35916.806722689078</v>
      </c>
      <c r="N185" s="96">
        <f t="shared" si="10"/>
        <v>42741</v>
      </c>
      <c r="O185" s="97" t="str">
        <f t="shared" si="11"/>
        <v/>
      </c>
    </row>
    <row r="186" spans="2:15" ht="100.5" customHeight="1" x14ac:dyDescent="0.15">
      <c r="B186" s="90">
        <v>175</v>
      </c>
      <c r="C186" s="32" t="s">
        <v>339</v>
      </c>
      <c r="D186" s="91" t="s">
        <v>340</v>
      </c>
      <c r="E186" s="84" t="s">
        <v>256</v>
      </c>
      <c r="F186" s="92">
        <v>50</v>
      </c>
      <c r="G186" s="93" t="s">
        <v>27</v>
      </c>
      <c r="H186" s="94">
        <v>0.19</v>
      </c>
      <c r="I186" s="95">
        <f t="shared" si="8"/>
        <v>136134.45378151262</v>
      </c>
      <c r="J186" s="96">
        <v>162000</v>
      </c>
      <c r="K186" s="93" t="s">
        <v>28</v>
      </c>
      <c r="L186" s="94">
        <v>0.19</v>
      </c>
      <c r="M186" s="95">
        <f t="shared" si="9"/>
        <v>135748.73949579833</v>
      </c>
      <c r="N186" s="96">
        <f t="shared" si="10"/>
        <v>161541</v>
      </c>
      <c r="O186" s="97" t="str">
        <f t="shared" si="11"/>
        <v/>
      </c>
    </row>
    <row r="187" spans="2:15" ht="100.5" customHeight="1" x14ac:dyDescent="0.15">
      <c r="B187" s="90">
        <v>176</v>
      </c>
      <c r="C187" s="32" t="s">
        <v>341</v>
      </c>
      <c r="D187" s="91" t="s">
        <v>342</v>
      </c>
      <c r="E187" s="84" t="s">
        <v>26</v>
      </c>
      <c r="F187" s="92">
        <v>20</v>
      </c>
      <c r="G187" s="93" t="s">
        <v>27</v>
      </c>
      <c r="H187" s="94">
        <v>0.19</v>
      </c>
      <c r="I187" s="95">
        <f t="shared" si="8"/>
        <v>18151.26050420168</v>
      </c>
      <c r="J187" s="96">
        <v>21600</v>
      </c>
      <c r="K187" s="93" t="s">
        <v>28</v>
      </c>
      <c r="L187" s="94">
        <v>0.19</v>
      </c>
      <c r="M187" s="95">
        <f t="shared" si="9"/>
        <v>17765.546218487394</v>
      </c>
      <c r="N187" s="96">
        <f t="shared" si="10"/>
        <v>21141</v>
      </c>
      <c r="O187" s="97" t="str">
        <f t="shared" si="11"/>
        <v/>
      </c>
    </row>
    <row r="188" spans="2:15" ht="100.5" customHeight="1" x14ac:dyDescent="0.15">
      <c r="B188" s="90">
        <v>177</v>
      </c>
      <c r="C188" s="32" t="s">
        <v>343</v>
      </c>
      <c r="D188" s="91" t="s">
        <v>344</v>
      </c>
      <c r="E188" s="84" t="s">
        <v>26</v>
      </c>
      <c r="F188" s="92">
        <v>200</v>
      </c>
      <c r="G188" s="93" t="s">
        <v>27</v>
      </c>
      <c r="H188" s="94">
        <v>0.19</v>
      </c>
      <c r="I188" s="95">
        <f t="shared" si="8"/>
        <v>72605.042016806721</v>
      </c>
      <c r="J188" s="96">
        <v>86400</v>
      </c>
      <c r="K188" s="93" t="s">
        <v>28</v>
      </c>
      <c r="L188" s="94">
        <v>0.19</v>
      </c>
      <c r="M188" s="95">
        <f t="shared" si="9"/>
        <v>72219.327731092446</v>
      </c>
      <c r="N188" s="96">
        <f t="shared" si="10"/>
        <v>85941</v>
      </c>
      <c r="O188" s="97" t="str">
        <f t="shared" si="11"/>
        <v/>
      </c>
    </row>
    <row r="189" spans="2:15" ht="100.5" customHeight="1" x14ac:dyDescent="0.15">
      <c r="B189" s="90">
        <v>178</v>
      </c>
      <c r="C189" s="32" t="s">
        <v>345</v>
      </c>
      <c r="D189" s="91" t="s">
        <v>346</v>
      </c>
      <c r="E189" s="84" t="s">
        <v>26</v>
      </c>
      <c r="F189" s="92" t="e">
        <v>#N/A</v>
      </c>
      <c r="G189" s="93" t="s">
        <v>27</v>
      </c>
      <c r="H189" s="94">
        <v>0.19</v>
      </c>
      <c r="I189" s="95">
        <f t="shared" si="8"/>
        <v>117983.19327731093</v>
      </c>
      <c r="J189" s="96">
        <v>140400</v>
      </c>
      <c r="K189" s="93" t="s">
        <v>28</v>
      </c>
      <c r="L189" s="94">
        <v>0.19</v>
      </c>
      <c r="M189" s="95">
        <f t="shared" si="9"/>
        <v>117597.47899159664</v>
      </c>
      <c r="N189" s="96">
        <f t="shared" si="10"/>
        <v>139941</v>
      </c>
      <c r="O189" s="97" t="str">
        <f t="shared" si="11"/>
        <v/>
      </c>
    </row>
    <row r="190" spans="2:15" ht="100.5" customHeight="1" x14ac:dyDescent="0.15">
      <c r="B190" s="90">
        <v>179</v>
      </c>
      <c r="C190" s="32" t="s">
        <v>347</v>
      </c>
      <c r="D190" s="91" t="s">
        <v>348</v>
      </c>
      <c r="E190" s="84" t="s">
        <v>256</v>
      </c>
      <c r="F190" s="92">
        <v>50</v>
      </c>
      <c r="G190" s="93" t="s">
        <v>27</v>
      </c>
      <c r="H190" s="94">
        <v>0.19</v>
      </c>
      <c r="I190" s="95">
        <f t="shared" si="8"/>
        <v>108907.5630252101</v>
      </c>
      <c r="J190" s="96">
        <v>129600.00000000001</v>
      </c>
      <c r="K190" s="93" t="s">
        <v>28</v>
      </c>
      <c r="L190" s="94">
        <v>0.19</v>
      </c>
      <c r="M190" s="95">
        <f t="shared" si="9"/>
        <v>108521.84873949582</v>
      </c>
      <c r="N190" s="96">
        <f t="shared" si="10"/>
        <v>129141.00000000001</v>
      </c>
      <c r="O190" s="97" t="str">
        <f t="shared" si="11"/>
        <v/>
      </c>
    </row>
    <row r="191" spans="2:15" ht="100.5" customHeight="1" x14ac:dyDescent="0.15">
      <c r="B191" s="90">
        <v>180</v>
      </c>
      <c r="C191" s="32" t="s">
        <v>349</v>
      </c>
      <c r="D191" s="91" t="s">
        <v>350</v>
      </c>
      <c r="E191" s="84" t="s">
        <v>139</v>
      </c>
      <c r="F191" s="92">
        <v>50</v>
      </c>
      <c r="G191" s="93" t="s">
        <v>27</v>
      </c>
      <c r="H191" s="94">
        <v>0.19</v>
      </c>
      <c r="I191" s="95">
        <f t="shared" si="8"/>
        <v>22689.0756302521</v>
      </c>
      <c r="J191" s="96">
        <v>27000</v>
      </c>
      <c r="K191" s="93" t="s">
        <v>28</v>
      </c>
      <c r="L191" s="94">
        <v>0.19</v>
      </c>
      <c r="M191" s="95">
        <f t="shared" si="9"/>
        <v>22303.361344537818</v>
      </c>
      <c r="N191" s="96">
        <f t="shared" si="10"/>
        <v>26541</v>
      </c>
      <c r="O191" s="97" t="str">
        <f t="shared" si="11"/>
        <v/>
      </c>
    </row>
    <row r="192" spans="2:15" ht="100.5" customHeight="1" x14ac:dyDescent="0.15">
      <c r="B192" s="90">
        <v>181</v>
      </c>
      <c r="C192" s="32" t="s">
        <v>351</v>
      </c>
      <c r="D192" s="91" t="s">
        <v>352</v>
      </c>
      <c r="E192" s="84" t="s">
        <v>26</v>
      </c>
      <c r="F192" s="92">
        <v>1000</v>
      </c>
      <c r="G192" s="93" t="s">
        <v>27</v>
      </c>
      <c r="H192" s="94">
        <v>0.19</v>
      </c>
      <c r="I192" s="95">
        <f t="shared" si="8"/>
        <v>9166.3865546218494</v>
      </c>
      <c r="J192" s="96">
        <v>10908</v>
      </c>
      <c r="K192" s="93" t="s">
        <v>28</v>
      </c>
      <c r="L192" s="94">
        <v>0.19</v>
      </c>
      <c r="M192" s="95">
        <f t="shared" si="9"/>
        <v>8780.6722689075632</v>
      </c>
      <c r="N192" s="96">
        <f t="shared" si="10"/>
        <v>10449</v>
      </c>
      <c r="O192" s="97" t="str">
        <f t="shared" si="11"/>
        <v/>
      </c>
    </row>
    <row r="193" spans="1:15" ht="100.5" customHeight="1" x14ac:dyDescent="0.15">
      <c r="B193" s="90">
        <v>182</v>
      </c>
      <c r="C193" s="32" t="s">
        <v>353</v>
      </c>
      <c r="D193" s="91" t="s">
        <v>354</v>
      </c>
      <c r="E193" s="84" t="s">
        <v>256</v>
      </c>
      <c r="F193" s="92">
        <v>50</v>
      </c>
      <c r="G193" s="93" t="s">
        <v>27</v>
      </c>
      <c r="H193" s="94">
        <v>0.19</v>
      </c>
      <c r="I193" s="95">
        <f t="shared" si="8"/>
        <v>68067.226890756312</v>
      </c>
      <c r="J193" s="96">
        <v>81000</v>
      </c>
      <c r="K193" s="93" t="s">
        <v>28</v>
      </c>
      <c r="L193" s="94">
        <v>0.19</v>
      </c>
      <c r="M193" s="95">
        <f t="shared" si="9"/>
        <v>67681.512605042022</v>
      </c>
      <c r="N193" s="96">
        <f t="shared" si="10"/>
        <v>80541</v>
      </c>
      <c r="O193" s="97" t="str">
        <f t="shared" si="11"/>
        <v/>
      </c>
    </row>
    <row r="194" spans="1:15" ht="100.5" customHeight="1" x14ac:dyDescent="0.15">
      <c r="B194" s="90">
        <v>183</v>
      </c>
      <c r="C194" s="32" t="s">
        <v>355</v>
      </c>
      <c r="D194" s="91" t="s">
        <v>356</v>
      </c>
      <c r="E194" s="84" t="s">
        <v>256</v>
      </c>
      <c r="F194" s="92">
        <v>50</v>
      </c>
      <c r="G194" s="93" t="s">
        <v>27</v>
      </c>
      <c r="H194" s="94">
        <v>0.19</v>
      </c>
      <c r="I194" s="95">
        <f t="shared" ref="I194:I201" si="12">J194/1.19</f>
        <v>77142.857142857145</v>
      </c>
      <c r="J194" s="96">
        <v>91800</v>
      </c>
      <c r="K194" s="93" t="s">
        <v>28</v>
      </c>
      <c r="L194" s="94">
        <v>0.19</v>
      </c>
      <c r="M194" s="95">
        <f t="shared" ref="M194:M201" si="13">N194/1.19</f>
        <v>76757.142857142855</v>
      </c>
      <c r="N194" s="96">
        <f t="shared" ref="N194:N201" si="14">J194-459</f>
        <v>91341</v>
      </c>
      <c r="O194" s="97" t="str">
        <f t="shared" ref="O194:O201" si="15">IF(J194&lt;N194,"EL VALOR DEL RANGO 2 NO PUEDE SER SUPERIOR AL RANGO 1  ","")</f>
        <v/>
      </c>
    </row>
    <row r="195" spans="1:15" ht="100.5" customHeight="1" x14ac:dyDescent="0.15">
      <c r="B195" s="90">
        <v>184</v>
      </c>
      <c r="C195" s="32" t="s">
        <v>357</v>
      </c>
      <c r="D195" s="91" t="s">
        <v>358</v>
      </c>
      <c r="E195" s="84" t="s">
        <v>26</v>
      </c>
      <c r="F195" s="92">
        <v>20</v>
      </c>
      <c r="G195" s="93" t="s">
        <v>27</v>
      </c>
      <c r="H195" s="94">
        <v>0.19</v>
      </c>
      <c r="I195" s="95">
        <f t="shared" si="12"/>
        <v>390252.10084033618</v>
      </c>
      <c r="J195" s="96">
        <v>464400.00000000006</v>
      </c>
      <c r="K195" s="93" t="s">
        <v>28</v>
      </c>
      <c r="L195" s="94">
        <v>0.19</v>
      </c>
      <c r="M195" s="95">
        <f t="shared" si="13"/>
        <v>389866.38655462192</v>
      </c>
      <c r="N195" s="96">
        <f t="shared" si="14"/>
        <v>463941.00000000006</v>
      </c>
      <c r="O195" s="97" t="str">
        <f t="shared" si="15"/>
        <v/>
      </c>
    </row>
    <row r="196" spans="1:15" ht="100.5" customHeight="1" x14ac:dyDescent="0.15">
      <c r="B196" s="90">
        <v>185</v>
      </c>
      <c r="C196" s="32" t="s">
        <v>359</v>
      </c>
      <c r="D196" s="91" t="s">
        <v>360</v>
      </c>
      <c r="E196" s="84" t="s">
        <v>26</v>
      </c>
      <c r="F196" s="92">
        <v>30</v>
      </c>
      <c r="G196" s="93" t="s">
        <v>27</v>
      </c>
      <c r="H196" s="94">
        <v>0.19</v>
      </c>
      <c r="I196" s="95">
        <f t="shared" si="12"/>
        <v>40840.336134453784</v>
      </c>
      <c r="J196" s="96">
        <v>48600</v>
      </c>
      <c r="K196" s="93" t="s">
        <v>28</v>
      </c>
      <c r="L196" s="94">
        <v>0.19</v>
      </c>
      <c r="M196" s="95">
        <f t="shared" si="13"/>
        <v>40454.621848739494</v>
      </c>
      <c r="N196" s="96">
        <f t="shared" si="14"/>
        <v>48141</v>
      </c>
      <c r="O196" s="97" t="str">
        <f t="shared" si="15"/>
        <v/>
      </c>
    </row>
    <row r="197" spans="1:15" ht="100.5" customHeight="1" x14ac:dyDescent="0.15">
      <c r="B197" s="90">
        <v>186</v>
      </c>
      <c r="C197" s="32" t="s">
        <v>361</v>
      </c>
      <c r="D197" s="91" t="s">
        <v>362</v>
      </c>
      <c r="E197" s="84" t="s">
        <v>72</v>
      </c>
      <c r="F197" s="92">
        <v>20</v>
      </c>
      <c r="G197" s="93" t="s">
        <v>27</v>
      </c>
      <c r="H197" s="94">
        <v>0.19</v>
      </c>
      <c r="I197" s="95">
        <f t="shared" si="12"/>
        <v>32672.268907563026</v>
      </c>
      <c r="J197" s="96">
        <v>38880</v>
      </c>
      <c r="K197" s="93" t="s">
        <v>28</v>
      </c>
      <c r="L197" s="94">
        <v>0.19</v>
      </c>
      <c r="M197" s="95">
        <f t="shared" si="13"/>
        <v>32286.55462184874</v>
      </c>
      <c r="N197" s="96">
        <f t="shared" si="14"/>
        <v>38421</v>
      </c>
      <c r="O197" s="97" t="str">
        <f t="shared" si="15"/>
        <v/>
      </c>
    </row>
    <row r="198" spans="1:15" ht="100.5" customHeight="1" x14ac:dyDescent="0.15">
      <c r="B198" s="90">
        <v>187</v>
      </c>
      <c r="C198" s="32" t="s">
        <v>363</v>
      </c>
      <c r="D198" s="91" t="s">
        <v>364</v>
      </c>
      <c r="E198" s="84" t="s">
        <v>26</v>
      </c>
      <c r="F198" s="92">
        <v>20</v>
      </c>
      <c r="G198" s="93" t="s">
        <v>27</v>
      </c>
      <c r="H198" s="94">
        <v>0.19</v>
      </c>
      <c r="I198" s="95">
        <f t="shared" si="12"/>
        <v>4991.5966386554628</v>
      </c>
      <c r="J198" s="96">
        <v>5940</v>
      </c>
      <c r="K198" s="93" t="s">
        <v>28</v>
      </c>
      <c r="L198" s="94">
        <v>0.19</v>
      </c>
      <c r="M198" s="95">
        <f t="shared" si="13"/>
        <v>4605.8823529411766</v>
      </c>
      <c r="N198" s="96">
        <f t="shared" si="14"/>
        <v>5481</v>
      </c>
      <c r="O198" s="97" t="str">
        <f t="shared" si="15"/>
        <v/>
      </c>
    </row>
    <row r="199" spans="1:15" ht="100.5" customHeight="1" x14ac:dyDescent="0.15">
      <c r="B199" s="90">
        <v>188</v>
      </c>
      <c r="C199" s="32" t="s">
        <v>417</v>
      </c>
      <c r="D199" s="91" t="s">
        <v>366</v>
      </c>
      <c r="E199" s="84" t="s">
        <v>26</v>
      </c>
      <c r="F199" s="92">
        <v>1</v>
      </c>
      <c r="G199" s="93" t="s">
        <v>27</v>
      </c>
      <c r="H199" s="94">
        <v>0.19</v>
      </c>
      <c r="I199" s="95">
        <f t="shared" si="12"/>
        <v>4537815.1260504201</v>
      </c>
      <c r="J199" s="96">
        <v>5400000</v>
      </c>
      <c r="K199" s="93" t="s">
        <v>28</v>
      </c>
      <c r="L199" s="94">
        <v>0.19</v>
      </c>
      <c r="M199" s="95">
        <f t="shared" si="13"/>
        <v>4537429.4117647065</v>
      </c>
      <c r="N199" s="96">
        <f t="shared" si="14"/>
        <v>5399541</v>
      </c>
      <c r="O199" s="97" t="str">
        <f t="shared" si="15"/>
        <v/>
      </c>
    </row>
    <row r="200" spans="1:15" ht="100.5" customHeight="1" x14ac:dyDescent="0.15">
      <c r="B200" s="90">
        <v>189</v>
      </c>
      <c r="C200" s="32" t="s">
        <v>418</v>
      </c>
      <c r="D200" s="91" t="s">
        <v>368</v>
      </c>
      <c r="E200" s="84" t="s">
        <v>26</v>
      </c>
      <c r="F200" s="92">
        <v>1</v>
      </c>
      <c r="G200" s="93" t="s">
        <v>27</v>
      </c>
      <c r="H200" s="94">
        <v>0.19</v>
      </c>
      <c r="I200" s="95">
        <f t="shared" si="12"/>
        <v>4447058.823529412</v>
      </c>
      <c r="J200" s="96">
        <v>5292000</v>
      </c>
      <c r="K200" s="93" t="s">
        <v>28</v>
      </c>
      <c r="L200" s="94">
        <v>0.19</v>
      </c>
      <c r="M200" s="95">
        <f t="shared" si="13"/>
        <v>4446673.1092436975</v>
      </c>
      <c r="N200" s="96">
        <f t="shared" si="14"/>
        <v>5291541</v>
      </c>
      <c r="O200" s="97" t="str">
        <f t="shared" si="15"/>
        <v/>
      </c>
    </row>
    <row r="201" spans="1:15" ht="100.5" customHeight="1" x14ac:dyDescent="0.15">
      <c r="B201" s="90">
        <v>190</v>
      </c>
      <c r="C201" s="32" t="s">
        <v>419</v>
      </c>
      <c r="D201" s="91" t="s">
        <v>370</v>
      </c>
      <c r="E201" s="84" t="s">
        <v>26</v>
      </c>
      <c r="F201" s="92">
        <v>5</v>
      </c>
      <c r="G201" s="93" t="s">
        <v>27</v>
      </c>
      <c r="H201" s="94">
        <v>0.19</v>
      </c>
      <c r="I201" s="95">
        <f t="shared" si="12"/>
        <v>226890.75630252101</v>
      </c>
      <c r="J201" s="96">
        <v>270000</v>
      </c>
      <c r="K201" s="93" t="s">
        <v>28</v>
      </c>
      <c r="L201" s="94">
        <v>0.19</v>
      </c>
      <c r="M201" s="95">
        <f t="shared" si="13"/>
        <v>226505.04201680672</v>
      </c>
      <c r="N201" s="96">
        <f t="shared" si="14"/>
        <v>269541</v>
      </c>
      <c r="O201" s="97" t="str">
        <f t="shared" si="15"/>
        <v/>
      </c>
    </row>
    <row r="202" spans="1:15" ht="33" customHeight="1" x14ac:dyDescent="0.15">
      <c r="C202" s="156" t="s">
        <v>371</v>
      </c>
      <c r="D202" s="157"/>
      <c r="E202" s="99"/>
      <c r="F202" s="85"/>
      <c r="G202" s="99"/>
      <c r="H202" s="100"/>
      <c r="I202" s="108">
        <f>SUM(I12:I201)</f>
        <v>37261270.588235281</v>
      </c>
      <c r="J202" s="96">
        <f>SUM(J12:J201)</f>
        <v>44340912</v>
      </c>
      <c r="K202" s="101"/>
      <c r="L202" s="101"/>
      <c r="M202" s="101"/>
      <c r="N202" s="96">
        <f>SUM(N12:N201)</f>
        <v>44253702</v>
      </c>
    </row>
    <row r="203" spans="1:15" s="33" customFormat="1" ht="32" customHeight="1" x14ac:dyDescent="0.15">
      <c r="A203" s="147" t="s">
        <v>434</v>
      </c>
      <c r="B203" s="147"/>
      <c r="C203" s="147"/>
      <c r="D203" s="147"/>
      <c r="E203" s="147"/>
      <c r="F203" s="147"/>
      <c r="G203" s="147"/>
      <c r="H203" s="102"/>
      <c r="I203" s="103"/>
      <c r="J203" s="103"/>
      <c r="K203" s="103"/>
      <c r="L203" s="103"/>
      <c r="M203" s="103"/>
      <c r="N203" s="103"/>
      <c r="O203" s="103"/>
    </row>
    <row r="204" spans="1:15" s="33" customFormat="1" ht="32" customHeight="1" x14ac:dyDescent="0.15">
      <c r="A204" s="147" t="s">
        <v>435</v>
      </c>
      <c r="B204" s="147"/>
      <c r="C204" s="147"/>
      <c r="D204" s="147"/>
      <c r="E204" s="147"/>
      <c r="F204" s="147"/>
      <c r="G204" s="147"/>
      <c r="H204" s="102"/>
      <c r="I204" s="103"/>
      <c r="J204" s="103"/>
      <c r="K204" s="103"/>
      <c r="L204" s="103"/>
      <c r="M204" s="103"/>
      <c r="N204" s="103"/>
      <c r="O204" s="103"/>
    </row>
    <row r="205" spans="1:15" s="33" customFormat="1" ht="36.5" customHeight="1" x14ac:dyDescent="0.15">
      <c r="A205" s="148" t="s">
        <v>436</v>
      </c>
      <c r="B205" s="147"/>
      <c r="C205" s="147"/>
      <c r="D205" s="147"/>
      <c r="E205" s="147"/>
      <c r="F205" s="147"/>
      <c r="G205" s="147"/>
      <c r="H205" s="102"/>
      <c r="I205" s="103"/>
      <c r="J205" s="103"/>
      <c r="K205" s="103"/>
      <c r="L205" s="103"/>
      <c r="M205" s="103"/>
      <c r="N205" s="103"/>
      <c r="O205" s="103"/>
    </row>
    <row r="206" spans="1:15" s="33" customFormat="1" ht="39.5" customHeight="1" x14ac:dyDescent="0.15">
      <c r="A206" s="147" t="s">
        <v>437</v>
      </c>
      <c r="B206" s="147"/>
      <c r="C206" s="147"/>
      <c r="D206" s="147"/>
      <c r="E206" s="147"/>
      <c r="F206" s="147"/>
      <c r="G206" s="147"/>
      <c r="H206" s="102"/>
      <c r="I206" s="103"/>
      <c r="J206" s="103"/>
      <c r="K206" s="103"/>
      <c r="L206" s="103"/>
      <c r="M206" s="103"/>
      <c r="N206" s="103"/>
      <c r="O206" s="103"/>
    </row>
    <row r="207" spans="1:15" s="33" customFormat="1" ht="32" customHeight="1" x14ac:dyDescent="0.15">
      <c r="A207" s="147" t="s">
        <v>438</v>
      </c>
      <c r="B207" s="147"/>
      <c r="C207" s="147"/>
      <c r="D207" s="147"/>
      <c r="E207" s="147"/>
      <c r="F207" s="147"/>
      <c r="G207" s="147"/>
      <c r="H207" s="102"/>
      <c r="I207" s="103"/>
      <c r="J207" s="103"/>
      <c r="K207" s="103"/>
      <c r="L207" s="103"/>
      <c r="M207" s="103"/>
      <c r="N207" s="103"/>
      <c r="O207" s="103"/>
    </row>
    <row r="208" spans="1:15" s="33" customFormat="1" ht="32" customHeight="1" x14ac:dyDescent="0.15">
      <c r="A208" s="147" t="s">
        <v>439</v>
      </c>
      <c r="B208" s="147"/>
      <c r="C208" s="147"/>
      <c r="D208" s="147"/>
      <c r="E208" s="147"/>
      <c r="F208" s="147"/>
      <c r="G208" s="147"/>
      <c r="H208" s="102"/>
      <c r="I208" s="103"/>
      <c r="J208" s="103"/>
      <c r="K208" s="103"/>
      <c r="L208" s="103"/>
      <c r="M208" s="103"/>
      <c r="N208" s="103"/>
      <c r="O208" s="103"/>
    </row>
    <row r="209" spans="1:15" s="33" customFormat="1" ht="32" customHeight="1" x14ac:dyDescent="0.15">
      <c r="A209" s="147" t="s">
        <v>440</v>
      </c>
      <c r="B209" s="147"/>
      <c r="C209" s="147"/>
      <c r="D209" s="147"/>
      <c r="E209" s="147"/>
      <c r="F209" s="147"/>
      <c r="G209" s="147"/>
      <c r="H209" s="102"/>
      <c r="I209" s="103"/>
      <c r="J209" s="103"/>
      <c r="K209" s="103"/>
      <c r="L209" s="103"/>
      <c r="M209" s="103"/>
      <c r="N209" s="103"/>
      <c r="O209" s="103"/>
    </row>
    <row r="210" spans="1:15" s="33" customFormat="1" ht="32" customHeight="1" x14ac:dyDescent="0.15">
      <c r="A210" s="147" t="s">
        <v>441</v>
      </c>
      <c r="B210" s="147"/>
      <c r="C210" s="147"/>
      <c r="D210" s="147"/>
      <c r="E210" s="147"/>
      <c r="F210" s="147"/>
      <c r="G210" s="147"/>
      <c r="H210" s="102"/>
      <c r="I210" s="103"/>
      <c r="J210" s="103"/>
      <c r="K210" s="103"/>
      <c r="L210" s="103"/>
      <c r="M210" s="103"/>
      <c r="N210" s="103"/>
      <c r="O210" s="103"/>
    </row>
    <row r="211" spans="1:15" s="33" customFormat="1" ht="32" customHeight="1" x14ac:dyDescent="0.15">
      <c r="A211" s="147" t="s">
        <v>442</v>
      </c>
      <c r="B211" s="147"/>
      <c r="C211" s="147"/>
      <c r="D211" s="147"/>
      <c r="E211" s="147"/>
      <c r="F211" s="147"/>
      <c r="G211" s="147"/>
      <c r="H211" s="102"/>
      <c r="I211" s="102"/>
      <c r="J211" s="103"/>
      <c r="K211" s="103"/>
      <c r="L211" s="103"/>
      <c r="M211" s="103"/>
      <c r="N211" s="103"/>
      <c r="O211" s="103"/>
    </row>
    <row r="212" spans="1:15" ht="100.5" customHeight="1" x14ac:dyDescent="0.15">
      <c r="F212" s="98"/>
    </row>
  </sheetData>
  <protectedRanges>
    <protectedRange algorithmName="SHA-512" hashValue="aoXyqddYpMrh6TZw5gpS4x8JfI0igq6elGm0ghgq57Ky1iFb7yokCU6LR3cP82ky86Lxyy8aEFeHJdk+sAfTZg==" saltValue="Vi8KAMTBPzLTXWHJ44wTDA==" spinCount="100000" sqref="G12:G201" name="Rango1"/>
  </protectedRanges>
  <autoFilter ref="A11:O211" xr:uid="{4A2E611B-D0DC-4358-B574-7ABB90E64B67}"/>
  <mergeCells count="19">
    <mergeCell ref="A204:G204"/>
    <mergeCell ref="C2:D2"/>
    <mergeCell ref="E2:O2"/>
    <mergeCell ref="B3:N3"/>
    <mergeCell ref="C4:O4"/>
    <mergeCell ref="G6:O6"/>
    <mergeCell ref="G7:O7"/>
    <mergeCell ref="G8:O8"/>
    <mergeCell ref="G10:J10"/>
    <mergeCell ref="K10:N10"/>
    <mergeCell ref="C202:D202"/>
    <mergeCell ref="A203:G203"/>
    <mergeCell ref="A211:G211"/>
    <mergeCell ref="A205:G205"/>
    <mergeCell ref="A206:G206"/>
    <mergeCell ref="A207:G207"/>
    <mergeCell ref="A208:G208"/>
    <mergeCell ref="A209:G209"/>
    <mergeCell ref="A210:G210"/>
  </mergeCells>
  <pageMargins left="0.51181102362204722" right="0.51181102362204722" top="0.55118110236220474" bottom="0.55118110236220474" header="0.31496062992125984" footer="0.31496062992125984"/>
  <pageSetup scale="26"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4FA05-BD30-455F-8E79-658C5BCF535F}">
  <dimension ref="A1:P215"/>
  <sheetViews>
    <sheetView showGridLines="0" topLeftCell="A201" zoomScale="80" zoomScaleNormal="80" workbookViewId="0">
      <selection activeCell="C204" sqref="C204"/>
    </sheetView>
  </sheetViews>
  <sheetFormatPr baseColWidth="10" defaultColWidth="8" defaultRowHeight="100.5" customHeight="1" x14ac:dyDescent="0.2"/>
  <cols>
    <col min="1" max="1" width="2.5" style="36" customWidth="1"/>
    <col min="2" max="2" width="5.33203125" style="36" customWidth="1"/>
    <col min="3" max="3" width="31.1640625" style="36" customWidth="1"/>
    <col min="4" max="4" width="42" style="48" customWidth="1"/>
    <col min="5" max="5" width="42" style="37" customWidth="1"/>
    <col min="6" max="7" width="14.1640625" style="36" customWidth="1"/>
    <col min="8" max="8" width="12.1640625" style="36" customWidth="1"/>
    <col min="9" max="9" width="16" style="36" customWidth="1"/>
    <col min="10" max="10" width="13" style="36" customWidth="1"/>
    <col min="11" max="11" width="15.5" style="36" customWidth="1"/>
    <col min="12" max="12" width="13.6640625" style="36" customWidth="1"/>
    <col min="13" max="13" width="15.5" style="36" customWidth="1"/>
    <col min="14" max="14" width="12.1640625" style="36" customWidth="1"/>
    <col min="15" max="15" width="17.83203125" style="36" customWidth="1"/>
    <col min="16" max="16" width="11" style="36" customWidth="1"/>
    <col min="17" max="16384" width="8" style="36"/>
  </cols>
  <sheetData>
    <row r="1" spans="2:16" ht="10.25" customHeight="1" thickBot="1" x14ac:dyDescent="0.25"/>
    <row r="2" spans="2:16" ht="68" customHeight="1" thickBot="1" x14ac:dyDescent="0.25">
      <c r="B2" s="3"/>
      <c r="C2" s="164"/>
      <c r="D2" s="165"/>
      <c r="E2" s="166" t="s">
        <v>382</v>
      </c>
      <c r="F2" s="133"/>
      <c r="G2" s="133"/>
      <c r="H2" s="133"/>
      <c r="I2" s="133"/>
      <c r="J2" s="133"/>
      <c r="K2" s="133"/>
      <c r="L2" s="133"/>
      <c r="M2" s="133"/>
      <c r="N2" s="133"/>
      <c r="O2" s="143"/>
    </row>
    <row r="3" spans="2:16" ht="48" customHeight="1" thickBot="1" x14ac:dyDescent="0.25">
      <c r="B3" s="35"/>
      <c r="C3" s="167" t="s">
        <v>0</v>
      </c>
      <c r="D3" s="145"/>
      <c r="E3" s="145"/>
      <c r="F3" s="145"/>
      <c r="G3" s="145"/>
      <c r="H3" s="145"/>
      <c r="I3" s="145"/>
      <c r="J3" s="145"/>
      <c r="K3" s="145"/>
      <c r="L3" s="145"/>
      <c r="M3" s="145"/>
      <c r="N3" s="145"/>
      <c r="O3" s="146"/>
    </row>
    <row r="4" spans="2:16" ht="114" customHeight="1" thickBot="1" x14ac:dyDescent="0.25">
      <c r="B4" s="5"/>
      <c r="C4" s="168" t="s">
        <v>1</v>
      </c>
      <c r="D4" s="145"/>
      <c r="E4" s="145"/>
      <c r="F4" s="145"/>
      <c r="G4" s="145"/>
      <c r="H4" s="145"/>
      <c r="I4" s="145"/>
      <c r="J4" s="145"/>
      <c r="K4" s="145"/>
      <c r="L4" s="145"/>
      <c r="M4" s="145"/>
      <c r="N4" s="145"/>
      <c r="O4" s="146"/>
    </row>
    <row r="5" spans="2:16" ht="10.5" customHeight="1" x14ac:dyDescent="0.2">
      <c r="B5" s="6"/>
      <c r="C5" s="6"/>
      <c r="D5" s="49"/>
      <c r="E5" s="6"/>
      <c r="F5" s="6"/>
      <c r="G5" s="6"/>
      <c r="H5" s="6"/>
      <c r="I5" s="6"/>
      <c r="J5" s="6"/>
      <c r="K5" s="6"/>
      <c r="L5" s="41"/>
    </row>
    <row r="6" spans="2:16" ht="11.25" hidden="1" customHeight="1" x14ac:dyDescent="0.2">
      <c r="B6" s="6"/>
      <c r="C6" s="6"/>
      <c r="D6" s="49"/>
      <c r="E6" s="6"/>
      <c r="F6" s="6"/>
      <c r="G6" s="6"/>
      <c r="H6" s="6"/>
      <c r="I6" s="6"/>
      <c r="J6" s="6"/>
      <c r="K6" s="6"/>
      <c r="L6" s="41"/>
    </row>
    <row r="7" spans="2:16" ht="38.25" customHeight="1" x14ac:dyDescent="0.2">
      <c r="B7" s="6"/>
      <c r="C7" s="25" t="s">
        <v>385</v>
      </c>
      <c r="D7" s="25"/>
      <c r="E7" s="163" t="s">
        <v>443</v>
      </c>
      <c r="F7" s="138"/>
      <c r="G7" s="82"/>
      <c r="H7" s="25" t="s">
        <v>387</v>
      </c>
      <c r="I7" s="163" t="s">
        <v>444</v>
      </c>
      <c r="J7" s="163"/>
      <c r="K7" s="163"/>
      <c r="L7" s="163"/>
      <c r="M7" s="163"/>
      <c r="N7" s="163"/>
      <c r="O7" s="163"/>
      <c r="P7" s="12"/>
    </row>
    <row r="8" spans="2:16" ht="41.25" customHeight="1" x14ac:dyDescent="0.2">
      <c r="B8" s="6"/>
      <c r="C8" s="25" t="s">
        <v>389</v>
      </c>
      <c r="D8" s="25"/>
      <c r="E8" s="162" t="s">
        <v>445</v>
      </c>
      <c r="F8" s="138"/>
      <c r="G8" s="82"/>
      <c r="H8" s="25" t="s">
        <v>391</v>
      </c>
      <c r="I8" s="163" t="s">
        <v>446</v>
      </c>
      <c r="J8" s="163"/>
      <c r="K8" s="163"/>
      <c r="L8" s="163"/>
      <c r="M8" s="163"/>
      <c r="N8" s="163"/>
      <c r="O8" s="163"/>
      <c r="P8" s="50"/>
    </row>
    <row r="9" spans="2:16" ht="30" customHeight="1" x14ac:dyDescent="0.2">
      <c r="B9" s="6"/>
      <c r="C9" s="25" t="s">
        <v>393</v>
      </c>
      <c r="D9" s="25"/>
      <c r="E9" s="163" t="s">
        <v>394</v>
      </c>
      <c r="F9" s="138"/>
      <c r="G9" s="82"/>
      <c r="H9" s="25" t="s">
        <v>395</v>
      </c>
      <c r="I9" s="163">
        <v>5240770</v>
      </c>
      <c r="J9" s="163"/>
      <c r="K9" s="163"/>
      <c r="L9" s="163"/>
      <c r="M9" s="163"/>
      <c r="N9" s="163"/>
      <c r="O9" s="163"/>
      <c r="P9" s="50"/>
    </row>
    <row r="10" spans="2:16" ht="11.5" customHeight="1" x14ac:dyDescent="0.2">
      <c r="B10" s="6"/>
      <c r="C10" s="6"/>
      <c r="D10" s="49"/>
      <c r="E10" s="6"/>
      <c r="F10" s="6"/>
      <c r="G10" s="6"/>
      <c r="H10" s="6"/>
      <c r="I10" s="6"/>
      <c r="J10" s="6"/>
      <c r="K10" s="6"/>
      <c r="L10" s="41"/>
    </row>
    <row r="11" spans="2:16" ht="11.5" customHeight="1" x14ac:dyDescent="0.2">
      <c r="B11" s="6"/>
      <c r="C11" s="6"/>
      <c r="D11" s="49"/>
      <c r="E11" s="6"/>
      <c r="F11" s="6"/>
      <c r="G11" s="6"/>
      <c r="H11" s="6"/>
      <c r="I11" s="6"/>
      <c r="J11" s="6"/>
      <c r="K11" s="6"/>
      <c r="L11" s="41"/>
    </row>
    <row r="12" spans="2:16" ht="14.25" customHeight="1" x14ac:dyDescent="0.2">
      <c r="B12" s="8"/>
      <c r="C12" s="8"/>
      <c r="D12" s="51"/>
      <c r="E12" s="9"/>
      <c r="F12" s="8"/>
      <c r="G12" s="8"/>
      <c r="H12" s="9"/>
      <c r="I12" s="9"/>
      <c r="J12" s="9"/>
      <c r="K12" s="9"/>
      <c r="L12" s="41"/>
    </row>
    <row r="13" spans="2:16" ht="24" customHeight="1" x14ac:dyDescent="0.2">
      <c r="H13" s="137" t="s">
        <v>396</v>
      </c>
      <c r="I13" s="136"/>
      <c r="J13" s="136"/>
      <c r="K13" s="138"/>
      <c r="L13" s="139" t="s">
        <v>397</v>
      </c>
      <c r="M13" s="136"/>
      <c r="N13" s="136"/>
      <c r="O13" s="138"/>
    </row>
    <row r="14" spans="2:16" ht="35.5" customHeight="1" x14ac:dyDescent="0.2">
      <c r="B14" s="10" t="s">
        <v>12</v>
      </c>
      <c r="C14" s="10" t="s">
        <v>13</v>
      </c>
      <c r="D14" s="169" t="s">
        <v>14</v>
      </c>
      <c r="E14" s="170"/>
      <c r="F14" s="10" t="s">
        <v>15</v>
      </c>
      <c r="G14" s="10" t="s">
        <v>398</v>
      </c>
      <c r="H14" s="10" t="s">
        <v>16</v>
      </c>
      <c r="I14" s="10" t="s">
        <v>17</v>
      </c>
      <c r="J14" s="10" t="s">
        <v>18</v>
      </c>
      <c r="K14" s="10" t="s">
        <v>19</v>
      </c>
      <c r="L14" s="10" t="s">
        <v>16</v>
      </c>
      <c r="M14" s="10" t="s">
        <v>17</v>
      </c>
      <c r="N14" s="10" t="s">
        <v>18</v>
      </c>
      <c r="O14" s="10" t="s">
        <v>19</v>
      </c>
      <c r="P14" s="10" t="s">
        <v>399</v>
      </c>
    </row>
    <row r="15" spans="2:16" s="12" customFormat="1" ht="140.25" customHeight="1" x14ac:dyDescent="0.2">
      <c r="B15" s="13">
        <v>1</v>
      </c>
      <c r="C15" s="14" t="s">
        <v>400</v>
      </c>
      <c r="D15" s="158" t="s">
        <v>25</v>
      </c>
      <c r="E15" s="136"/>
      <c r="F15" s="15" t="s">
        <v>26</v>
      </c>
      <c r="G15" s="15">
        <v>500</v>
      </c>
      <c r="H15" s="1" t="s">
        <v>27</v>
      </c>
      <c r="I15" s="16">
        <v>203597</v>
      </c>
      <c r="J15" s="17">
        <v>0.19</v>
      </c>
      <c r="K15" s="44">
        <f t="shared" ref="K15:K76" si="0">ROUND(I15*(1+J15),0)</f>
        <v>242280</v>
      </c>
      <c r="L15" s="1" t="s">
        <v>28</v>
      </c>
      <c r="M15" s="16">
        <v>187420</v>
      </c>
      <c r="N15" s="17">
        <v>0.19</v>
      </c>
      <c r="O15" s="44">
        <f t="shared" ref="O15:O76" si="1">ROUND(M15*(1+N15),0)</f>
        <v>223030</v>
      </c>
      <c r="P15" s="15" t="str">
        <f t="shared" ref="P15:P76" si="2">IF(K15&lt;O15,"EL VALOR DEL RANGO 2 NO PUEDE SER SUPERIOR AL RANGO 1  ","")</f>
        <v/>
      </c>
    </row>
    <row r="16" spans="2:16" s="12" customFormat="1" ht="110.25" customHeight="1" x14ac:dyDescent="0.2">
      <c r="B16" s="13">
        <v>2</v>
      </c>
      <c r="C16" s="14" t="s">
        <v>401</v>
      </c>
      <c r="D16" s="158" t="s">
        <v>30</v>
      </c>
      <c r="E16" s="136"/>
      <c r="F16" s="15" t="s">
        <v>26</v>
      </c>
      <c r="G16" s="15">
        <v>300</v>
      </c>
      <c r="H16" s="1" t="s">
        <v>27</v>
      </c>
      <c r="I16" s="16">
        <v>191602</v>
      </c>
      <c r="J16" s="17">
        <v>0.19</v>
      </c>
      <c r="K16" s="44">
        <f t="shared" si="0"/>
        <v>228006</v>
      </c>
      <c r="L16" s="1" t="s">
        <v>28</v>
      </c>
      <c r="M16" s="16">
        <v>178858</v>
      </c>
      <c r="N16" s="17">
        <v>0.19</v>
      </c>
      <c r="O16" s="44">
        <f t="shared" si="1"/>
        <v>212841</v>
      </c>
      <c r="P16" s="15" t="str">
        <f t="shared" si="2"/>
        <v/>
      </c>
    </row>
    <row r="17" spans="2:16" s="12" customFormat="1" ht="110.25" customHeight="1" x14ac:dyDescent="0.2">
      <c r="B17" s="13">
        <v>3</v>
      </c>
      <c r="C17" s="14" t="s">
        <v>402</v>
      </c>
      <c r="D17" s="158" t="s">
        <v>32</v>
      </c>
      <c r="E17" s="136"/>
      <c r="F17" s="15" t="s">
        <v>26</v>
      </c>
      <c r="G17" s="15">
        <v>200</v>
      </c>
      <c r="H17" s="1" t="s">
        <v>27</v>
      </c>
      <c r="I17" s="16">
        <v>181770</v>
      </c>
      <c r="J17" s="17">
        <v>0.19</v>
      </c>
      <c r="K17" s="44">
        <f t="shared" si="0"/>
        <v>216306</v>
      </c>
      <c r="L17" s="1" t="s">
        <v>28</v>
      </c>
      <c r="M17" s="16">
        <v>166452</v>
      </c>
      <c r="N17" s="17">
        <v>0.19</v>
      </c>
      <c r="O17" s="44">
        <f t="shared" si="1"/>
        <v>198078</v>
      </c>
      <c r="P17" s="15" t="str">
        <f t="shared" si="2"/>
        <v/>
      </c>
    </row>
    <row r="18" spans="2:16" s="12" customFormat="1" ht="110.25" customHeight="1" x14ac:dyDescent="0.2">
      <c r="B18" s="13">
        <v>4</v>
      </c>
      <c r="C18" s="14" t="s">
        <v>403</v>
      </c>
      <c r="D18" s="158" t="s">
        <v>34</v>
      </c>
      <c r="E18" s="136"/>
      <c r="F18" s="15" t="s">
        <v>26</v>
      </c>
      <c r="G18" s="15">
        <v>200</v>
      </c>
      <c r="H18" s="1" t="s">
        <v>27</v>
      </c>
      <c r="I18" s="16">
        <v>51878</v>
      </c>
      <c r="J18" s="17">
        <v>0.19</v>
      </c>
      <c r="K18" s="44">
        <f t="shared" si="0"/>
        <v>61735</v>
      </c>
      <c r="L18" s="1" t="s">
        <v>28</v>
      </c>
      <c r="M18" s="16">
        <v>48717</v>
      </c>
      <c r="N18" s="17">
        <v>0.19</v>
      </c>
      <c r="O18" s="44">
        <f t="shared" si="1"/>
        <v>57973</v>
      </c>
      <c r="P18" s="15" t="str">
        <f t="shared" si="2"/>
        <v/>
      </c>
    </row>
    <row r="19" spans="2:16" s="12" customFormat="1" ht="110.25" customHeight="1" x14ac:dyDescent="0.2">
      <c r="B19" s="13">
        <v>5</v>
      </c>
      <c r="C19" s="14" t="s">
        <v>35</v>
      </c>
      <c r="D19" s="158" t="s">
        <v>36</v>
      </c>
      <c r="E19" s="136"/>
      <c r="F19" s="15" t="s">
        <v>26</v>
      </c>
      <c r="G19" s="15">
        <v>100</v>
      </c>
      <c r="H19" s="1" t="s">
        <v>27</v>
      </c>
      <c r="I19" s="16">
        <v>122402</v>
      </c>
      <c r="J19" s="17">
        <v>0.19</v>
      </c>
      <c r="K19" s="44">
        <f t="shared" si="0"/>
        <v>145658</v>
      </c>
      <c r="L19" s="1" t="s">
        <v>28</v>
      </c>
      <c r="M19" s="16">
        <v>113355</v>
      </c>
      <c r="N19" s="17">
        <v>0.19</v>
      </c>
      <c r="O19" s="44">
        <f t="shared" si="1"/>
        <v>134892</v>
      </c>
      <c r="P19" s="15" t="str">
        <f t="shared" si="2"/>
        <v/>
      </c>
    </row>
    <row r="20" spans="2:16" s="12" customFormat="1" ht="110.25" customHeight="1" x14ac:dyDescent="0.2">
      <c r="B20" s="13">
        <v>6</v>
      </c>
      <c r="C20" s="14" t="s">
        <v>37</v>
      </c>
      <c r="D20" s="158" t="s">
        <v>38</v>
      </c>
      <c r="E20" s="136"/>
      <c r="F20" s="15" t="s">
        <v>26</v>
      </c>
      <c r="G20" s="15">
        <v>200</v>
      </c>
      <c r="H20" s="1" t="s">
        <v>27</v>
      </c>
      <c r="I20" s="16">
        <v>16817</v>
      </c>
      <c r="J20" s="17">
        <v>0.19</v>
      </c>
      <c r="K20" s="44">
        <f t="shared" si="0"/>
        <v>20012</v>
      </c>
      <c r="L20" s="1" t="s">
        <v>28</v>
      </c>
      <c r="M20" s="16">
        <v>15901</v>
      </c>
      <c r="N20" s="17">
        <v>0.19</v>
      </c>
      <c r="O20" s="44">
        <f t="shared" si="1"/>
        <v>18922</v>
      </c>
      <c r="P20" s="15" t="str">
        <f t="shared" si="2"/>
        <v/>
      </c>
    </row>
    <row r="21" spans="2:16" s="12" customFormat="1" ht="110.25" customHeight="1" x14ac:dyDescent="0.2">
      <c r="B21" s="13">
        <v>7</v>
      </c>
      <c r="C21" s="14" t="s">
        <v>39</v>
      </c>
      <c r="D21" s="158" t="s">
        <v>40</v>
      </c>
      <c r="E21" s="136"/>
      <c r="F21" s="15" t="s">
        <v>26</v>
      </c>
      <c r="G21" s="15">
        <v>200</v>
      </c>
      <c r="H21" s="1" t="s">
        <v>27</v>
      </c>
      <c r="I21" s="16">
        <v>21261</v>
      </c>
      <c r="J21" s="17">
        <v>0.19</v>
      </c>
      <c r="K21" s="44">
        <f t="shared" si="0"/>
        <v>25301</v>
      </c>
      <c r="L21" s="1" t="s">
        <v>28</v>
      </c>
      <c r="M21" s="16">
        <v>18894</v>
      </c>
      <c r="N21" s="17">
        <v>0.19</v>
      </c>
      <c r="O21" s="44">
        <f t="shared" si="1"/>
        <v>22484</v>
      </c>
      <c r="P21" s="15" t="str">
        <f t="shared" si="2"/>
        <v/>
      </c>
    </row>
    <row r="22" spans="2:16" s="12" customFormat="1" ht="110.25" customHeight="1" x14ac:dyDescent="0.2">
      <c r="B22" s="13">
        <v>8</v>
      </c>
      <c r="C22" s="14" t="s">
        <v>404</v>
      </c>
      <c r="D22" s="158" t="s">
        <v>42</v>
      </c>
      <c r="E22" s="136"/>
      <c r="F22" s="15" t="s">
        <v>26</v>
      </c>
      <c r="G22" s="15">
        <v>200</v>
      </c>
      <c r="H22" s="1" t="s">
        <v>27</v>
      </c>
      <c r="I22" s="16">
        <v>95175</v>
      </c>
      <c r="J22" s="17">
        <v>0.19</v>
      </c>
      <c r="K22" s="44">
        <f t="shared" si="0"/>
        <v>113258</v>
      </c>
      <c r="L22" s="1" t="s">
        <v>28</v>
      </c>
      <c r="M22" s="16">
        <v>85702</v>
      </c>
      <c r="N22" s="17">
        <v>0.19</v>
      </c>
      <c r="O22" s="44">
        <f t="shared" si="1"/>
        <v>101985</v>
      </c>
      <c r="P22" s="15" t="str">
        <f t="shared" si="2"/>
        <v/>
      </c>
    </row>
    <row r="23" spans="2:16" s="12" customFormat="1" ht="110.25" customHeight="1" x14ac:dyDescent="0.2">
      <c r="B23" s="13">
        <v>9</v>
      </c>
      <c r="C23" s="14" t="s">
        <v>405</v>
      </c>
      <c r="D23" s="158" t="s">
        <v>43</v>
      </c>
      <c r="E23" s="136"/>
      <c r="F23" s="15" t="s">
        <v>26</v>
      </c>
      <c r="G23" s="15">
        <v>200</v>
      </c>
      <c r="H23" s="1" t="s">
        <v>27</v>
      </c>
      <c r="I23" s="16">
        <v>94648</v>
      </c>
      <c r="J23" s="17">
        <v>0.19</v>
      </c>
      <c r="K23" s="44">
        <f t="shared" si="0"/>
        <v>112631</v>
      </c>
      <c r="L23" s="1" t="s">
        <v>28</v>
      </c>
      <c r="M23" s="16">
        <v>88005</v>
      </c>
      <c r="N23" s="17">
        <v>0.19</v>
      </c>
      <c r="O23" s="44">
        <f t="shared" si="1"/>
        <v>104726</v>
      </c>
      <c r="P23" s="15" t="str">
        <f t="shared" si="2"/>
        <v/>
      </c>
    </row>
    <row r="24" spans="2:16" s="12" customFormat="1" ht="110.25" customHeight="1" x14ac:dyDescent="0.2">
      <c r="B24" s="13">
        <v>10</v>
      </c>
      <c r="C24" s="14" t="s">
        <v>405</v>
      </c>
      <c r="D24" s="158" t="s">
        <v>44</v>
      </c>
      <c r="E24" s="136"/>
      <c r="F24" s="15" t="s">
        <v>26</v>
      </c>
      <c r="G24" s="15">
        <v>200</v>
      </c>
      <c r="H24" s="1" t="s">
        <v>27</v>
      </c>
      <c r="I24" s="16">
        <v>99210</v>
      </c>
      <c r="J24" s="17">
        <v>0.19</v>
      </c>
      <c r="K24" s="44">
        <f t="shared" si="0"/>
        <v>118060</v>
      </c>
      <c r="L24" s="1" t="s">
        <v>28</v>
      </c>
      <c r="M24" s="16">
        <v>90624</v>
      </c>
      <c r="N24" s="17">
        <v>0.19</v>
      </c>
      <c r="O24" s="44">
        <f t="shared" si="1"/>
        <v>107843</v>
      </c>
      <c r="P24" s="15" t="str">
        <f t="shared" si="2"/>
        <v/>
      </c>
    </row>
    <row r="25" spans="2:16" s="12" customFormat="1" ht="110.25" customHeight="1" x14ac:dyDescent="0.2">
      <c r="B25" s="13">
        <v>11</v>
      </c>
      <c r="C25" s="14" t="s">
        <v>45</v>
      </c>
      <c r="D25" s="158" t="s">
        <v>46</v>
      </c>
      <c r="E25" s="136"/>
      <c r="F25" s="15" t="s">
        <v>26</v>
      </c>
      <c r="G25" s="15">
        <v>200</v>
      </c>
      <c r="H25" s="1" t="s">
        <v>27</v>
      </c>
      <c r="I25" s="16">
        <v>125332</v>
      </c>
      <c r="J25" s="17">
        <v>0.19</v>
      </c>
      <c r="K25" s="44">
        <f t="shared" si="0"/>
        <v>149145</v>
      </c>
      <c r="L25" s="1" t="s">
        <v>28</v>
      </c>
      <c r="M25" s="16">
        <v>117388</v>
      </c>
      <c r="N25" s="17">
        <v>0.19</v>
      </c>
      <c r="O25" s="44">
        <f t="shared" si="1"/>
        <v>139692</v>
      </c>
      <c r="P25" s="15" t="str">
        <f t="shared" si="2"/>
        <v/>
      </c>
    </row>
    <row r="26" spans="2:16" s="12" customFormat="1" ht="110.25" customHeight="1" x14ac:dyDescent="0.2">
      <c r="B26" s="13">
        <v>12</v>
      </c>
      <c r="C26" s="14" t="s">
        <v>45</v>
      </c>
      <c r="D26" s="158" t="s">
        <v>47</v>
      </c>
      <c r="E26" s="136"/>
      <c r="F26" s="15" t="s">
        <v>26</v>
      </c>
      <c r="G26" s="15">
        <v>200</v>
      </c>
      <c r="H26" s="1" t="s">
        <v>27</v>
      </c>
      <c r="I26" s="16">
        <v>128824</v>
      </c>
      <c r="J26" s="17">
        <v>0.19</v>
      </c>
      <c r="K26" s="44">
        <f t="shared" si="0"/>
        <v>153301</v>
      </c>
      <c r="L26" s="1" t="s">
        <v>28</v>
      </c>
      <c r="M26" s="16">
        <v>116826</v>
      </c>
      <c r="N26" s="17">
        <v>0.19</v>
      </c>
      <c r="O26" s="44">
        <f t="shared" si="1"/>
        <v>139023</v>
      </c>
      <c r="P26" s="15" t="str">
        <f t="shared" si="2"/>
        <v/>
      </c>
    </row>
    <row r="27" spans="2:16" s="12" customFormat="1" ht="110.25" customHeight="1" x14ac:dyDescent="0.2">
      <c r="B27" s="13">
        <v>13</v>
      </c>
      <c r="C27" s="14" t="s">
        <v>45</v>
      </c>
      <c r="D27" s="158" t="s">
        <v>48</v>
      </c>
      <c r="E27" s="136"/>
      <c r="F27" s="15" t="s">
        <v>26</v>
      </c>
      <c r="G27" s="15">
        <v>200</v>
      </c>
      <c r="H27" s="1" t="s">
        <v>27</v>
      </c>
      <c r="I27" s="16">
        <v>131523</v>
      </c>
      <c r="J27" s="17">
        <v>0.19</v>
      </c>
      <c r="K27" s="44">
        <f t="shared" si="0"/>
        <v>156512</v>
      </c>
      <c r="L27" s="1" t="s">
        <v>28</v>
      </c>
      <c r="M27" s="16">
        <v>122015</v>
      </c>
      <c r="N27" s="17">
        <v>0.19</v>
      </c>
      <c r="O27" s="44">
        <f t="shared" si="1"/>
        <v>145198</v>
      </c>
      <c r="P27" s="15" t="str">
        <f t="shared" si="2"/>
        <v/>
      </c>
    </row>
    <row r="28" spans="2:16" s="12" customFormat="1" ht="110.25" customHeight="1" x14ac:dyDescent="0.2">
      <c r="B28" s="13">
        <v>14</v>
      </c>
      <c r="C28" s="14" t="s">
        <v>49</v>
      </c>
      <c r="D28" s="158" t="s">
        <v>50</v>
      </c>
      <c r="E28" s="136"/>
      <c r="F28" s="15" t="s">
        <v>51</v>
      </c>
      <c r="G28" s="15">
        <v>50</v>
      </c>
      <c r="H28" s="1" t="s">
        <v>27</v>
      </c>
      <c r="I28" s="16">
        <v>135374</v>
      </c>
      <c r="J28" s="17">
        <v>0.19</v>
      </c>
      <c r="K28" s="44">
        <f t="shared" si="0"/>
        <v>161095</v>
      </c>
      <c r="L28" s="1" t="s">
        <v>28</v>
      </c>
      <c r="M28" s="16">
        <v>125911</v>
      </c>
      <c r="N28" s="17">
        <v>0.19</v>
      </c>
      <c r="O28" s="44">
        <f t="shared" si="1"/>
        <v>149834</v>
      </c>
      <c r="P28" s="15" t="str">
        <f t="shared" si="2"/>
        <v/>
      </c>
    </row>
    <row r="29" spans="2:16" s="12" customFormat="1" ht="110.25" customHeight="1" x14ac:dyDescent="0.2">
      <c r="B29" s="13">
        <v>15</v>
      </c>
      <c r="C29" s="14" t="s">
        <v>49</v>
      </c>
      <c r="D29" s="158" t="s">
        <v>52</v>
      </c>
      <c r="E29" s="136"/>
      <c r="F29" s="15" t="s">
        <v>51</v>
      </c>
      <c r="G29" s="15">
        <v>50</v>
      </c>
      <c r="H29" s="1" t="s">
        <v>27</v>
      </c>
      <c r="I29" s="16">
        <v>135949</v>
      </c>
      <c r="J29" s="17">
        <v>0.19</v>
      </c>
      <c r="K29" s="44">
        <f t="shared" si="0"/>
        <v>161779</v>
      </c>
      <c r="L29" s="1" t="s">
        <v>28</v>
      </c>
      <c r="M29" s="16">
        <v>128811</v>
      </c>
      <c r="N29" s="17">
        <v>0.19</v>
      </c>
      <c r="O29" s="44">
        <f t="shared" si="1"/>
        <v>153285</v>
      </c>
      <c r="P29" s="15" t="str">
        <f t="shared" si="2"/>
        <v/>
      </c>
    </row>
    <row r="30" spans="2:16" s="12" customFormat="1" ht="110.25" customHeight="1" x14ac:dyDescent="0.2">
      <c r="B30" s="13">
        <v>16</v>
      </c>
      <c r="C30" s="14" t="s">
        <v>49</v>
      </c>
      <c r="D30" s="158" t="s">
        <v>53</v>
      </c>
      <c r="E30" s="136"/>
      <c r="F30" s="15" t="s">
        <v>51</v>
      </c>
      <c r="G30" s="15">
        <v>50</v>
      </c>
      <c r="H30" s="1" t="s">
        <v>27</v>
      </c>
      <c r="I30" s="16">
        <v>134247</v>
      </c>
      <c r="J30" s="17">
        <v>0.19</v>
      </c>
      <c r="K30" s="44">
        <f t="shared" si="0"/>
        <v>159754</v>
      </c>
      <c r="L30" s="1" t="s">
        <v>28</v>
      </c>
      <c r="M30" s="16">
        <v>129618</v>
      </c>
      <c r="N30" s="17">
        <v>0.19</v>
      </c>
      <c r="O30" s="44">
        <f t="shared" si="1"/>
        <v>154245</v>
      </c>
      <c r="P30" s="15" t="str">
        <f t="shared" si="2"/>
        <v/>
      </c>
    </row>
    <row r="31" spans="2:16" s="12" customFormat="1" ht="110.25" customHeight="1" x14ac:dyDescent="0.2">
      <c r="B31" s="13">
        <v>17</v>
      </c>
      <c r="C31" s="14" t="s">
        <v>54</v>
      </c>
      <c r="D31" s="158" t="s">
        <v>55</v>
      </c>
      <c r="E31" s="136"/>
      <c r="F31" s="15" t="s">
        <v>26</v>
      </c>
      <c r="G31" s="15">
        <v>30</v>
      </c>
      <c r="H31" s="1" t="s">
        <v>27</v>
      </c>
      <c r="I31" s="16">
        <v>25305</v>
      </c>
      <c r="J31" s="17">
        <v>0.19</v>
      </c>
      <c r="K31" s="44">
        <f t="shared" si="0"/>
        <v>30113</v>
      </c>
      <c r="L31" s="1" t="s">
        <v>28</v>
      </c>
      <c r="M31" s="16">
        <v>23904</v>
      </c>
      <c r="N31" s="17">
        <v>0.19</v>
      </c>
      <c r="O31" s="44">
        <f t="shared" si="1"/>
        <v>28446</v>
      </c>
      <c r="P31" s="15" t="str">
        <f t="shared" si="2"/>
        <v/>
      </c>
    </row>
    <row r="32" spans="2:16" s="12" customFormat="1" ht="110.25" customHeight="1" x14ac:dyDescent="0.2">
      <c r="B32" s="13">
        <v>18</v>
      </c>
      <c r="C32" s="14" t="s">
        <v>56</v>
      </c>
      <c r="D32" s="158" t="s">
        <v>57</v>
      </c>
      <c r="E32" s="136"/>
      <c r="F32" s="15" t="s">
        <v>26</v>
      </c>
      <c r="G32" s="15">
        <v>500</v>
      </c>
      <c r="H32" s="1" t="s">
        <v>27</v>
      </c>
      <c r="I32" s="16">
        <v>2833</v>
      </c>
      <c r="J32" s="17">
        <v>0.19</v>
      </c>
      <c r="K32" s="44">
        <f t="shared" si="0"/>
        <v>3371</v>
      </c>
      <c r="L32" s="1" t="s">
        <v>28</v>
      </c>
      <c r="M32" s="16">
        <v>2708</v>
      </c>
      <c r="N32" s="17">
        <v>0.19</v>
      </c>
      <c r="O32" s="44">
        <f t="shared" si="1"/>
        <v>3223</v>
      </c>
      <c r="P32" s="15" t="str">
        <f t="shared" si="2"/>
        <v/>
      </c>
    </row>
    <row r="33" spans="2:16" s="12" customFormat="1" ht="110.25" customHeight="1" x14ac:dyDescent="0.2">
      <c r="B33" s="13">
        <v>19</v>
      </c>
      <c r="C33" s="14" t="s">
        <v>58</v>
      </c>
      <c r="D33" s="158" t="s">
        <v>59</v>
      </c>
      <c r="E33" s="136"/>
      <c r="F33" s="15" t="s">
        <v>26</v>
      </c>
      <c r="G33" s="15">
        <v>100</v>
      </c>
      <c r="H33" s="1" t="s">
        <v>27</v>
      </c>
      <c r="I33" s="16">
        <v>18229</v>
      </c>
      <c r="J33" s="17">
        <v>0.19</v>
      </c>
      <c r="K33" s="44">
        <f t="shared" si="0"/>
        <v>21693</v>
      </c>
      <c r="L33" s="1" t="s">
        <v>28</v>
      </c>
      <c r="M33" s="16">
        <v>16563</v>
      </c>
      <c r="N33" s="17">
        <v>0.19</v>
      </c>
      <c r="O33" s="44">
        <f t="shared" si="1"/>
        <v>19710</v>
      </c>
      <c r="P33" s="15" t="str">
        <f t="shared" si="2"/>
        <v/>
      </c>
    </row>
    <row r="34" spans="2:16" s="12" customFormat="1" ht="110.25" customHeight="1" x14ac:dyDescent="0.2">
      <c r="B34" s="13">
        <v>20</v>
      </c>
      <c r="C34" s="14" t="s">
        <v>60</v>
      </c>
      <c r="D34" s="158" t="s">
        <v>61</v>
      </c>
      <c r="E34" s="136"/>
      <c r="F34" s="15" t="s">
        <v>26</v>
      </c>
      <c r="G34" s="15">
        <v>100</v>
      </c>
      <c r="H34" s="1" t="s">
        <v>27</v>
      </c>
      <c r="I34" s="16">
        <v>20023</v>
      </c>
      <c r="J34" s="17">
        <v>0.19</v>
      </c>
      <c r="K34" s="44">
        <f t="shared" si="0"/>
        <v>23827</v>
      </c>
      <c r="L34" s="1" t="s">
        <v>28</v>
      </c>
      <c r="M34" s="16">
        <v>18315</v>
      </c>
      <c r="N34" s="17">
        <v>0.19</v>
      </c>
      <c r="O34" s="44">
        <f t="shared" si="1"/>
        <v>21795</v>
      </c>
      <c r="P34" s="15" t="str">
        <f t="shared" si="2"/>
        <v/>
      </c>
    </row>
    <row r="35" spans="2:16" s="12" customFormat="1" ht="110.25" customHeight="1" x14ac:dyDescent="0.2">
      <c r="B35" s="13">
        <v>21</v>
      </c>
      <c r="C35" s="14" t="s">
        <v>62</v>
      </c>
      <c r="D35" s="158" t="s">
        <v>63</v>
      </c>
      <c r="E35" s="136"/>
      <c r="F35" s="15" t="s">
        <v>26</v>
      </c>
      <c r="G35" s="15">
        <v>100</v>
      </c>
      <c r="H35" s="1" t="s">
        <v>27</v>
      </c>
      <c r="I35" s="16">
        <v>23147</v>
      </c>
      <c r="J35" s="17">
        <v>0.19</v>
      </c>
      <c r="K35" s="44">
        <f t="shared" si="0"/>
        <v>27545</v>
      </c>
      <c r="L35" s="1" t="s">
        <v>28</v>
      </c>
      <c r="M35" s="16">
        <v>20987</v>
      </c>
      <c r="N35" s="17">
        <v>0.19</v>
      </c>
      <c r="O35" s="44">
        <f t="shared" si="1"/>
        <v>24975</v>
      </c>
      <c r="P35" s="15" t="str">
        <f t="shared" si="2"/>
        <v/>
      </c>
    </row>
    <row r="36" spans="2:16" s="12" customFormat="1" ht="110.25" customHeight="1" x14ac:dyDescent="0.2">
      <c r="B36" s="13">
        <v>22</v>
      </c>
      <c r="C36" s="14" t="s">
        <v>64</v>
      </c>
      <c r="D36" s="158" t="s">
        <v>65</v>
      </c>
      <c r="E36" s="136"/>
      <c r="F36" s="15" t="s">
        <v>26</v>
      </c>
      <c r="G36" s="15">
        <v>100</v>
      </c>
      <c r="H36" s="1" t="s">
        <v>27</v>
      </c>
      <c r="I36" s="16">
        <v>24408</v>
      </c>
      <c r="J36" s="17">
        <v>0.19</v>
      </c>
      <c r="K36" s="44">
        <f t="shared" si="0"/>
        <v>29046</v>
      </c>
      <c r="L36" s="1" t="s">
        <v>28</v>
      </c>
      <c r="M36" s="16">
        <v>23996</v>
      </c>
      <c r="N36" s="17">
        <v>0.19</v>
      </c>
      <c r="O36" s="44">
        <f t="shared" si="1"/>
        <v>28555</v>
      </c>
      <c r="P36" s="15" t="str">
        <f t="shared" si="2"/>
        <v/>
      </c>
    </row>
    <row r="37" spans="2:16" s="12" customFormat="1" ht="110.25" customHeight="1" x14ac:dyDescent="0.2">
      <c r="B37" s="13">
        <v>23</v>
      </c>
      <c r="C37" s="14" t="s">
        <v>66</v>
      </c>
      <c r="D37" s="158" t="s">
        <v>67</v>
      </c>
      <c r="E37" s="136"/>
      <c r="F37" s="15" t="s">
        <v>26</v>
      </c>
      <c r="G37" s="15">
        <v>100</v>
      </c>
      <c r="H37" s="1" t="s">
        <v>27</v>
      </c>
      <c r="I37" s="16">
        <v>29567</v>
      </c>
      <c r="J37" s="17">
        <v>0.19</v>
      </c>
      <c r="K37" s="44">
        <f t="shared" si="0"/>
        <v>35185</v>
      </c>
      <c r="L37" s="1" t="s">
        <v>28</v>
      </c>
      <c r="M37" s="16">
        <v>27141</v>
      </c>
      <c r="N37" s="17">
        <v>0.19</v>
      </c>
      <c r="O37" s="44">
        <f t="shared" si="1"/>
        <v>32298</v>
      </c>
      <c r="P37" s="15" t="str">
        <f t="shared" si="2"/>
        <v/>
      </c>
    </row>
    <row r="38" spans="2:16" s="12" customFormat="1" ht="110.25" customHeight="1" x14ac:dyDescent="0.2">
      <c r="B38" s="13">
        <v>24</v>
      </c>
      <c r="C38" s="14" t="s">
        <v>68</v>
      </c>
      <c r="D38" s="158" t="s">
        <v>69</v>
      </c>
      <c r="E38" s="136"/>
      <c r="F38" s="15" t="s">
        <v>26</v>
      </c>
      <c r="G38" s="15">
        <v>100</v>
      </c>
      <c r="H38" s="1" t="s">
        <v>27</v>
      </c>
      <c r="I38" s="16">
        <v>119024</v>
      </c>
      <c r="J38" s="17">
        <v>0.19</v>
      </c>
      <c r="K38" s="44">
        <f t="shared" si="0"/>
        <v>141639</v>
      </c>
      <c r="L38" s="1" t="s">
        <v>28</v>
      </c>
      <c r="M38" s="16">
        <v>108636</v>
      </c>
      <c r="N38" s="17">
        <v>0.19</v>
      </c>
      <c r="O38" s="44">
        <f t="shared" si="1"/>
        <v>129277</v>
      </c>
      <c r="P38" s="15" t="str">
        <f t="shared" si="2"/>
        <v/>
      </c>
    </row>
    <row r="39" spans="2:16" s="12" customFormat="1" ht="110.25" customHeight="1" x14ac:dyDescent="0.2">
      <c r="B39" s="13">
        <v>25</v>
      </c>
      <c r="C39" s="14" t="s">
        <v>70</v>
      </c>
      <c r="D39" s="158" t="s">
        <v>71</v>
      </c>
      <c r="E39" s="136"/>
      <c r="F39" s="15" t="s">
        <v>72</v>
      </c>
      <c r="G39" s="15">
        <v>40</v>
      </c>
      <c r="H39" s="1" t="s">
        <v>27</v>
      </c>
      <c r="I39" s="16">
        <v>508072</v>
      </c>
      <c r="J39" s="17">
        <v>0.19</v>
      </c>
      <c r="K39" s="44">
        <f t="shared" si="0"/>
        <v>604606</v>
      </c>
      <c r="L39" s="1" t="s">
        <v>28</v>
      </c>
      <c r="M39" s="16">
        <v>465807</v>
      </c>
      <c r="N39" s="17">
        <v>0.19</v>
      </c>
      <c r="O39" s="44">
        <f t="shared" si="1"/>
        <v>554310</v>
      </c>
      <c r="P39" s="15" t="str">
        <f t="shared" si="2"/>
        <v/>
      </c>
    </row>
    <row r="40" spans="2:16" s="12" customFormat="1" ht="110.25" customHeight="1" x14ac:dyDescent="0.2">
      <c r="B40" s="13">
        <v>26</v>
      </c>
      <c r="C40" s="14" t="s">
        <v>73</v>
      </c>
      <c r="D40" s="158" t="s">
        <v>74</v>
      </c>
      <c r="E40" s="136"/>
      <c r="F40" s="15" t="s">
        <v>26</v>
      </c>
      <c r="G40" s="15">
        <v>100</v>
      </c>
      <c r="H40" s="1" t="s">
        <v>27</v>
      </c>
      <c r="I40" s="16">
        <v>105412</v>
      </c>
      <c r="J40" s="17">
        <v>0.19</v>
      </c>
      <c r="K40" s="44">
        <f t="shared" si="0"/>
        <v>125440</v>
      </c>
      <c r="L40" s="1" t="s">
        <v>28</v>
      </c>
      <c r="M40" s="16">
        <v>101463</v>
      </c>
      <c r="N40" s="17">
        <v>0.19</v>
      </c>
      <c r="O40" s="44">
        <f t="shared" si="1"/>
        <v>120741</v>
      </c>
      <c r="P40" s="15" t="str">
        <f t="shared" si="2"/>
        <v/>
      </c>
    </row>
    <row r="41" spans="2:16" s="12" customFormat="1" ht="110.25" customHeight="1" x14ac:dyDescent="0.2">
      <c r="B41" s="13">
        <v>27</v>
      </c>
      <c r="C41" s="14" t="s">
        <v>75</v>
      </c>
      <c r="D41" s="158" t="s">
        <v>76</v>
      </c>
      <c r="E41" s="136"/>
      <c r="F41" s="15" t="s">
        <v>26</v>
      </c>
      <c r="G41" s="15">
        <v>50</v>
      </c>
      <c r="H41" s="1" t="s">
        <v>27</v>
      </c>
      <c r="I41" s="16">
        <v>31282</v>
      </c>
      <c r="J41" s="17">
        <v>0.19</v>
      </c>
      <c r="K41" s="44">
        <f t="shared" si="0"/>
        <v>37226</v>
      </c>
      <c r="L41" s="1" t="s">
        <v>28</v>
      </c>
      <c r="M41" s="16">
        <v>30348</v>
      </c>
      <c r="N41" s="17">
        <v>0.19</v>
      </c>
      <c r="O41" s="44">
        <f t="shared" si="1"/>
        <v>36114</v>
      </c>
      <c r="P41" s="15" t="str">
        <f t="shared" si="2"/>
        <v/>
      </c>
    </row>
    <row r="42" spans="2:16" s="12" customFormat="1" ht="110.25" customHeight="1" x14ac:dyDescent="0.2">
      <c r="B42" s="13">
        <v>28</v>
      </c>
      <c r="C42" s="14" t="s">
        <v>77</v>
      </c>
      <c r="D42" s="158" t="s">
        <v>78</v>
      </c>
      <c r="E42" s="136"/>
      <c r="F42" s="15" t="s">
        <v>72</v>
      </c>
      <c r="G42" s="15">
        <v>30</v>
      </c>
      <c r="H42" s="1" t="s">
        <v>27</v>
      </c>
      <c r="I42" s="16">
        <v>209576</v>
      </c>
      <c r="J42" s="17">
        <v>0.19</v>
      </c>
      <c r="K42" s="44">
        <f t="shared" si="0"/>
        <v>249395</v>
      </c>
      <c r="L42" s="1" t="s">
        <v>28</v>
      </c>
      <c r="M42" s="16">
        <v>187117</v>
      </c>
      <c r="N42" s="17">
        <v>0.19</v>
      </c>
      <c r="O42" s="44">
        <f t="shared" si="1"/>
        <v>222669</v>
      </c>
      <c r="P42" s="15" t="str">
        <f t="shared" si="2"/>
        <v/>
      </c>
    </row>
    <row r="43" spans="2:16" s="12" customFormat="1" ht="110.25" customHeight="1" x14ac:dyDescent="0.2">
      <c r="B43" s="13">
        <v>29</v>
      </c>
      <c r="C43" s="14" t="s">
        <v>79</v>
      </c>
      <c r="D43" s="158" t="s">
        <v>80</v>
      </c>
      <c r="E43" s="136"/>
      <c r="F43" s="15" t="s">
        <v>26</v>
      </c>
      <c r="G43" s="15">
        <v>50</v>
      </c>
      <c r="H43" s="1" t="s">
        <v>27</v>
      </c>
      <c r="I43" s="16">
        <v>52668</v>
      </c>
      <c r="J43" s="17">
        <v>0.19</v>
      </c>
      <c r="K43" s="44">
        <f t="shared" si="0"/>
        <v>62675</v>
      </c>
      <c r="L43" s="1" t="s">
        <v>28</v>
      </c>
      <c r="M43" s="16">
        <v>50218</v>
      </c>
      <c r="N43" s="17">
        <v>0.19</v>
      </c>
      <c r="O43" s="44">
        <f t="shared" si="1"/>
        <v>59759</v>
      </c>
      <c r="P43" s="15" t="str">
        <f t="shared" si="2"/>
        <v/>
      </c>
    </row>
    <row r="44" spans="2:16" s="12" customFormat="1" ht="110.25" customHeight="1" x14ac:dyDescent="0.2">
      <c r="B44" s="13">
        <v>30</v>
      </c>
      <c r="C44" s="14" t="s">
        <v>81</v>
      </c>
      <c r="D44" s="158" t="s">
        <v>82</v>
      </c>
      <c r="E44" s="136"/>
      <c r="F44" s="15" t="s">
        <v>26</v>
      </c>
      <c r="G44" s="15">
        <v>30</v>
      </c>
      <c r="H44" s="1" t="s">
        <v>27</v>
      </c>
      <c r="I44" s="16">
        <v>32927</v>
      </c>
      <c r="J44" s="17">
        <v>0.19</v>
      </c>
      <c r="K44" s="44">
        <f t="shared" si="0"/>
        <v>39183</v>
      </c>
      <c r="L44" s="1" t="s">
        <v>28</v>
      </c>
      <c r="M44" s="16">
        <v>29428</v>
      </c>
      <c r="N44" s="17">
        <v>0.19</v>
      </c>
      <c r="O44" s="44">
        <f t="shared" si="1"/>
        <v>35019</v>
      </c>
      <c r="P44" s="15" t="str">
        <f t="shared" si="2"/>
        <v/>
      </c>
    </row>
    <row r="45" spans="2:16" s="12" customFormat="1" ht="110.25" customHeight="1" x14ac:dyDescent="0.2">
      <c r="B45" s="13">
        <v>31</v>
      </c>
      <c r="C45" s="14" t="s">
        <v>83</v>
      </c>
      <c r="D45" s="158" t="s">
        <v>84</v>
      </c>
      <c r="E45" s="136"/>
      <c r="F45" s="15" t="s">
        <v>26</v>
      </c>
      <c r="G45" s="15">
        <v>50</v>
      </c>
      <c r="H45" s="1" t="s">
        <v>27</v>
      </c>
      <c r="I45" s="16">
        <v>52672</v>
      </c>
      <c r="J45" s="17">
        <v>0.19</v>
      </c>
      <c r="K45" s="44">
        <f t="shared" si="0"/>
        <v>62680</v>
      </c>
      <c r="L45" s="1" t="s">
        <v>28</v>
      </c>
      <c r="M45" s="16">
        <v>49518</v>
      </c>
      <c r="N45" s="17">
        <v>0.19</v>
      </c>
      <c r="O45" s="44">
        <f t="shared" si="1"/>
        <v>58926</v>
      </c>
      <c r="P45" s="15" t="str">
        <f t="shared" si="2"/>
        <v/>
      </c>
    </row>
    <row r="46" spans="2:16" s="12" customFormat="1" ht="110.25" customHeight="1" x14ac:dyDescent="0.2">
      <c r="B46" s="13">
        <v>32</v>
      </c>
      <c r="C46" s="14" t="s">
        <v>85</v>
      </c>
      <c r="D46" s="158" t="s">
        <v>86</v>
      </c>
      <c r="E46" s="136"/>
      <c r="F46" s="15" t="s">
        <v>72</v>
      </c>
      <c r="G46" s="15">
        <v>100</v>
      </c>
      <c r="H46" s="1" t="s">
        <v>27</v>
      </c>
      <c r="I46" s="16">
        <v>34191</v>
      </c>
      <c r="J46" s="17">
        <v>0.19</v>
      </c>
      <c r="K46" s="44">
        <f t="shared" si="0"/>
        <v>40687</v>
      </c>
      <c r="L46" s="1" t="s">
        <v>28</v>
      </c>
      <c r="M46" s="16">
        <v>31718</v>
      </c>
      <c r="N46" s="17">
        <v>0.19</v>
      </c>
      <c r="O46" s="44">
        <f t="shared" si="1"/>
        <v>37744</v>
      </c>
      <c r="P46" s="15" t="str">
        <f t="shared" si="2"/>
        <v/>
      </c>
    </row>
    <row r="47" spans="2:16" s="12" customFormat="1" ht="110.25" customHeight="1" x14ac:dyDescent="0.2">
      <c r="B47" s="13">
        <v>33</v>
      </c>
      <c r="C47" s="14" t="s">
        <v>87</v>
      </c>
      <c r="D47" s="158" t="s">
        <v>88</v>
      </c>
      <c r="E47" s="136"/>
      <c r="F47" s="15" t="s">
        <v>72</v>
      </c>
      <c r="G47" s="15">
        <v>100</v>
      </c>
      <c r="H47" s="1" t="s">
        <v>27</v>
      </c>
      <c r="I47" s="16">
        <v>221269</v>
      </c>
      <c r="J47" s="17">
        <v>0.19</v>
      </c>
      <c r="K47" s="44">
        <f t="shared" si="0"/>
        <v>263310</v>
      </c>
      <c r="L47" s="1" t="s">
        <v>28</v>
      </c>
      <c r="M47" s="16">
        <v>211477</v>
      </c>
      <c r="N47" s="17">
        <v>0.19</v>
      </c>
      <c r="O47" s="44">
        <f t="shared" si="1"/>
        <v>251658</v>
      </c>
      <c r="P47" s="15" t="str">
        <f t="shared" si="2"/>
        <v/>
      </c>
    </row>
    <row r="48" spans="2:16" s="12" customFormat="1" ht="110.25" customHeight="1" x14ac:dyDescent="0.2">
      <c r="B48" s="13">
        <v>34</v>
      </c>
      <c r="C48" s="14" t="s">
        <v>89</v>
      </c>
      <c r="D48" s="158" t="s">
        <v>90</v>
      </c>
      <c r="E48" s="136"/>
      <c r="F48" s="15" t="s">
        <v>72</v>
      </c>
      <c r="G48" s="15">
        <v>100</v>
      </c>
      <c r="H48" s="1" t="s">
        <v>27</v>
      </c>
      <c r="I48" s="16">
        <v>217783</v>
      </c>
      <c r="J48" s="17">
        <v>0.19</v>
      </c>
      <c r="K48" s="44">
        <f t="shared" si="0"/>
        <v>259162</v>
      </c>
      <c r="L48" s="1" t="s">
        <v>28</v>
      </c>
      <c r="M48" s="16">
        <v>197980</v>
      </c>
      <c r="N48" s="17">
        <v>0.19</v>
      </c>
      <c r="O48" s="44">
        <f t="shared" si="1"/>
        <v>235596</v>
      </c>
      <c r="P48" s="15" t="str">
        <f t="shared" si="2"/>
        <v/>
      </c>
    </row>
    <row r="49" spans="2:16" s="12" customFormat="1" ht="110.25" customHeight="1" x14ac:dyDescent="0.2">
      <c r="B49" s="13">
        <v>35</v>
      </c>
      <c r="C49" s="14" t="s">
        <v>406</v>
      </c>
      <c r="D49" s="158" t="s">
        <v>92</v>
      </c>
      <c r="E49" s="136"/>
      <c r="F49" s="15" t="s">
        <v>26</v>
      </c>
      <c r="G49" s="15">
        <v>400</v>
      </c>
      <c r="H49" s="1" t="s">
        <v>27</v>
      </c>
      <c r="I49" s="16">
        <v>182657</v>
      </c>
      <c r="J49" s="17">
        <v>0.19</v>
      </c>
      <c r="K49" s="44">
        <f t="shared" si="0"/>
        <v>217362</v>
      </c>
      <c r="L49" s="1" t="s">
        <v>28</v>
      </c>
      <c r="M49" s="16">
        <v>173668</v>
      </c>
      <c r="N49" s="17">
        <v>0.19</v>
      </c>
      <c r="O49" s="44">
        <f t="shared" si="1"/>
        <v>206665</v>
      </c>
      <c r="P49" s="15" t="str">
        <f t="shared" si="2"/>
        <v/>
      </c>
    </row>
    <row r="50" spans="2:16" s="12" customFormat="1" ht="110.25" customHeight="1" x14ac:dyDescent="0.2">
      <c r="B50" s="13">
        <v>36</v>
      </c>
      <c r="C50" s="14" t="s">
        <v>407</v>
      </c>
      <c r="D50" s="158" t="s">
        <v>94</v>
      </c>
      <c r="E50" s="136"/>
      <c r="F50" s="15" t="s">
        <v>26</v>
      </c>
      <c r="G50" s="15">
        <v>300</v>
      </c>
      <c r="H50" s="1" t="s">
        <v>27</v>
      </c>
      <c r="I50" s="16">
        <v>193519</v>
      </c>
      <c r="J50" s="17">
        <v>0.19</v>
      </c>
      <c r="K50" s="44">
        <f t="shared" si="0"/>
        <v>230288</v>
      </c>
      <c r="L50" s="1" t="s">
        <v>28</v>
      </c>
      <c r="M50" s="16">
        <v>174997</v>
      </c>
      <c r="N50" s="17">
        <v>0.19</v>
      </c>
      <c r="O50" s="44">
        <f t="shared" si="1"/>
        <v>208246</v>
      </c>
      <c r="P50" s="15" t="str">
        <f t="shared" si="2"/>
        <v/>
      </c>
    </row>
    <row r="51" spans="2:16" s="12" customFormat="1" ht="110.25" customHeight="1" x14ac:dyDescent="0.2">
      <c r="B51" s="13">
        <v>37</v>
      </c>
      <c r="C51" s="14" t="s">
        <v>408</v>
      </c>
      <c r="D51" s="158" t="s">
        <v>96</v>
      </c>
      <c r="E51" s="136"/>
      <c r="F51" s="15" t="s">
        <v>26</v>
      </c>
      <c r="G51" s="15">
        <v>200</v>
      </c>
      <c r="H51" s="1" t="s">
        <v>27</v>
      </c>
      <c r="I51" s="16">
        <v>190385</v>
      </c>
      <c r="J51" s="17">
        <v>0.19</v>
      </c>
      <c r="K51" s="44">
        <f t="shared" si="0"/>
        <v>226558</v>
      </c>
      <c r="L51" s="1" t="s">
        <v>28</v>
      </c>
      <c r="M51" s="16">
        <v>174390</v>
      </c>
      <c r="N51" s="17">
        <v>0.19</v>
      </c>
      <c r="O51" s="44">
        <f t="shared" si="1"/>
        <v>207524</v>
      </c>
      <c r="P51" s="15" t="str">
        <f t="shared" si="2"/>
        <v/>
      </c>
    </row>
    <row r="52" spans="2:16" s="12" customFormat="1" ht="110.25" customHeight="1" x14ac:dyDescent="0.2">
      <c r="B52" s="13">
        <v>38</v>
      </c>
      <c r="C52" s="14" t="s">
        <v>97</v>
      </c>
      <c r="D52" s="158" t="s">
        <v>98</v>
      </c>
      <c r="E52" s="136"/>
      <c r="F52" s="15" t="s">
        <v>26</v>
      </c>
      <c r="G52" s="15">
        <v>200</v>
      </c>
      <c r="H52" s="1" t="s">
        <v>27</v>
      </c>
      <c r="I52" s="16">
        <v>102049</v>
      </c>
      <c r="J52" s="17">
        <v>0.19</v>
      </c>
      <c r="K52" s="44">
        <f t="shared" si="0"/>
        <v>121438</v>
      </c>
      <c r="L52" s="1" t="s">
        <v>28</v>
      </c>
      <c r="M52" s="16">
        <v>94006</v>
      </c>
      <c r="N52" s="17">
        <v>0.19</v>
      </c>
      <c r="O52" s="44">
        <f t="shared" si="1"/>
        <v>111867</v>
      </c>
      <c r="P52" s="15" t="str">
        <f t="shared" si="2"/>
        <v/>
      </c>
    </row>
    <row r="53" spans="2:16" s="12" customFormat="1" ht="110.25" customHeight="1" x14ac:dyDescent="0.2">
      <c r="B53" s="13">
        <v>39</v>
      </c>
      <c r="C53" s="14" t="s">
        <v>97</v>
      </c>
      <c r="D53" s="158" t="s">
        <v>99</v>
      </c>
      <c r="E53" s="136"/>
      <c r="F53" s="15" t="s">
        <v>26</v>
      </c>
      <c r="G53" s="15">
        <v>200</v>
      </c>
      <c r="H53" s="1" t="s">
        <v>27</v>
      </c>
      <c r="I53" s="16">
        <v>104005</v>
      </c>
      <c r="J53" s="17">
        <v>0.19</v>
      </c>
      <c r="K53" s="44">
        <f t="shared" si="0"/>
        <v>123766</v>
      </c>
      <c r="L53" s="1" t="s">
        <v>28</v>
      </c>
      <c r="M53" s="16">
        <v>96082</v>
      </c>
      <c r="N53" s="17">
        <v>0.19</v>
      </c>
      <c r="O53" s="44">
        <f t="shared" si="1"/>
        <v>114338</v>
      </c>
      <c r="P53" s="15" t="str">
        <f t="shared" si="2"/>
        <v/>
      </c>
    </row>
    <row r="54" spans="2:16" s="12" customFormat="1" ht="110.25" customHeight="1" x14ac:dyDescent="0.2">
      <c r="B54" s="13">
        <v>40</v>
      </c>
      <c r="C54" s="14" t="s">
        <v>97</v>
      </c>
      <c r="D54" s="158" t="s">
        <v>100</v>
      </c>
      <c r="E54" s="136"/>
      <c r="F54" s="15" t="s">
        <v>26</v>
      </c>
      <c r="G54" s="15">
        <v>200</v>
      </c>
      <c r="H54" s="1" t="s">
        <v>27</v>
      </c>
      <c r="I54" s="16">
        <v>102130</v>
      </c>
      <c r="J54" s="17">
        <v>0.19</v>
      </c>
      <c r="K54" s="44">
        <f t="shared" si="0"/>
        <v>121535</v>
      </c>
      <c r="L54" s="1" t="s">
        <v>28</v>
      </c>
      <c r="M54" s="16">
        <v>99096</v>
      </c>
      <c r="N54" s="17">
        <v>0.19</v>
      </c>
      <c r="O54" s="44">
        <f t="shared" si="1"/>
        <v>117924</v>
      </c>
      <c r="P54" s="15" t="str">
        <f t="shared" si="2"/>
        <v/>
      </c>
    </row>
    <row r="55" spans="2:16" s="12" customFormat="1" ht="110.25" customHeight="1" x14ac:dyDescent="0.2">
      <c r="B55" s="13">
        <v>41</v>
      </c>
      <c r="C55" s="14" t="s">
        <v>101</v>
      </c>
      <c r="D55" s="158" t="s">
        <v>102</v>
      </c>
      <c r="E55" s="136"/>
      <c r="F55" s="15" t="s">
        <v>72</v>
      </c>
      <c r="G55" s="15">
        <v>50</v>
      </c>
      <c r="H55" s="1" t="s">
        <v>27</v>
      </c>
      <c r="I55" s="16">
        <v>29495</v>
      </c>
      <c r="J55" s="17">
        <v>0.19</v>
      </c>
      <c r="K55" s="44">
        <f t="shared" si="0"/>
        <v>35099</v>
      </c>
      <c r="L55" s="1" t="s">
        <v>28</v>
      </c>
      <c r="M55" s="16">
        <v>26882</v>
      </c>
      <c r="N55" s="17">
        <v>0.19</v>
      </c>
      <c r="O55" s="44">
        <f t="shared" si="1"/>
        <v>31990</v>
      </c>
      <c r="P55" s="15" t="str">
        <f t="shared" si="2"/>
        <v/>
      </c>
    </row>
    <row r="56" spans="2:16" s="12" customFormat="1" ht="110.25" customHeight="1" x14ac:dyDescent="0.2">
      <c r="B56" s="13">
        <v>42</v>
      </c>
      <c r="C56" s="14" t="s">
        <v>103</v>
      </c>
      <c r="D56" s="158" t="s">
        <v>104</v>
      </c>
      <c r="E56" s="136"/>
      <c r="F56" s="15" t="s">
        <v>72</v>
      </c>
      <c r="G56" s="15">
        <v>100</v>
      </c>
      <c r="H56" s="1" t="s">
        <v>27</v>
      </c>
      <c r="I56" s="16">
        <v>259352</v>
      </c>
      <c r="J56" s="17">
        <v>0.19</v>
      </c>
      <c r="K56" s="44">
        <f t="shared" si="0"/>
        <v>308629</v>
      </c>
      <c r="L56" s="1" t="s">
        <v>28</v>
      </c>
      <c r="M56" s="16">
        <v>241292</v>
      </c>
      <c r="N56" s="17">
        <v>0.19</v>
      </c>
      <c r="O56" s="44">
        <f t="shared" si="1"/>
        <v>287137</v>
      </c>
      <c r="P56" s="15" t="str">
        <f t="shared" si="2"/>
        <v/>
      </c>
    </row>
    <row r="57" spans="2:16" s="12" customFormat="1" ht="110.25" customHeight="1" x14ac:dyDescent="0.2">
      <c r="B57" s="13">
        <v>43</v>
      </c>
      <c r="C57" s="14" t="s">
        <v>105</v>
      </c>
      <c r="D57" s="158" t="s">
        <v>106</v>
      </c>
      <c r="E57" s="136"/>
      <c r="F57" s="15" t="s">
        <v>26</v>
      </c>
      <c r="G57" s="15">
        <v>100</v>
      </c>
      <c r="H57" s="1" t="s">
        <v>27</v>
      </c>
      <c r="I57" s="16">
        <v>191275</v>
      </c>
      <c r="J57" s="17">
        <v>0.19</v>
      </c>
      <c r="K57" s="44">
        <f t="shared" si="0"/>
        <v>227617</v>
      </c>
      <c r="L57" s="1" t="s">
        <v>28</v>
      </c>
      <c r="M57" s="16">
        <v>180777</v>
      </c>
      <c r="N57" s="17">
        <v>0.19</v>
      </c>
      <c r="O57" s="44">
        <f t="shared" si="1"/>
        <v>215125</v>
      </c>
      <c r="P57" s="15" t="str">
        <f t="shared" si="2"/>
        <v/>
      </c>
    </row>
    <row r="58" spans="2:16" s="12" customFormat="1" ht="110.25" customHeight="1" x14ac:dyDescent="0.2">
      <c r="B58" s="13">
        <v>44</v>
      </c>
      <c r="C58" s="14" t="s">
        <v>409</v>
      </c>
      <c r="D58" s="158" t="s">
        <v>108</v>
      </c>
      <c r="E58" s="136"/>
      <c r="F58" s="15" t="s">
        <v>26</v>
      </c>
      <c r="G58" s="15">
        <v>200</v>
      </c>
      <c r="H58" s="1" t="s">
        <v>27</v>
      </c>
      <c r="I58" s="16">
        <v>146240</v>
      </c>
      <c r="J58" s="17">
        <v>0.19</v>
      </c>
      <c r="K58" s="44">
        <f t="shared" si="0"/>
        <v>174026</v>
      </c>
      <c r="L58" s="1" t="s">
        <v>28</v>
      </c>
      <c r="M58" s="16">
        <v>138179</v>
      </c>
      <c r="N58" s="17">
        <v>0.19</v>
      </c>
      <c r="O58" s="44">
        <f t="shared" si="1"/>
        <v>164433</v>
      </c>
      <c r="P58" s="15" t="str">
        <f t="shared" si="2"/>
        <v/>
      </c>
    </row>
    <row r="59" spans="2:16" s="12" customFormat="1" ht="110.25" customHeight="1" x14ac:dyDescent="0.2">
      <c r="B59" s="13">
        <v>45</v>
      </c>
      <c r="C59" s="14" t="s">
        <v>109</v>
      </c>
      <c r="D59" s="158" t="s">
        <v>110</v>
      </c>
      <c r="E59" s="136"/>
      <c r="F59" s="15" t="s">
        <v>72</v>
      </c>
      <c r="G59" s="15">
        <v>40</v>
      </c>
      <c r="H59" s="1" t="s">
        <v>27</v>
      </c>
      <c r="I59" s="16">
        <v>489644</v>
      </c>
      <c r="J59" s="17">
        <v>0.19</v>
      </c>
      <c r="K59" s="44">
        <f t="shared" si="0"/>
        <v>582676</v>
      </c>
      <c r="L59" s="1" t="s">
        <v>28</v>
      </c>
      <c r="M59" s="16">
        <v>460886</v>
      </c>
      <c r="N59" s="17">
        <v>0.19</v>
      </c>
      <c r="O59" s="44">
        <f t="shared" si="1"/>
        <v>548454</v>
      </c>
      <c r="P59" s="15" t="str">
        <f t="shared" si="2"/>
        <v/>
      </c>
    </row>
    <row r="60" spans="2:16" s="12" customFormat="1" ht="110.25" customHeight="1" x14ac:dyDescent="0.2">
      <c r="B60" s="13">
        <v>46</v>
      </c>
      <c r="C60" s="14" t="s">
        <v>111</v>
      </c>
      <c r="D60" s="158" t="s">
        <v>112</v>
      </c>
      <c r="E60" s="136"/>
      <c r="F60" s="15" t="s">
        <v>26</v>
      </c>
      <c r="G60" s="15">
        <v>30</v>
      </c>
      <c r="H60" s="1" t="s">
        <v>27</v>
      </c>
      <c r="I60" s="16">
        <v>34746</v>
      </c>
      <c r="J60" s="17">
        <v>0.19</v>
      </c>
      <c r="K60" s="44">
        <f t="shared" si="0"/>
        <v>41348</v>
      </c>
      <c r="L60" s="1" t="s">
        <v>28</v>
      </c>
      <c r="M60" s="16">
        <v>31732</v>
      </c>
      <c r="N60" s="17">
        <v>0.19</v>
      </c>
      <c r="O60" s="44">
        <f t="shared" si="1"/>
        <v>37761</v>
      </c>
      <c r="P60" s="15" t="str">
        <f t="shared" si="2"/>
        <v/>
      </c>
    </row>
    <row r="61" spans="2:16" s="12" customFormat="1" ht="110.25" customHeight="1" x14ac:dyDescent="0.2">
      <c r="B61" s="13">
        <v>47</v>
      </c>
      <c r="C61" s="14" t="s">
        <v>113</v>
      </c>
      <c r="D61" s="158" t="s">
        <v>114</v>
      </c>
      <c r="E61" s="136"/>
      <c r="F61" s="15" t="s">
        <v>26</v>
      </c>
      <c r="G61" s="15">
        <v>50</v>
      </c>
      <c r="H61" s="1" t="s">
        <v>27</v>
      </c>
      <c r="I61" s="16">
        <v>79113</v>
      </c>
      <c r="J61" s="17">
        <v>0.19</v>
      </c>
      <c r="K61" s="44">
        <f t="shared" si="0"/>
        <v>94144</v>
      </c>
      <c r="L61" s="1" t="s">
        <v>28</v>
      </c>
      <c r="M61" s="16">
        <v>71654</v>
      </c>
      <c r="N61" s="17">
        <v>0.19</v>
      </c>
      <c r="O61" s="44">
        <f t="shared" si="1"/>
        <v>85268</v>
      </c>
      <c r="P61" s="15" t="str">
        <f t="shared" si="2"/>
        <v/>
      </c>
    </row>
    <row r="62" spans="2:16" s="12" customFormat="1" ht="110.25" customHeight="1" x14ac:dyDescent="0.2">
      <c r="B62" s="13">
        <v>48</v>
      </c>
      <c r="C62" s="14" t="s">
        <v>115</v>
      </c>
      <c r="D62" s="158" t="s">
        <v>116</v>
      </c>
      <c r="E62" s="136"/>
      <c r="F62" s="15" t="s">
        <v>72</v>
      </c>
      <c r="G62" s="15">
        <v>100</v>
      </c>
      <c r="H62" s="1" t="s">
        <v>27</v>
      </c>
      <c r="I62" s="16">
        <v>211137</v>
      </c>
      <c r="J62" s="17">
        <v>0.19</v>
      </c>
      <c r="K62" s="44">
        <f t="shared" si="0"/>
        <v>251253</v>
      </c>
      <c r="L62" s="1" t="s">
        <v>28</v>
      </c>
      <c r="M62" s="16">
        <v>192736</v>
      </c>
      <c r="N62" s="17">
        <v>0.19</v>
      </c>
      <c r="O62" s="44">
        <f t="shared" si="1"/>
        <v>229356</v>
      </c>
      <c r="P62" s="15" t="str">
        <f t="shared" si="2"/>
        <v/>
      </c>
    </row>
    <row r="63" spans="2:16" s="12" customFormat="1" ht="110.25" customHeight="1" x14ac:dyDescent="0.2">
      <c r="B63" s="13">
        <v>49</v>
      </c>
      <c r="C63" s="14" t="s">
        <v>410</v>
      </c>
      <c r="D63" s="158" t="s">
        <v>118</v>
      </c>
      <c r="E63" s="136"/>
      <c r="F63" s="15" t="s">
        <v>26</v>
      </c>
      <c r="G63" s="15">
        <v>100</v>
      </c>
      <c r="H63" s="1" t="s">
        <v>27</v>
      </c>
      <c r="I63" s="16">
        <v>202689</v>
      </c>
      <c r="J63" s="17">
        <v>0.19</v>
      </c>
      <c r="K63" s="44">
        <f t="shared" si="0"/>
        <v>241200</v>
      </c>
      <c r="L63" s="1" t="s">
        <v>28</v>
      </c>
      <c r="M63" s="16">
        <v>185756</v>
      </c>
      <c r="N63" s="17">
        <v>0.19</v>
      </c>
      <c r="O63" s="44">
        <f t="shared" si="1"/>
        <v>221050</v>
      </c>
      <c r="P63" s="15" t="str">
        <f t="shared" si="2"/>
        <v/>
      </c>
    </row>
    <row r="64" spans="2:16" s="12" customFormat="1" ht="110.25" customHeight="1" x14ac:dyDescent="0.2">
      <c r="B64" s="13">
        <v>50</v>
      </c>
      <c r="C64" s="14" t="s">
        <v>119</v>
      </c>
      <c r="D64" s="158" t="s">
        <v>120</v>
      </c>
      <c r="E64" s="136"/>
      <c r="F64" s="15" t="s">
        <v>72</v>
      </c>
      <c r="G64" s="15">
        <v>10</v>
      </c>
      <c r="H64" s="1" t="s">
        <v>27</v>
      </c>
      <c r="I64" s="16">
        <v>2265193</v>
      </c>
      <c r="J64" s="17">
        <v>0.19</v>
      </c>
      <c r="K64" s="44">
        <f t="shared" si="0"/>
        <v>2695580</v>
      </c>
      <c r="L64" s="1" t="s">
        <v>28</v>
      </c>
      <c r="M64" s="16">
        <v>2101178</v>
      </c>
      <c r="N64" s="17">
        <v>0.19</v>
      </c>
      <c r="O64" s="44">
        <f t="shared" si="1"/>
        <v>2500402</v>
      </c>
      <c r="P64" s="15" t="str">
        <f t="shared" si="2"/>
        <v/>
      </c>
    </row>
    <row r="65" spans="2:16" s="12" customFormat="1" ht="110.25" customHeight="1" x14ac:dyDescent="0.2">
      <c r="B65" s="13">
        <v>51</v>
      </c>
      <c r="C65" s="14" t="s">
        <v>121</v>
      </c>
      <c r="D65" s="158" t="s">
        <v>122</v>
      </c>
      <c r="E65" s="136"/>
      <c r="F65" s="15" t="s">
        <v>26</v>
      </c>
      <c r="G65" s="15">
        <v>200</v>
      </c>
      <c r="H65" s="1" t="s">
        <v>27</v>
      </c>
      <c r="I65" s="16">
        <v>121825</v>
      </c>
      <c r="J65" s="17">
        <v>0.19</v>
      </c>
      <c r="K65" s="44">
        <f t="shared" si="0"/>
        <v>144972</v>
      </c>
      <c r="L65" s="1" t="s">
        <v>28</v>
      </c>
      <c r="M65" s="16">
        <v>116593</v>
      </c>
      <c r="N65" s="17">
        <v>0.19</v>
      </c>
      <c r="O65" s="44">
        <f t="shared" si="1"/>
        <v>138746</v>
      </c>
      <c r="P65" s="15" t="str">
        <f t="shared" si="2"/>
        <v/>
      </c>
    </row>
    <row r="66" spans="2:16" s="12" customFormat="1" ht="110.25" customHeight="1" x14ac:dyDescent="0.2">
      <c r="B66" s="13">
        <v>52</v>
      </c>
      <c r="C66" s="14" t="s">
        <v>121</v>
      </c>
      <c r="D66" s="158" t="s">
        <v>123</v>
      </c>
      <c r="E66" s="136"/>
      <c r="F66" s="15" t="s">
        <v>26</v>
      </c>
      <c r="G66" s="15">
        <v>200</v>
      </c>
      <c r="H66" s="1" t="s">
        <v>27</v>
      </c>
      <c r="I66" s="16">
        <v>130687</v>
      </c>
      <c r="J66" s="17">
        <v>0.19</v>
      </c>
      <c r="K66" s="44">
        <f t="shared" si="0"/>
        <v>155518</v>
      </c>
      <c r="L66" s="1" t="s">
        <v>28</v>
      </c>
      <c r="M66" s="16">
        <v>115495</v>
      </c>
      <c r="N66" s="17">
        <v>0.19</v>
      </c>
      <c r="O66" s="44">
        <f t="shared" si="1"/>
        <v>137439</v>
      </c>
      <c r="P66" s="15" t="str">
        <f t="shared" si="2"/>
        <v/>
      </c>
    </row>
    <row r="67" spans="2:16" s="12" customFormat="1" ht="110.25" customHeight="1" x14ac:dyDescent="0.2">
      <c r="B67" s="13">
        <v>53</v>
      </c>
      <c r="C67" s="14" t="s">
        <v>121</v>
      </c>
      <c r="D67" s="158" t="s">
        <v>124</v>
      </c>
      <c r="E67" s="136"/>
      <c r="F67" s="15" t="s">
        <v>26</v>
      </c>
      <c r="G67" s="15">
        <v>200</v>
      </c>
      <c r="H67" s="1" t="s">
        <v>27</v>
      </c>
      <c r="I67" s="16">
        <v>130439</v>
      </c>
      <c r="J67" s="17">
        <v>0.19</v>
      </c>
      <c r="K67" s="44">
        <f t="shared" si="0"/>
        <v>155222</v>
      </c>
      <c r="L67" s="1" t="s">
        <v>28</v>
      </c>
      <c r="M67" s="16">
        <v>121338</v>
      </c>
      <c r="N67" s="17">
        <v>0.19</v>
      </c>
      <c r="O67" s="44">
        <f t="shared" si="1"/>
        <v>144392</v>
      </c>
      <c r="P67" s="15" t="str">
        <f t="shared" si="2"/>
        <v/>
      </c>
    </row>
    <row r="68" spans="2:16" s="12" customFormat="1" ht="110.25" customHeight="1" x14ac:dyDescent="0.2">
      <c r="B68" s="13">
        <v>54</v>
      </c>
      <c r="C68" s="14" t="s">
        <v>125</v>
      </c>
      <c r="D68" s="158" t="s">
        <v>126</v>
      </c>
      <c r="E68" s="136"/>
      <c r="F68" s="15" t="s">
        <v>72</v>
      </c>
      <c r="G68" s="15">
        <v>50</v>
      </c>
      <c r="H68" s="1" t="s">
        <v>27</v>
      </c>
      <c r="I68" s="16">
        <v>472723</v>
      </c>
      <c r="J68" s="17">
        <v>0.19</v>
      </c>
      <c r="K68" s="44">
        <f t="shared" si="0"/>
        <v>562540</v>
      </c>
      <c r="L68" s="1" t="s">
        <v>28</v>
      </c>
      <c r="M68" s="16">
        <v>420649</v>
      </c>
      <c r="N68" s="17">
        <v>0.19</v>
      </c>
      <c r="O68" s="44">
        <f t="shared" si="1"/>
        <v>500572</v>
      </c>
      <c r="P68" s="15" t="str">
        <f t="shared" si="2"/>
        <v/>
      </c>
    </row>
    <row r="69" spans="2:16" s="12" customFormat="1" ht="110.25" customHeight="1" x14ac:dyDescent="0.2">
      <c r="B69" s="13">
        <v>55</v>
      </c>
      <c r="C69" s="14" t="s">
        <v>127</v>
      </c>
      <c r="D69" s="158" t="s">
        <v>128</v>
      </c>
      <c r="E69" s="136"/>
      <c r="F69" s="15" t="s">
        <v>72</v>
      </c>
      <c r="G69" s="15">
        <v>50</v>
      </c>
      <c r="H69" s="1" t="s">
        <v>27</v>
      </c>
      <c r="I69" s="16">
        <v>283560</v>
      </c>
      <c r="J69" s="17">
        <v>0.19</v>
      </c>
      <c r="K69" s="44">
        <f t="shared" si="0"/>
        <v>337436</v>
      </c>
      <c r="L69" s="1" t="s">
        <v>28</v>
      </c>
      <c r="M69" s="16">
        <v>260639</v>
      </c>
      <c r="N69" s="17">
        <v>0.19</v>
      </c>
      <c r="O69" s="44">
        <f t="shared" si="1"/>
        <v>310160</v>
      </c>
      <c r="P69" s="15" t="str">
        <f t="shared" si="2"/>
        <v/>
      </c>
    </row>
    <row r="70" spans="2:16" s="12" customFormat="1" ht="110.25" customHeight="1" x14ac:dyDescent="0.2">
      <c r="B70" s="13">
        <v>56</v>
      </c>
      <c r="C70" s="14" t="s">
        <v>129</v>
      </c>
      <c r="D70" s="158" t="s">
        <v>130</v>
      </c>
      <c r="E70" s="136"/>
      <c r="F70" s="15" t="s">
        <v>26</v>
      </c>
      <c r="G70" s="15">
        <v>50</v>
      </c>
      <c r="H70" s="1" t="s">
        <v>27</v>
      </c>
      <c r="I70" s="16">
        <v>117539</v>
      </c>
      <c r="J70" s="17">
        <v>0.19</v>
      </c>
      <c r="K70" s="44">
        <f t="shared" si="0"/>
        <v>139871</v>
      </c>
      <c r="L70" s="1" t="s">
        <v>28</v>
      </c>
      <c r="M70" s="16">
        <v>106992</v>
      </c>
      <c r="N70" s="17">
        <v>0.19</v>
      </c>
      <c r="O70" s="44">
        <f t="shared" si="1"/>
        <v>127320</v>
      </c>
      <c r="P70" s="15" t="str">
        <f t="shared" si="2"/>
        <v/>
      </c>
    </row>
    <row r="71" spans="2:16" s="12" customFormat="1" ht="110.25" customHeight="1" x14ac:dyDescent="0.2">
      <c r="B71" s="13">
        <v>57</v>
      </c>
      <c r="C71" s="14" t="s">
        <v>131</v>
      </c>
      <c r="D71" s="158" t="s">
        <v>132</v>
      </c>
      <c r="E71" s="136"/>
      <c r="F71" s="15" t="s">
        <v>72</v>
      </c>
      <c r="G71" s="15">
        <v>50</v>
      </c>
      <c r="H71" s="1" t="s">
        <v>27</v>
      </c>
      <c r="I71" s="16">
        <v>38404</v>
      </c>
      <c r="J71" s="17">
        <v>0.19</v>
      </c>
      <c r="K71" s="44">
        <f t="shared" si="0"/>
        <v>45701</v>
      </c>
      <c r="L71" s="1" t="s">
        <v>28</v>
      </c>
      <c r="M71" s="16">
        <v>34276</v>
      </c>
      <c r="N71" s="17">
        <v>0.19</v>
      </c>
      <c r="O71" s="44">
        <f t="shared" si="1"/>
        <v>40788</v>
      </c>
      <c r="P71" s="15" t="str">
        <f t="shared" si="2"/>
        <v/>
      </c>
    </row>
    <row r="72" spans="2:16" s="12" customFormat="1" ht="110.25" customHeight="1" x14ac:dyDescent="0.2">
      <c r="B72" s="13">
        <v>58</v>
      </c>
      <c r="C72" s="14" t="s">
        <v>133</v>
      </c>
      <c r="D72" s="158" t="s">
        <v>134</v>
      </c>
      <c r="E72" s="136"/>
      <c r="F72" s="15" t="s">
        <v>72</v>
      </c>
      <c r="G72" s="15">
        <v>50</v>
      </c>
      <c r="H72" s="1" t="s">
        <v>27</v>
      </c>
      <c r="I72" s="16">
        <v>82695</v>
      </c>
      <c r="J72" s="17">
        <v>0.19</v>
      </c>
      <c r="K72" s="44">
        <f t="shared" si="0"/>
        <v>98407</v>
      </c>
      <c r="L72" s="1" t="s">
        <v>28</v>
      </c>
      <c r="M72" s="16">
        <v>73733</v>
      </c>
      <c r="N72" s="17">
        <v>0.19</v>
      </c>
      <c r="O72" s="44">
        <f t="shared" si="1"/>
        <v>87742</v>
      </c>
      <c r="P72" s="15" t="str">
        <f t="shared" si="2"/>
        <v/>
      </c>
    </row>
    <row r="73" spans="2:16" s="12" customFormat="1" ht="110.25" customHeight="1" x14ac:dyDescent="0.2">
      <c r="B73" s="13">
        <v>59</v>
      </c>
      <c r="C73" s="14" t="s">
        <v>135</v>
      </c>
      <c r="D73" s="158" t="s">
        <v>136</v>
      </c>
      <c r="E73" s="136"/>
      <c r="F73" s="15" t="s">
        <v>72</v>
      </c>
      <c r="G73" s="15">
        <v>50</v>
      </c>
      <c r="H73" s="1" t="s">
        <v>27</v>
      </c>
      <c r="I73" s="16">
        <v>73252</v>
      </c>
      <c r="J73" s="17">
        <v>0.19</v>
      </c>
      <c r="K73" s="44">
        <f t="shared" si="0"/>
        <v>87170</v>
      </c>
      <c r="L73" s="1" t="s">
        <v>28</v>
      </c>
      <c r="M73" s="16">
        <v>68440</v>
      </c>
      <c r="N73" s="17">
        <v>0.19</v>
      </c>
      <c r="O73" s="44">
        <f t="shared" si="1"/>
        <v>81444</v>
      </c>
      <c r="P73" s="15" t="str">
        <f t="shared" si="2"/>
        <v/>
      </c>
    </row>
    <row r="74" spans="2:16" s="12" customFormat="1" ht="110.25" customHeight="1" x14ac:dyDescent="0.2">
      <c r="B74" s="13">
        <v>60</v>
      </c>
      <c r="C74" s="14" t="s">
        <v>137</v>
      </c>
      <c r="D74" s="158" t="s">
        <v>138</v>
      </c>
      <c r="E74" s="136"/>
      <c r="F74" s="15" t="s">
        <v>139</v>
      </c>
      <c r="G74" s="15">
        <v>50</v>
      </c>
      <c r="H74" s="1" t="s">
        <v>27</v>
      </c>
      <c r="I74" s="16">
        <v>53355</v>
      </c>
      <c r="J74" s="17">
        <v>0.19</v>
      </c>
      <c r="K74" s="44">
        <f t="shared" si="0"/>
        <v>63492</v>
      </c>
      <c r="L74" s="1" t="s">
        <v>28</v>
      </c>
      <c r="M74" s="16">
        <v>49711</v>
      </c>
      <c r="N74" s="17">
        <v>0.19</v>
      </c>
      <c r="O74" s="44">
        <f t="shared" si="1"/>
        <v>59156</v>
      </c>
      <c r="P74" s="15" t="str">
        <f t="shared" si="2"/>
        <v/>
      </c>
    </row>
    <row r="75" spans="2:16" s="12" customFormat="1" ht="110.25" customHeight="1" x14ac:dyDescent="0.2">
      <c r="B75" s="13">
        <v>61</v>
      </c>
      <c r="C75" s="14" t="s">
        <v>140</v>
      </c>
      <c r="D75" s="158" t="s">
        <v>141</v>
      </c>
      <c r="E75" s="136"/>
      <c r="F75" s="15" t="s">
        <v>72</v>
      </c>
      <c r="G75" s="15">
        <v>50</v>
      </c>
      <c r="H75" s="1" t="s">
        <v>27</v>
      </c>
      <c r="I75" s="16">
        <v>75734</v>
      </c>
      <c r="J75" s="17">
        <v>0.19</v>
      </c>
      <c r="K75" s="44">
        <f t="shared" si="0"/>
        <v>90123</v>
      </c>
      <c r="L75" s="1" t="s">
        <v>28</v>
      </c>
      <c r="M75" s="16">
        <v>68711</v>
      </c>
      <c r="N75" s="17">
        <v>0.19</v>
      </c>
      <c r="O75" s="44">
        <f t="shared" si="1"/>
        <v>81766</v>
      </c>
      <c r="P75" s="15" t="str">
        <f t="shared" si="2"/>
        <v/>
      </c>
    </row>
    <row r="76" spans="2:16" s="12" customFormat="1" ht="110.25" customHeight="1" x14ac:dyDescent="0.2">
      <c r="B76" s="13">
        <v>62</v>
      </c>
      <c r="C76" s="14" t="s">
        <v>142</v>
      </c>
      <c r="D76" s="158" t="s">
        <v>143</v>
      </c>
      <c r="E76" s="136"/>
      <c r="F76" s="15" t="s">
        <v>26</v>
      </c>
      <c r="G76" s="15">
        <v>100</v>
      </c>
      <c r="H76" s="1" t="s">
        <v>27</v>
      </c>
      <c r="I76" s="16">
        <v>152035</v>
      </c>
      <c r="J76" s="17">
        <v>0.19</v>
      </c>
      <c r="K76" s="44">
        <f t="shared" si="0"/>
        <v>180922</v>
      </c>
      <c r="L76" s="1" t="s">
        <v>28</v>
      </c>
      <c r="M76" s="16">
        <v>145988</v>
      </c>
      <c r="N76" s="17">
        <v>0.19</v>
      </c>
      <c r="O76" s="44">
        <f t="shared" si="1"/>
        <v>173726</v>
      </c>
      <c r="P76" s="15" t="str">
        <f t="shared" si="2"/>
        <v/>
      </c>
    </row>
    <row r="77" spans="2:16" s="12" customFormat="1" ht="110.25" customHeight="1" x14ac:dyDescent="0.2">
      <c r="B77" s="13">
        <v>63</v>
      </c>
      <c r="C77" s="14" t="s">
        <v>144</v>
      </c>
      <c r="D77" s="158" t="s">
        <v>145</v>
      </c>
      <c r="E77" s="136"/>
      <c r="F77" s="15" t="s">
        <v>26</v>
      </c>
      <c r="G77" s="15">
        <v>50</v>
      </c>
      <c r="H77" s="1" t="s">
        <v>27</v>
      </c>
      <c r="I77" s="16">
        <v>105799</v>
      </c>
      <c r="J77" s="17">
        <v>0.19</v>
      </c>
      <c r="K77" s="44">
        <f t="shared" ref="K77:K135" si="3">ROUND(I77*(1+J77),0)</f>
        <v>125901</v>
      </c>
      <c r="L77" s="1" t="s">
        <v>28</v>
      </c>
      <c r="M77" s="16">
        <v>93132</v>
      </c>
      <c r="N77" s="17">
        <v>0.19</v>
      </c>
      <c r="O77" s="44">
        <f t="shared" ref="O77:O135" si="4">ROUND(M77*(1+N77),0)</f>
        <v>110827</v>
      </c>
      <c r="P77" s="15" t="str">
        <f t="shared" ref="P77:P135" si="5">IF(K77&lt;O77,"EL VALOR DEL RANGO 2 NO PUEDE SER SUPERIOR AL RANGO 1  ","")</f>
        <v/>
      </c>
    </row>
    <row r="78" spans="2:16" s="12" customFormat="1" ht="110.25" customHeight="1" x14ac:dyDescent="0.2">
      <c r="B78" s="13">
        <v>64</v>
      </c>
      <c r="C78" s="14" t="s">
        <v>146</v>
      </c>
      <c r="D78" s="158" t="s">
        <v>145</v>
      </c>
      <c r="E78" s="136"/>
      <c r="F78" s="15" t="s">
        <v>26</v>
      </c>
      <c r="G78" s="15">
        <v>50</v>
      </c>
      <c r="H78" s="1" t="s">
        <v>27</v>
      </c>
      <c r="I78" s="16">
        <v>102405</v>
      </c>
      <c r="J78" s="17">
        <v>0.19</v>
      </c>
      <c r="K78" s="44">
        <f t="shared" si="3"/>
        <v>121862</v>
      </c>
      <c r="L78" s="1" t="s">
        <v>28</v>
      </c>
      <c r="M78" s="16">
        <v>99371</v>
      </c>
      <c r="N78" s="17">
        <v>0.19</v>
      </c>
      <c r="O78" s="44">
        <f t="shared" si="4"/>
        <v>118251</v>
      </c>
      <c r="P78" s="15" t="str">
        <f t="shared" si="5"/>
        <v/>
      </c>
    </row>
    <row r="79" spans="2:16" s="12" customFormat="1" ht="110.25" customHeight="1" x14ac:dyDescent="0.2">
      <c r="B79" s="13">
        <v>65</v>
      </c>
      <c r="C79" s="14" t="s">
        <v>147</v>
      </c>
      <c r="D79" s="158" t="s">
        <v>145</v>
      </c>
      <c r="E79" s="136"/>
      <c r="F79" s="15" t="s">
        <v>26</v>
      </c>
      <c r="G79" s="15">
        <v>50</v>
      </c>
      <c r="H79" s="1" t="s">
        <v>27</v>
      </c>
      <c r="I79" s="16">
        <v>109379</v>
      </c>
      <c r="J79" s="17">
        <v>0.19</v>
      </c>
      <c r="K79" s="44">
        <f t="shared" si="3"/>
        <v>130161</v>
      </c>
      <c r="L79" s="1" t="s">
        <v>28</v>
      </c>
      <c r="M79" s="16">
        <v>101643</v>
      </c>
      <c r="N79" s="17">
        <v>0.19</v>
      </c>
      <c r="O79" s="44">
        <f t="shared" si="4"/>
        <v>120955</v>
      </c>
      <c r="P79" s="15" t="str">
        <f t="shared" si="5"/>
        <v/>
      </c>
    </row>
    <row r="80" spans="2:16" s="12" customFormat="1" ht="110.25" customHeight="1" x14ac:dyDescent="0.2">
      <c r="B80" s="13">
        <v>66</v>
      </c>
      <c r="C80" s="14" t="s">
        <v>148</v>
      </c>
      <c r="D80" s="158" t="s">
        <v>145</v>
      </c>
      <c r="E80" s="136"/>
      <c r="F80" s="15" t="s">
        <v>26</v>
      </c>
      <c r="G80" s="15">
        <v>50</v>
      </c>
      <c r="H80" s="1" t="s">
        <v>27</v>
      </c>
      <c r="I80" s="16">
        <v>108874</v>
      </c>
      <c r="J80" s="17">
        <v>0.19</v>
      </c>
      <c r="K80" s="44">
        <f t="shared" si="3"/>
        <v>129560</v>
      </c>
      <c r="L80" s="1" t="s">
        <v>28</v>
      </c>
      <c r="M80" s="16">
        <v>101470</v>
      </c>
      <c r="N80" s="17">
        <v>0.19</v>
      </c>
      <c r="O80" s="44">
        <f t="shared" si="4"/>
        <v>120749</v>
      </c>
      <c r="P80" s="15" t="str">
        <f t="shared" si="5"/>
        <v/>
      </c>
    </row>
    <row r="81" spans="2:16" s="12" customFormat="1" ht="110.25" customHeight="1" x14ac:dyDescent="0.2">
      <c r="B81" s="13">
        <v>67</v>
      </c>
      <c r="C81" s="14" t="s">
        <v>149</v>
      </c>
      <c r="D81" s="158" t="s">
        <v>145</v>
      </c>
      <c r="E81" s="136"/>
      <c r="F81" s="15" t="s">
        <v>26</v>
      </c>
      <c r="G81" s="15">
        <v>50</v>
      </c>
      <c r="H81" s="1" t="s">
        <v>27</v>
      </c>
      <c r="I81" s="16">
        <v>109887</v>
      </c>
      <c r="J81" s="17">
        <v>0.19</v>
      </c>
      <c r="K81" s="44">
        <f t="shared" si="3"/>
        <v>130766</v>
      </c>
      <c r="L81" s="1" t="s">
        <v>28</v>
      </c>
      <c r="M81" s="16">
        <v>105586</v>
      </c>
      <c r="N81" s="17">
        <v>0.19</v>
      </c>
      <c r="O81" s="44">
        <f t="shared" si="4"/>
        <v>125647</v>
      </c>
      <c r="P81" s="15" t="str">
        <f t="shared" si="5"/>
        <v/>
      </c>
    </row>
    <row r="82" spans="2:16" s="12" customFormat="1" ht="110.25" customHeight="1" x14ac:dyDescent="0.2">
      <c r="B82" s="13">
        <v>68</v>
      </c>
      <c r="C82" s="14" t="s">
        <v>150</v>
      </c>
      <c r="D82" s="161" t="s">
        <v>151</v>
      </c>
      <c r="E82" s="138"/>
      <c r="F82" s="15" t="s">
        <v>26</v>
      </c>
      <c r="G82" s="15">
        <v>50</v>
      </c>
      <c r="H82" s="1" t="s">
        <v>27</v>
      </c>
      <c r="I82" s="16">
        <v>611844</v>
      </c>
      <c r="J82" s="17">
        <v>0.19</v>
      </c>
      <c r="K82" s="44">
        <f t="shared" si="3"/>
        <v>728094</v>
      </c>
      <c r="L82" s="1" t="s">
        <v>28</v>
      </c>
      <c r="M82" s="16">
        <v>583084</v>
      </c>
      <c r="N82" s="17">
        <v>0.19</v>
      </c>
      <c r="O82" s="44">
        <f t="shared" si="4"/>
        <v>693870</v>
      </c>
      <c r="P82" s="15" t="str">
        <f t="shared" si="5"/>
        <v/>
      </c>
    </row>
    <row r="83" spans="2:16" s="12" customFormat="1" ht="110.25" customHeight="1" x14ac:dyDescent="0.2">
      <c r="B83" s="13">
        <v>69</v>
      </c>
      <c r="C83" s="14" t="s">
        <v>152</v>
      </c>
      <c r="D83" s="158" t="s">
        <v>153</v>
      </c>
      <c r="E83" s="136"/>
      <c r="F83" s="15" t="s">
        <v>26</v>
      </c>
      <c r="G83" s="15">
        <v>100</v>
      </c>
      <c r="H83" s="1" t="s">
        <v>27</v>
      </c>
      <c r="I83" s="16">
        <v>162280</v>
      </c>
      <c r="J83" s="17">
        <v>0.19</v>
      </c>
      <c r="K83" s="44">
        <f t="shared" si="3"/>
        <v>193113</v>
      </c>
      <c r="L83" s="1" t="s">
        <v>28</v>
      </c>
      <c r="M83" s="16">
        <v>153249</v>
      </c>
      <c r="N83" s="17">
        <v>0.19</v>
      </c>
      <c r="O83" s="44">
        <f t="shared" si="4"/>
        <v>182366</v>
      </c>
      <c r="P83" s="15" t="str">
        <f t="shared" si="5"/>
        <v/>
      </c>
    </row>
    <row r="84" spans="2:16" s="12" customFormat="1" ht="110.25" customHeight="1" x14ac:dyDescent="0.2">
      <c r="B84" s="13">
        <v>70</v>
      </c>
      <c r="C84" s="14" t="s">
        <v>152</v>
      </c>
      <c r="D84" s="158" t="s">
        <v>154</v>
      </c>
      <c r="E84" s="136"/>
      <c r="F84" s="15" t="s">
        <v>26</v>
      </c>
      <c r="G84" s="15">
        <v>100</v>
      </c>
      <c r="H84" s="1" t="s">
        <v>27</v>
      </c>
      <c r="I84" s="16">
        <v>169191</v>
      </c>
      <c r="J84" s="17">
        <v>0.19</v>
      </c>
      <c r="K84" s="44">
        <f t="shared" si="3"/>
        <v>201337</v>
      </c>
      <c r="L84" s="1" t="s">
        <v>28</v>
      </c>
      <c r="M84" s="16">
        <v>160413</v>
      </c>
      <c r="N84" s="17">
        <v>0.19</v>
      </c>
      <c r="O84" s="44">
        <f t="shared" si="4"/>
        <v>190891</v>
      </c>
      <c r="P84" s="15" t="str">
        <f t="shared" si="5"/>
        <v/>
      </c>
    </row>
    <row r="85" spans="2:16" s="12" customFormat="1" ht="110.25" customHeight="1" x14ac:dyDescent="0.2">
      <c r="B85" s="13">
        <v>71</v>
      </c>
      <c r="C85" s="14" t="s">
        <v>152</v>
      </c>
      <c r="D85" s="158" t="s">
        <v>155</v>
      </c>
      <c r="E85" s="136"/>
      <c r="F85" s="15" t="s">
        <v>26</v>
      </c>
      <c r="G85" s="15">
        <v>100</v>
      </c>
      <c r="H85" s="1" t="s">
        <v>27</v>
      </c>
      <c r="I85" s="16">
        <v>173656</v>
      </c>
      <c r="J85" s="17">
        <v>0.19</v>
      </c>
      <c r="K85" s="44">
        <f t="shared" si="3"/>
        <v>206651</v>
      </c>
      <c r="L85" s="1" t="s">
        <v>28</v>
      </c>
      <c r="M85" s="16">
        <v>157775</v>
      </c>
      <c r="N85" s="17">
        <v>0.19</v>
      </c>
      <c r="O85" s="44">
        <f t="shared" si="4"/>
        <v>187752</v>
      </c>
      <c r="P85" s="15" t="str">
        <f t="shared" si="5"/>
        <v/>
      </c>
    </row>
    <row r="86" spans="2:16" s="12" customFormat="1" ht="110.25" customHeight="1" x14ac:dyDescent="0.2">
      <c r="B86" s="13">
        <v>72</v>
      </c>
      <c r="C86" s="14" t="s">
        <v>156</v>
      </c>
      <c r="D86" s="158" t="s">
        <v>157</v>
      </c>
      <c r="E86" s="136"/>
      <c r="F86" s="15" t="s">
        <v>26</v>
      </c>
      <c r="G86" s="15">
        <v>100</v>
      </c>
      <c r="H86" s="1" t="s">
        <v>27</v>
      </c>
      <c r="I86" s="16">
        <v>124947</v>
      </c>
      <c r="J86" s="17">
        <v>0.19</v>
      </c>
      <c r="K86" s="44">
        <f t="shared" si="3"/>
        <v>148687</v>
      </c>
      <c r="L86" s="1" t="s">
        <v>28</v>
      </c>
      <c r="M86" s="16">
        <v>114611</v>
      </c>
      <c r="N86" s="17">
        <v>0.19</v>
      </c>
      <c r="O86" s="44">
        <f t="shared" si="4"/>
        <v>136387</v>
      </c>
      <c r="P86" s="15" t="str">
        <f t="shared" si="5"/>
        <v/>
      </c>
    </row>
    <row r="87" spans="2:16" s="12" customFormat="1" ht="110.25" customHeight="1" x14ac:dyDescent="0.2">
      <c r="B87" s="13">
        <v>73</v>
      </c>
      <c r="C87" s="14" t="s">
        <v>156</v>
      </c>
      <c r="D87" s="158" t="s">
        <v>158</v>
      </c>
      <c r="E87" s="136"/>
      <c r="F87" s="15" t="s">
        <v>26</v>
      </c>
      <c r="G87" s="15">
        <v>100</v>
      </c>
      <c r="H87" s="1" t="s">
        <v>27</v>
      </c>
      <c r="I87" s="16">
        <v>124538</v>
      </c>
      <c r="J87" s="17">
        <v>0.19</v>
      </c>
      <c r="K87" s="44">
        <f t="shared" si="3"/>
        <v>148200</v>
      </c>
      <c r="L87" s="1" t="s">
        <v>28</v>
      </c>
      <c r="M87" s="16">
        <v>119872</v>
      </c>
      <c r="N87" s="17">
        <v>0.19</v>
      </c>
      <c r="O87" s="44">
        <f t="shared" si="4"/>
        <v>142648</v>
      </c>
      <c r="P87" s="15" t="str">
        <f t="shared" si="5"/>
        <v/>
      </c>
    </row>
    <row r="88" spans="2:16" s="12" customFormat="1" ht="110.25" customHeight="1" x14ac:dyDescent="0.2">
      <c r="B88" s="13">
        <v>74</v>
      </c>
      <c r="C88" s="14" t="s">
        <v>156</v>
      </c>
      <c r="D88" s="158" t="s">
        <v>159</v>
      </c>
      <c r="E88" s="136"/>
      <c r="F88" s="15" t="s">
        <v>26</v>
      </c>
      <c r="G88" s="15">
        <v>100</v>
      </c>
      <c r="H88" s="1" t="s">
        <v>27</v>
      </c>
      <c r="I88" s="16">
        <v>132323</v>
      </c>
      <c r="J88" s="17">
        <v>0.19</v>
      </c>
      <c r="K88" s="44">
        <f t="shared" si="3"/>
        <v>157464</v>
      </c>
      <c r="L88" s="1" t="s">
        <v>28</v>
      </c>
      <c r="M88" s="16">
        <v>117450</v>
      </c>
      <c r="N88" s="17">
        <v>0.19</v>
      </c>
      <c r="O88" s="44">
        <f t="shared" si="4"/>
        <v>139766</v>
      </c>
      <c r="P88" s="15" t="str">
        <f t="shared" si="5"/>
        <v/>
      </c>
    </row>
    <row r="89" spans="2:16" s="12" customFormat="1" ht="110.25" customHeight="1" x14ac:dyDescent="0.2">
      <c r="B89" s="13">
        <v>75</v>
      </c>
      <c r="C89" s="14" t="s">
        <v>160</v>
      </c>
      <c r="D89" s="158" t="s">
        <v>161</v>
      </c>
      <c r="E89" s="136"/>
      <c r="F89" s="15" t="s">
        <v>26</v>
      </c>
      <c r="G89" s="15">
        <v>300</v>
      </c>
      <c r="H89" s="1" t="s">
        <v>27</v>
      </c>
      <c r="I89" s="16">
        <v>72318</v>
      </c>
      <c r="J89" s="17">
        <v>0.19</v>
      </c>
      <c r="K89" s="44">
        <f t="shared" si="3"/>
        <v>86058</v>
      </c>
      <c r="L89" s="1" t="s">
        <v>28</v>
      </c>
      <c r="M89" s="16">
        <v>67357</v>
      </c>
      <c r="N89" s="17">
        <v>0.19</v>
      </c>
      <c r="O89" s="44">
        <f t="shared" si="4"/>
        <v>80155</v>
      </c>
      <c r="P89" s="15" t="str">
        <f t="shared" si="5"/>
        <v/>
      </c>
    </row>
    <row r="90" spans="2:16" s="12" customFormat="1" ht="110.25" customHeight="1" x14ac:dyDescent="0.2">
      <c r="B90" s="13">
        <v>76</v>
      </c>
      <c r="C90" s="14" t="s">
        <v>162</v>
      </c>
      <c r="D90" s="158" t="s">
        <v>163</v>
      </c>
      <c r="E90" s="136"/>
      <c r="F90" s="15" t="s">
        <v>26</v>
      </c>
      <c r="G90" s="15">
        <v>300</v>
      </c>
      <c r="H90" s="1" t="s">
        <v>27</v>
      </c>
      <c r="I90" s="16">
        <v>16468</v>
      </c>
      <c r="J90" s="17">
        <v>0.19</v>
      </c>
      <c r="K90" s="44">
        <f t="shared" si="3"/>
        <v>19597</v>
      </c>
      <c r="L90" s="1" t="s">
        <v>28</v>
      </c>
      <c r="M90" s="16">
        <v>15772</v>
      </c>
      <c r="N90" s="17">
        <v>0.19</v>
      </c>
      <c r="O90" s="44">
        <f t="shared" si="4"/>
        <v>18769</v>
      </c>
      <c r="P90" s="15" t="str">
        <f t="shared" si="5"/>
        <v/>
      </c>
    </row>
    <row r="91" spans="2:16" s="12" customFormat="1" ht="110.25" customHeight="1" x14ac:dyDescent="0.2">
      <c r="B91" s="13">
        <v>77</v>
      </c>
      <c r="C91" s="14" t="s">
        <v>164</v>
      </c>
      <c r="D91" s="158" t="s">
        <v>165</v>
      </c>
      <c r="E91" s="136"/>
      <c r="F91" s="15" t="s">
        <v>26</v>
      </c>
      <c r="G91" s="15">
        <v>100</v>
      </c>
      <c r="H91" s="1" t="s">
        <v>27</v>
      </c>
      <c r="I91" s="16">
        <v>52012</v>
      </c>
      <c r="J91" s="17">
        <v>0.19</v>
      </c>
      <c r="K91" s="44">
        <f t="shared" si="3"/>
        <v>61894</v>
      </c>
      <c r="L91" s="1" t="s">
        <v>28</v>
      </c>
      <c r="M91" s="16">
        <v>49139</v>
      </c>
      <c r="N91" s="17">
        <v>0.19</v>
      </c>
      <c r="O91" s="44">
        <f t="shared" si="4"/>
        <v>58475</v>
      </c>
      <c r="P91" s="15" t="str">
        <f t="shared" si="5"/>
        <v/>
      </c>
    </row>
    <row r="92" spans="2:16" s="12" customFormat="1" ht="110.25" customHeight="1" x14ac:dyDescent="0.2">
      <c r="B92" s="13">
        <v>78</v>
      </c>
      <c r="C92" s="14" t="s">
        <v>166</v>
      </c>
      <c r="D92" s="158" t="s">
        <v>167</v>
      </c>
      <c r="E92" s="136"/>
      <c r="F92" s="15" t="s">
        <v>72</v>
      </c>
      <c r="G92" s="15">
        <v>100</v>
      </c>
      <c r="H92" s="1" t="s">
        <v>27</v>
      </c>
      <c r="I92" s="16">
        <v>290769</v>
      </c>
      <c r="J92" s="17">
        <v>0.19</v>
      </c>
      <c r="K92" s="44">
        <f t="shared" si="3"/>
        <v>346015</v>
      </c>
      <c r="L92" s="1" t="s">
        <v>28</v>
      </c>
      <c r="M92" s="16">
        <v>272300</v>
      </c>
      <c r="N92" s="17">
        <v>0.19</v>
      </c>
      <c r="O92" s="44">
        <f t="shared" si="4"/>
        <v>324037</v>
      </c>
      <c r="P92" s="15" t="str">
        <f t="shared" si="5"/>
        <v/>
      </c>
    </row>
    <row r="93" spans="2:16" s="12" customFormat="1" ht="110.25" customHeight="1" x14ac:dyDescent="0.2">
      <c r="B93" s="13">
        <v>79</v>
      </c>
      <c r="C93" s="14" t="s">
        <v>168</v>
      </c>
      <c r="D93" s="158" t="s">
        <v>169</v>
      </c>
      <c r="E93" s="136"/>
      <c r="F93" s="15" t="s">
        <v>26</v>
      </c>
      <c r="G93" s="15">
        <v>50</v>
      </c>
      <c r="H93" s="1" t="s">
        <v>27</v>
      </c>
      <c r="I93" s="16">
        <v>206392</v>
      </c>
      <c r="J93" s="17">
        <v>0.19</v>
      </c>
      <c r="K93" s="44">
        <f t="shared" si="3"/>
        <v>245606</v>
      </c>
      <c r="L93" s="1" t="s">
        <v>28</v>
      </c>
      <c r="M93" s="16">
        <v>196252</v>
      </c>
      <c r="N93" s="17">
        <v>0.19</v>
      </c>
      <c r="O93" s="44">
        <f t="shared" si="4"/>
        <v>233540</v>
      </c>
      <c r="P93" s="15" t="str">
        <f t="shared" si="5"/>
        <v/>
      </c>
    </row>
    <row r="94" spans="2:16" s="12" customFormat="1" ht="110.25" customHeight="1" x14ac:dyDescent="0.2">
      <c r="B94" s="13">
        <v>80</v>
      </c>
      <c r="C94" s="14" t="s">
        <v>170</v>
      </c>
      <c r="D94" s="158" t="s">
        <v>171</v>
      </c>
      <c r="E94" s="136"/>
      <c r="F94" s="15" t="s">
        <v>26</v>
      </c>
      <c r="G94" s="15">
        <v>50</v>
      </c>
      <c r="H94" s="1" t="s">
        <v>27</v>
      </c>
      <c r="I94" s="16">
        <v>216170</v>
      </c>
      <c r="J94" s="17">
        <v>0.19</v>
      </c>
      <c r="K94" s="44">
        <f t="shared" si="3"/>
        <v>257242</v>
      </c>
      <c r="L94" s="1" t="s">
        <v>28</v>
      </c>
      <c r="M94" s="16">
        <v>201122</v>
      </c>
      <c r="N94" s="17">
        <v>0.19</v>
      </c>
      <c r="O94" s="44">
        <f t="shared" si="4"/>
        <v>239335</v>
      </c>
      <c r="P94" s="15" t="str">
        <f t="shared" si="5"/>
        <v/>
      </c>
    </row>
    <row r="95" spans="2:16" s="12" customFormat="1" ht="110.25" customHeight="1" x14ac:dyDescent="0.2">
      <c r="B95" s="13">
        <v>81</v>
      </c>
      <c r="C95" s="14" t="s">
        <v>172</v>
      </c>
      <c r="D95" s="158" t="s">
        <v>173</v>
      </c>
      <c r="E95" s="136"/>
      <c r="F95" s="15" t="s">
        <v>26</v>
      </c>
      <c r="G95" s="15">
        <v>50</v>
      </c>
      <c r="H95" s="1" t="s">
        <v>27</v>
      </c>
      <c r="I95" s="16">
        <v>222091</v>
      </c>
      <c r="J95" s="17">
        <v>0.19</v>
      </c>
      <c r="K95" s="44">
        <f t="shared" si="3"/>
        <v>264288</v>
      </c>
      <c r="L95" s="1" t="s">
        <v>28</v>
      </c>
      <c r="M95" s="16">
        <v>207260</v>
      </c>
      <c r="N95" s="17">
        <v>0.19</v>
      </c>
      <c r="O95" s="44">
        <f t="shared" si="4"/>
        <v>246639</v>
      </c>
      <c r="P95" s="15" t="str">
        <f t="shared" si="5"/>
        <v/>
      </c>
    </row>
    <row r="96" spans="2:16" s="12" customFormat="1" ht="110.25" customHeight="1" x14ac:dyDescent="0.2">
      <c r="B96" s="13">
        <v>82</v>
      </c>
      <c r="C96" s="14" t="s">
        <v>174</v>
      </c>
      <c r="D96" s="158" t="s">
        <v>175</v>
      </c>
      <c r="E96" s="136"/>
      <c r="F96" s="15" t="s">
        <v>26</v>
      </c>
      <c r="G96" s="15">
        <v>50</v>
      </c>
      <c r="H96" s="1" t="s">
        <v>27</v>
      </c>
      <c r="I96" s="16">
        <v>168924</v>
      </c>
      <c r="J96" s="17">
        <v>0.19</v>
      </c>
      <c r="K96" s="44">
        <f t="shared" si="3"/>
        <v>201020</v>
      </c>
      <c r="L96" s="1" t="s">
        <v>28</v>
      </c>
      <c r="M96" s="16">
        <v>154375</v>
      </c>
      <c r="N96" s="17">
        <v>0.19</v>
      </c>
      <c r="O96" s="44">
        <f t="shared" si="4"/>
        <v>183706</v>
      </c>
      <c r="P96" s="15" t="str">
        <f t="shared" si="5"/>
        <v/>
      </c>
    </row>
    <row r="97" spans="2:16" s="12" customFormat="1" ht="110.25" customHeight="1" x14ac:dyDescent="0.2">
      <c r="B97" s="13">
        <v>83</v>
      </c>
      <c r="C97" s="14" t="s">
        <v>176</v>
      </c>
      <c r="D97" s="158" t="s">
        <v>177</v>
      </c>
      <c r="E97" s="136"/>
      <c r="F97" s="15" t="s">
        <v>26</v>
      </c>
      <c r="G97" s="15">
        <v>200</v>
      </c>
      <c r="H97" s="1" t="s">
        <v>27</v>
      </c>
      <c r="I97" s="16">
        <v>185832</v>
      </c>
      <c r="J97" s="17">
        <v>0.19</v>
      </c>
      <c r="K97" s="44">
        <f t="shared" si="3"/>
        <v>221140</v>
      </c>
      <c r="L97" s="1" t="s">
        <v>28</v>
      </c>
      <c r="M97" s="16">
        <v>164300</v>
      </c>
      <c r="N97" s="17">
        <v>0.19</v>
      </c>
      <c r="O97" s="44">
        <f t="shared" si="4"/>
        <v>195517</v>
      </c>
      <c r="P97" s="15" t="str">
        <f t="shared" si="5"/>
        <v/>
      </c>
    </row>
    <row r="98" spans="2:16" s="12" customFormat="1" ht="110.25" customHeight="1" x14ac:dyDescent="0.2">
      <c r="B98" s="13">
        <v>84</v>
      </c>
      <c r="C98" s="14" t="s">
        <v>176</v>
      </c>
      <c r="D98" s="158" t="s">
        <v>178</v>
      </c>
      <c r="E98" s="136"/>
      <c r="F98" s="15" t="s">
        <v>26</v>
      </c>
      <c r="G98" s="15">
        <v>200</v>
      </c>
      <c r="H98" s="1" t="s">
        <v>27</v>
      </c>
      <c r="I98" s="16">
        <v>181839</v>
      </c>
      <c r="J98" s="17">
        <v>0.19</v>
      </c>
      <c r="K98" s="44">
        <f t="shared" si="3"/>
        <v>216388</v>
      </c>
      <c r="L98" s="1" t="s">
        <v>28</v>
      </c>
      <c r="M98" s="16">
        <v>170828</v>
      </c>
      <c r="N98" s="17">
        <v>0.19</v>
      </c>
      <c r="O98" s="44">
        <f t="shared" si="4"/>
        <v>203285</v>
      </c>
      <c r="P98" s="15" t="str">
        <f t="shared" si="5"/>
        <v/>
      </c>
    </row>
    <row r="99" spans="2:16" s="12" customFormat="1" ht="110.25" customHeight="1" x14ac:dyDescent="0.2">
      <c r="B99" s="13">
        <v>85</v>
      </c>
      <c r="C99" s="14" t="s">
        <v>176</v>
      </c>
      <c r="D99" s="158" t="s">
        <v>179</v>
      </c>
      <c r="E99" s="136"/>
      <c r="F99" s="15" t="s">
        <v>26</v>
      </c>
      <c r="G99" s="15">
        <v>200</v>
      </c>
      <c r="H99" s="1" t="s">
        <v>27</v>
      </c>
      <c r="I99" s="16">
        <v>181003</v>
      </c>
      <c r="J99" s="17">
        <v>0.19</v>
      </c>
      <c r="K99" s="44">
        <f t="shared" si="3"/>
        <v>215394</v>
      </c>
      <c r="L99" s="1" t="s">
        <v>28</v>
      </c>
      <c r="M99" s="16">
        <v>168904</v>
      </c>
      <c r="N99" s="17">
        <v>0.19</v>
      </c>
      <c r="O99" s="44">
        <f t="shared" si="4"/>
        <v>200996</v>
      </c>
      <c r="P99" s="15" t="str">
        <f t="shared" si="5"/>
        <v/>
      </c>
    </row>
    <row r="100" spans="2:16" s="12" customFormat="1" ht="110.25" customHeight="1" x14ac:dyDescent="0.2">
      <c r="B100" s="13">
        <v>86</v>
      </c>
      <c r="C100" s="14" t="s">
        <v>180</v>
      </c>
      <c r="D100" s="158" t="s">
        <v>181</v>
      </c>
      <c r="E100" s="136"/>
      <c r="F100" s="15" t="s">
        <v>26</v>
      </c>
      <c r="G100" s="15">
        <v>40</v>
      </c>
      <c r="H100" s="1" t="s">
        <v>27</v>
      </c>
      <c r="I100" s="16">
        <v>205402</v>
      </c>
      <c r="J100" s="17">
        <v>0.19</v>
      </c>
      <c r="K100" s="44">
        <f t="shared" si="3"/>
        <v>244428</v>
      </c>
      <c r="L100" s="1" t="s">
        <v>28</v>
      </c>
      <c r="M100" s="16">
        <v>189262</v>
      </c>
      <c r="N100" s="17">
        <v>0.19</v>
      </c>
      <c r="O100" s="44">
        <f t="shared" si="4"/>
        <v>225222</v>
      </c>
      <c r="P100" s="15" t="str">
        <f t="shared" si="5"/>
        <v/>
      </c>
    </row>
    <row r="101" spans="2:16" s="12" customFormat="1" ht="110.25" customHeight="1" x14ac:dyDescent="0.2">
      <c r="B101" s="13">
        <v>87</v>
      </c>
      <c r="C101" s="14" t="s">
        <v>182</v>
      </c>
      <c r="D101" s="158" t="s">
        <v>183</v>
      </c>
      <c r="E101" s="136"/>
      <c r="F101" s="15" t="s">
        <v>72</v>
      </c>
      <c r="G101" s="15">
        <v>40</v>
      </c>
      <c r="H101" s="1" t="s">
        <v>27</v>
      </c>
      <c r="I101" s="16">
        <v>180647</v>
      </c>
      <c r="J101" s="17">
        <v>0.19</v>
      </c>
      <c r="K101" s="44">
        <f t="shared" si="3"/>
        <v>214970</v>
      </c>
      <c r="L101" s="1" t="s">
        <v>28</v>
      </c>
      <c r="M101" s="16">
        <v>172614</v>
      </c>
      <c r="N101" s="17">
        <v>0.19</v>
      </c>
      <c r="O101" s="44">
        <f t="shared" si="4"/>
        <v>205411</v>
      </c>
      <c r="P101" s="15" t="str">
        <f t="shared" si="5"/>
        <v/>
      </c>
    </row>
    <row r="102" spans="2:16" s="12" customFormat="1" ht="110.25" customHeight="1" x14ac:dyDescent="0.2">
      <c r="B102" s="13">
        <v>88</v>
      </c>
      <c r="C102" s="14" t="s">
        <v>184</v>
      </c>
      <c r="D102" s="158" t="s">
        <v>185</v>
      </c>
      <c r="E102" s="136"/>
      <c r="F102" s="15" t="s">
        <v>72</v>
      </c>
      <c r="G102" s="15">
        <v>40</v>
      </c>
      <c r="H102" s="1" t="s">
        <v>27</v>
      </c>
      <c r="I102" s="16">
        <v>172432</v>
      </c>
      <c r="J102" s="17">
        <v>0.19</v>
      </c>
      <c r="K102" s="44">
        <f t="shared" si="3"/>
        <v>205194</v>
      </c>
      <c r="L102" s="1" t="s">
        <v>28</v>
      </c>
      <c r="M102" s="16">
        <v>151377</v>
      </c>
      <c r="N102" s="17">
        <v>0.19</v>
      </c>
      <c r="O102" s="44">
        <f t="shared" si="4"/>
        <v>180139</v>
      </c>
      <c r="P102" s="15" t="str">
        <f t="shared" si="5"/>
        <v/>
      </c>
    </row>
    <row r="103" spans="2:16" s="12" customFormat="1" ht="110.25" customHeight="1" x14ac:dyDescent="0.2">
      <c r="B103" s="13">
        <v>89</v>
      </c>
      <c r="C103" s="14" t="s">
        <v>186</v>
      </c>
      <c r="D103" s="158" t="s">
        <v>187</v>
      </c>
      <c r="E103" s="136"/>
      <c r="F103" s="15" t="s">
        <v>26</v>
      </c>
      <c r="G103" s="15">
        <v>10</v>
      </c>
      <c r="H103" s="1" t="s">
        <v>27</v>
      </c>
      <c r="I103" s="16">
        <v>251520</v>
      </c>
      <c r="J103" s="17">
        <v>0.19</v>
      </c>
      <c r="K103" s="44">
        <f t="shared" si="3"/>
        <v>299309</v>
      </c>
      <c r="L103" s="1" t="s">
        <v>28</v>
      </c>
      <c r="M103" s="16">
        <v>234545</v>
      </c>
      <c r="N103" s="17">
        <v>0.19</v>
      </c>
      <c r="O103" s="44">
        <f t="shared" si="4"/>
        <v>279109</v>
      </c>
      <c r="P103" s="15" t="str">
        <f t="shared" si="5"/>
        <v/>
      </c>
    </row>
    <row r="104" spans="2:16" ht="53" customHeight="1" x14ac:dyDescent="0.2">
      <c r="B104" s="13">
        <v>90</v>
      </c>
      <c r="C104" s="14" t="s">
        <v>188</v>
      </c>
      <c r="D104" s="158" t="s">
        <v>189</v>
      </c>
      <c r="E104" s="136"/>
      <c r="F104" s="15" t="s">
        <v>26</v>
      </c>
      <c r="G104" s="15">
        <v>30</v>
      </c>
      <c r="H104" s="1" t="s">
        <v>27</v>
      </c>
      <c r="I104" s="16">
        <v>99150</v>
      </c>
      <c r="J104" s="17">
        <v>0.19</v>
      </c>
      <c r="K104" s="44">
        <f t="shared" si="3"/>
        <v>117989</v>
      </c>
      <c r="L104" s="1" t="s">
        <v>28</v>
      </c>
      <c r="M104" s="16">
        <v>93860</v>
      </c>
      <c r="N104" s="17">
        <v>0.19</v>
      </c>
      <c r="O104" s="44">
        <f t="shared" si="4"/>
        <v>111693</v>
      </c>
      <c r="P104" s="15" t="str">
        <f t="shared" si="5"/>
        <v/>
      </c>
    </row>
    <row r="105" spans="2:16" ht="53" customHeight="1" x14ac:dyDescent="0.2">
      <c r="B105" s="13">
        <v>91</v>
      </c>
      <c r="C105" s="14" t="s">
        <v>188</v>
      </c>
      <c r="D105" s="158" t="s">
        <v>190</v>
      </c>
      <c r="E105" s="136"/>
      <c r="F105" s="15" t="s">
        <v>26</v>
      </c>
      <c r="G105" s="15">
        <v>30</v>
      </c>
      <c r="H105" s="1" t="s">
        <v>27</v>
      </c>
      <c r="I105" s="16">
        <v>98845</v>
      </c>
      <c r="J105" s="17">
        <v>0.19</v>
      </c>
      <c r="K105" s="44">
        <f t="shared" si="3"/>
        <v>117626</v>
      </c>
      <c r="L105" s="1" t="s">
        <v>28</v>
      </c>
      <c r="M105" s="16">
        <v>94191</v>
      </c>
      <c r="N105" s="17">
        <v>0.19</v>
      </c>
      <c r="O105" s="44">
        <f t="shared" si="4"/>
        <v>112087</v>
      </c>
      <c r="P105" s="15" t="str">
        <f t="shared" si="5"/>
        <v/>
      </c>
    </row>
    <row r="106" spans="2:16" ht="53" customHeight="1" x14ac:dyDescent="0.2">
      <c r="B106" s="13">
        <v>92</v>
      </c>
      <c r="C106" s="14" t="s">
        <v>188</v>
      </c>
      <c r="D106" s="158" t="s">
        <v>191</v>
      </c>
      <c r="E106" s="136"/>
      <c r="F106" s="15" t="s">
        <v>26</v>
      </c>
      <c r="G106" s="15">
        <v>30</v>
      </c>
      <c r="H106" s="1" t="s">
        <v>27</v>
      </c>
      <c r="I106" s="16">
        <v>101556</v>
      </c>
      <c r="J106" s="17">
        <v>0.19</v>
      </c>
      <c r="K106" s="44">
        <f t="shared" si="3"/>
        <v>120852</v>
      </c>
      <c r="L106" s="1" t="s">
        <v>28</v>
      </c>
      <c r="M106" s="16">
        <v>94448</v>
      </c>
      <c r="N106" s="17">
        <v>0.19</v>
      </c>
      <c r="O106" s="44">
        <f t="shared" si="4"/>
        <v>112393</v>
      </c>
      <c r="P106" s="15" t="str">
        <f t="shared" si="5"/>
        <v/>
      </c>
    </row>
    <row r="107" spans="2:16" ht="20.5" customHeight="1" x14ac:dyDescent="0.2">
      <c r="B107" s="13">
        <v>93</v>
      </c>
      <c r="C107" s="14" t="s">
        <v>192</v>
      </c>
      <c r="D107" s="158" t="s">
        <v>193</v>
      </c>
      <c r="E107" s="136"/>
      <c r="F107" s="15" t="s">
        <v>26</v>
      </c>
      <c r="G107" s="15">
        <v>100</v>
      </c>
      <c r="H107" s="1" t="s">
        <v>27</v>
      </c>
      <c r="I107" s="16">
        <v>24842</v>
      </c>
      <c r="J107" s="17">
        <v>0.19</v>
      </c>
      <c r="K107" s="44">
        <f t="shared" si="3"/>
        <v>29562</v>
      </c>
      <c r="L107" s="1" t="s">
        <v>28</v>
      </c>
      <c r="M107" s="16">
        <v>23495</v>
      </c>
      <c r="N107" s="17">
        <v>0.19</v>
      </c>
      <c r="O107" s="44">
        <f t="shared" si="4"/>
        <v>27959</v>
      </c>
      <c r="P107" s="15" t="str">
        <f t="shared" si="5"/>
        <v/>
      </c>
    </row>
    <row r="108" spans="2:16" ht="20.5" customHeight="1" x14ac:dyDescent="0.2">
      <c r="B108" s="13">
        <v>94</v>
      </c>
      <c r="C108" s="14" t="s">
        <v>194</v>
      </c>
      <c r="D108" s="158" t="s">
        <v>195</v>
      </c>
      <c r="E108" s="136"/>
      <c r="F108" s="15" t="s">
        <v>26</v>
      </c>
      <c r="G108" s="15">
        <v>50</v>
      </c>
      <c r="H108" s="1" t="s">
        <v>27</v>
      </c>
      <c r="I108" s="16">
        <v>29555</v>
      </c>
      <c r="J108" s="17">
        <v>0.19</v>
      </c>
      <c r="K108" s="44">
        <f t="shared" ref="K108" si="6">ROUND(I108*(1+J108),0)</f>
        <v>35170</v>
      </c>
      <c r="L108" s="1" t="s">
        <v>28</v>
      </c>
      <c r="M108" s="16">
        <v>26713</v>
      </c>
      <c r="N108" s="17">
        <v>0.19</v>
      </c>
      <c r="O108" s="44">
        <f t="shared" ref="O108" si="7">ROUND(M108*(1+N108),0)</f>
        <v>31788</v>
      </c>
      <c r="P108" s="15"/>
    </row>
    <row r="109" spans="2:16" ht="20.5" customHeight="1" x14ac:dyDescent="0.2">
      <c r="B109" s="13">
        <v>95</v>
      </c>
      <c r="C109" s="14" t="s">
        <v>196</v>
      </c>
      <c r="D109" s="158" t="s">
        <v>197</v>
      </c>
      <c r="E109" s="136"/>
      <c r="F109" s="15" t="s">
        <v>26</v>
      </c>
      <c r="G109" s="15">
        <v>50</v>
      </c>
      <c r="H109" s="1" t="s">
        <v>27</v>
      </c>
      <c r="I109" s="16">
        <v>25374</v>
      </c>
      <c r="J109" s="17">
        <v>0.19</v>
      </c>
      <c r="K109" s="44">
        <f t="shared" si="3"/>
        <v>30195</v>
      </c>
      <c r="L109" s="1" t="s">
        <v>28</v>
      </c>
      <c r="M109" s="16">
        <v>23811</v>
      </c>
      <c r="N109" s="17">
        <v>0.19</v>
      </c>
      <c r="O109" s="44">
        <f t="shared" si="4"/>
        <v>28335</v>
      </c>
      <c r="P109" s="15" t="str">
        <f t="shared" si="5"/>
        <v/>
      </c>
    </row>
    <row r="110" spans="2:16" ht="33.5" customHeight="1" x14ac:dyDescent="0.2">
      <c r="B110" s="13">
        <v>96</v>
      </c>
      <c r="C110" s="14" t="s">
        <v>198</v>
      </c>
      <c r="D110" s="158" t="s">
        <v>199</v>
      </c>
      <c r="E110" s="136"/>
      <c r="F110" s="15" t="s">
        <v>26</v>
      </c>
      <c r="G110" s="15">
        <v>100</v>
      </c>
      <c r="H110" s="1" t="s">
        <v>27</v>
      </c>
      <c r="I110" s="16">
        <v>20975</v>
      </c>
      <c r="J110" s="17">
        <v>0.19</v>
      </c>
      <c r="K110" s="44">
        <f t="shared" si="3"/>
        <v>24960</v>
      </c>
      <c r="L110" s="1" t="s">
        <v>28</v>
      </c>
      <c r="M110" s="16">
        <v>19074</v>
      </c>
      <c r="N110" s="17">
        <v>0.19</v>
      </c>
      <c r="O110" s="44">
        <f t="shared" si="4"/>
        <v>22698</v>
      </c>
      <c r="P110" s="15" t="str">
        <f t="shared" si="5"/>
        <v/>
      </c>
    </row>
    <row r="111" spans="2:16" ht="20.5" customHeight="1" x14ac:dyDescent="0.2">
      <c r="B111" s="13">
        <v>97</v>
      </c>
      <c r="C111" s="14" t="s">
        <v>200</v>
      </c>
      <c r="D111" s="158" t="s">
        <v>201</v>
      </c>
      <c r="E111" s="136"/>
      <c r="F111" s="15" t="s">
        <v>26</v>
      </c>
      <c r="G111" s="15">
        <v>300</v>
      </c>
      <c r="H111" s="1" t="s">
        <v>27</v>
      </c>
      <c r="I111" s="16">
        <v>4025</v>
      </c>
      <c r="J111" s="17">
        <v>0.19</v>
      </c>
      <c r="K111" s="44">
        <f t="shared" si="3"/>
        <v>4790</v>
      </c>
      <c r="L111" s="1" t="s">
        <v>28</v>
      </c>
      <c r="M111" s="16">
        <v>3527</v>
      </c>
      <c r="N111" s="17">
        <v>0.19</v>
      </c>
      <c r="O111" s="44">
        <f t="shared" si="4"/>
        <v>4197</v>
      </c>
      <c r="P111" s="15" t="str">
        <f t="shared" si="5"/>
        <v/>
      </c>
    </row>
    <row r="112" spans="2:16" ht="100.5" customHeight="1" x14ac:dyDescent="0.2">
      <c r="B112" s="13">
        <v>98</v>
      </c>
      <c r="C112" s="14" t="s">
        <v>202</v>
      </c>
      <c r="D112" s="158" t="s">
        <v>203</v>
      </c>
      <c r="E112" s="136"/>
      <c r="F112" s="15" t="s">
        <v>26</v>
      </c>
      <c r="G112" s="15">
        <v>10</v>
      </c>
      <c r="H112" s="1" t="s">
        <v>27</v>
      </c>
      <c r="I112" s="16">
        <v>74926</v>
      </c>
      <c r="J112" s="17">
        <v>0.19</v>
      </c>
      <c r="K112" s="44">
        <f t="shared" si="3"/>
        <v>89162</v>
      </c>
      <c r="L112" s="1" t="s">
        <v>28</v>
      </c>
      <c r="M112" s="16">
        <v>66378</v>
      </c>
      <c r="N112" s="17">
        <v>0.19</v>
      </c>
      <c r="O112" s="44">
        <f t="shared" si="4"/>
        <v>78990</v>
      </c>
      <c r="P112" s="15" t="str">
        <f t="shared" si="5"/>
        <v/>
      </c>
    </row>
    <row r="113" spans="2:16" ht="100.5" customHeight="1" x14ac:dyDescent="0.2">
      <c r="B113" s="13">
        <v>99</v>
      </c>
      <c r="C113" s="14" t="s">
        <v>204</v>
      </c>
      <c r="D113" s="158" t="s">
        <v>205</v>
      </c>
      <c r="E113" s="136"/>
      <c r="F113" s="15" t="s">
        <v>26</v>
      </c>
      <c r="G113" s="15">
        <v>10</v>
      </c>
      <c r="H113" s="1" t="s">
        <v>27</v>
      </c>
      <c r="I113" s="16">
        <v>138993</v>
      </c>
      <c r="J113" s="17">
        <v>0.19</v>
      </c>
      <c r="K113" s="44">
        <f t="shared" si="3"/>
        <v>165402</v>
      </c>
      <c r="L113" s="1" t="s">
        <v>28</v>
      </c>
      <c r="M113" s="16">
        <v>126069</v>
      </c>
      <c r="N113" s="17">
        <v>0.19</v>
      </c>
      <c r="O113" s="44">
        <f t="shared" si="4"/>
        <v>150022</v>
      </c>
      <c r="P113" s="15" t="str">
        <f t="shared" si="5"/>
        <v/>
      </c>
    </row>
    <row r="114" spans="2:16" ht="100.5" customHeight="1" x14ac:dyDescent="0.2">
      <c r="B114" s="13">
        <v>100</v>
      </c>
      <c r="C114" s="14" t="s">
        <v>206</v>
      </c>
      <c r="D114" s="158" t="s">
        <v>207</v>
      </c>
      <c r="E114" s="136"/>
      <c r="F114" s="15" t="s">
        <v>26</v>
      </c>
      <c r="G114" s="15">
        <v>10</v>
      </c>
      <c r="H114" s="1" t="s">
        <v>27</v>
      </c>
      <c r="I114" s="16">
        <v>72351</v>
      </c>
      <c r="J114" s="17">
        <v>0.19</v>
      </c>
      <c r="K114" s="44">
        <f t="shared" si="3"/>
        <v>86098</v>
      </c>
      <c r="L114" s="1" t="s">
        <v>28</v>
      </c>
      <c r="M114" s="16">
        <v>64895</v>
      </c>
      <c r="N114" s="17">
        <v>0.19</v>
      </c>
      <c r="O114" s="44">
        <f t="shared" si="4"/>
        <v>77225</v>
      </c>
      <c r="P114" s="15" t="str">
        <f t="shared" si="5"/>
        <v/>
      </c>
    </row>
    <row r="115" spans="2:16" ht="100.5" customHeight="1" x14ac:dyDescent="0.2">
      <c r="B115" s="13">
        <v>101</v>
      </c>
      <c r="C115" s="14" t="s">
        <v>208</v>
      </c>
      <c r="D115" s="158" t="s">
        <v>209</v>
      </c>
      <c r="E115" s="136"/>
      <c r="F115" s="15" t="s">
        <v>26</v>
      </c>
      <c r="G115" s="15">
        <v>10</v>
      </c>
      <c r="H115" s="1" t="s">
        <v>27</v>
      </c>
      <c r="I115" s="16">
        <v>110748</v>
      </c>
      <c r="J115" s="17">
        <v>0.19</v>
      </c>
      <c r="K115" s="44">
        <f t="shared" si="3"/>
        <v>131790</v>
      </c>
      <c r="L115" s="1" t="s">
        <v>28</v>
      </c>
      <c r="M115" s="16">
        <v>102098</v>
      </c>
      <c r="N115" s="17">
        <v>0.19</v>
      </c>
      <c r="O115" s="44">
        <f t="shared" si="4"/>
        <v>121497</v>
      </c>
      <c r="P115" s="15" t="str">
        <f t="shared" si="5"/>
        <v/>
      </c>
    </row>
    <row r="116" spans="2:16" ht="100.5" customHeight="1" x14ac:dyDescent="0.2">
      <c r="B116" s="13">
        <v>102</v>
      </c>
      <c r="C116" s="14" t="s">
        <v>208</v>
      </c>
      <c r="D116" s="158" t="s">
        <v>210</v>
      </c>
      <c r="E116" s="136"/>
      <c r="F116" s="15" t="s">
        <v>26</v>
      </c>
      <c r="G116" s="15">
        <v>10</v>
      </c>
      <c r="H116" s="1" t="s">
        <v>27</v>
      </c>
      <c r="I116" s="16">
        <v>107375</v>
      </c>
      <c r="J116" s="17">
        <v>0.19</v>
      </c>
      <c r="K116" s="44">
        <f t="shared" si="3"/>
        <v>127776</v>
      </c>
      <c r="L116" s="1" t="s">
        <v>28</v>
      </c>
      <c r="M116" s="16">
        <v>101634</v>
      </c>
      <c r="N116" s="17">
        <v>0.19</v>
      </c>
      <c r="O116" s="44">
        <f t="shared" si="4"/>
        <v>120944</v>
      </c>
      <c r="P116" s="15" t="str">
        <f t="shared" si="5"/>
        <v/>
      </c>
    </row>
    <row r="117" spans="2:16" ht="100.5" customHeight="1" x14ac:dyDescent="0.2">
      <c r="B117" s="13">
        <v>103</v>
      </c>
      <c r="C117" s="14" t="s">
        <v>208</v>
      </c>
      <c r="D117" s="158" t="s">
        <v>211</v>
      </c>
      <c r="E117" s="136"/>
      <c r="F117" s="15" t="s">
        <v>26</v>
      </c>
      <c r="G117" s="15">
        <v>10</v>
      </c>
      <c r="H117" s="1" t="s">
        <v>27</v>
      </c>
      <c r="I117" s="16">
        <v>114209</v>
      </c>
      <c r="J117" s="17">
        <v>0.19</v>
      </c>
      <c r="K117" s="44">
        <f t="shared" si="3"/>
        <v>135909</v>
      </c>
      <c r="L117" s="1" t="s">
        <v>28</v>
      </c>
      <c r="M117" s="16">
        <v>104500</v>
      </c>
      <c r="N117" s="17">
        <v>0.19</v>
      </c>
      <c r="O117" s="44">
        <f t="shared" si="4"/>
        <v>124355</v>
      </c>
      <c r="P117" s="15" t="str">
        <f t="shared" si="5"/>
        <v/>
      </c>
    </row>
    <row r="118" spans="2:16" ht="100.5" customHeight="1" x14ac:dyDescent="0.2">
      <c r="B118" s="13">
        <v>104</v>
      </c>
      <c r="C118" s="14" t="s">
        <v>212</v>
      </c>
      <c r="D118" s="158" t="s">
        <v>213</v>
      </c>
      <c r="E118" s="136"/>
      <c r="F118" s="15" t="s">
        <v>26</v>
      </c>
      <c r="G118" s="15">
        <v>10</v>
      </c>
      <c r="H118" s="1" t="s">
        <v>27</v>
      </c>
      <c r="I118" s="16">
        <v>314295</v>
      </c>
      <c r="J118" s="17">
        <v>0.19</v>
      </c>
      <c r="K118" s="44">
        <f t="shared" si="3"/>
        <v>374011</v>
      </c>
      <c r="L118" s="1" t="s">
        <v>28</v>
      </c>
      <c r="M118" s="16">
        <v>278365</v>
      </c>
      <c r="N118" s="17">
        <v>0.19</v>
      </c>
      <c r="O118" s="44">
        <f t="shared" si="4"/>
        <v>331254</v>
      </c>
      <c r="P118" s="15" t="str">
        <f t="shared" si="5"/>
        <v/>
      </c>
    </row>
    <row r="119" spans="2:16" ht="100.5" customHeight="1" x14ac:dyDescent="0.2">
      <c r="B119" s="13">
        <v>105</v>
      </c>
      <c r="C119" s="14" t="s">
        <v>214</v>
      </c>
      <c r="D119" s="158" t="s">
        <v>215</v>
      </c>
      <c r="E119" s="136"/>
      <c r="F119" s="15" t="s">
        <v>26</v>
      </c>
      <c r="G119" s="15">
        <v>10</v>
      </c>
      <c r="H119" s="1" t="s">
        <v>27</v>
      </c>
      <c r="I119" s="16">
        <v>199312</v>
      </c>
      <c r="J119" s="17">
        <v>0.19</v>
      </c>
      <c r="K119" s="44">
        <f t="shared" si="3"/>
        <v>237181</v>
      </c>
      <c r="L119" s="1" t="s">
        <v>28</v>
      </c>
      <c r="M119" s="16">
        <v>175684</v>
      </c>
      <c r="N119" s="17">
        <v>0.19</v>
      </c>
      <c r="O119" s="44">
        <f t="shared" si="4"/>
        <v>209064</v>
      </c>
      <c r="P119" s="15" t="str">
        <f t="shared" si="5"/>
        <v/>
      </c>
    </row>
    <row r="120" spans="2:16" ht="100.5" customHeight="1" x14ac:dyDescent="0.2">
      <c r="B120" s="13">
        <v>106</v>
      </c>
      <c r="C120" s="14" t="s">
        <v>216</v>
      </c>
      <c r="D120" s="158" t="s">
        <v>217</v>
      </c>
      <c r="E120" s="136"/>
      <c r="F120" s="15" t="s">
        <v>26</v>
      </c>
      <c r="G120" s="15">
        <v>20</v>
      </c>
      <c r="H120" s="1" t="s">
        <v>27</v>
      </c>
      <c r="I120" s="16">
        <v>179075</v>
      </c>
      <c r="J120" s="17">
        <v>0.19</v>
      </c>
      <c r="K120" s="44">
        <f t="shared" si="3"/>
        <v>213099</v>
      </c>
      <c r="L120" s="1" t="s">
        <v>28</v>
      </c>
      <c r="M120" s="16">
        <v>165199</v>
      </c>
      <c r="N120" s="17">
        <v>0.19</v>
      </c>
      <c r="O120" s="44">
        <f t="shared" si="4"/>
        <v>196587</v>
      </c>
      <c r="P120" s="15" t="str">
        <f t="shared" si="5"/>
        <v/>
      </c>
    </row>
    <row r="121" spans="2:16" ht="100.5" customHeight="1" x14ac:dyDescent="0.2">
      <c r="B121" s="13">
        <v>107</v>
      </c>
      <c r="C121" s="14" t="s">
        <v>216</v>
      </c>
      <c r="D121" s="158" t="s">
        <v>218</v>
      </c>
      <c r="E121" s="136"/>
      <c r="F121" s="15" t="s">
        <v>26</v>
      </c>
      <c r="G121" s="15">
        <v>20</v>
      </c>
      <c r="H121" s="1" t="s">
        <v>27</v>
      </c>
      <c r="I121" s="16">
        <v>180113</v>
      </c>
      <c r="J121" s="17">
        <v>0.19</v>
      </c>
      <c r="K121" s="44">
        <f t="shared" si="3"/>
        <v>214334</v>
      </c>
      <c r="L121" s="1" t="s">
        <v>28</v>
      </c>
      <c r="M121" s="16">
        <v>171820</v>
      </c>
      <c r="N121" s="17">
        <v>0.19</v>
      </c>
      <c r="O121" s="44">
        <f t="shared" si="4"/>
        <v>204466</v>
      </c>
      <c r="P121" s="15" t="str">
        <f t="shared" si="5"/>
        <v/>
      </c>
    </row>
    <row r="122" spans="2:16" ht="100.5" customHeight="1" x14ac:dyDescent="0.2">
      <c r="B122" s="13">
        <v>108</v>
      </c>
      <c r="C122" s="14" t="s">
        <v>216</v>
      </c>
      <c r="D122" s="158" t="s">
        <v>219</v>
      </c>
      <c r="E122" s="136"/>
      <c r="F122" s="15" t="s">
        <v>26</v>
      </c>
      <c r="G122" s="15">
        <v>20</v>
      </c>
      <c r="H122" s="1" t="s">
        <v>27</v>
      </c>
      <c r="I122" s="16">
        <v>191674</v>
      </c>
      <c r="J122" s="17">
        <v>0.19</v>
      </c>
      <c r="K122" s="44">
        <f t="shared" si="3"/>
        <v>228092</v>
      </c>
      <c r="L122" s="1" t="s">
        <v>28</v>
      </c>
      <c r="M122" s="16">
        <v>172594</v>
      </c>
      <c r="N122" s="17">
        <v>0.19</v>
      </c>
      <c r="O122" s="44">
        <f t="shared" si="4"/>
        <v>205387</v>
      </c>
      <c r="P122" s="15" t="str">
        <f t="shared" si="5"/>
        <v/>
      </c>
    </row>
    <row r="123" spans="2:16" ht="100.5" customHeight="1" x14ac:dyDescent="0.2">
      <c r="B123" s="13">
        <v>109</v>
      </c>
      <c r="C123" s="14" t="s">
        <v>220</v>
      </c>
      <c r="D123" s="158" t="s">
        <v>221</v>
      </c>
      <c r="E123" s="136"/>
      <c r="F123" s="15" t="s">
        <v>26</v>
      </c>
      <c r="G123" s="15">
        <v>5</v>
      </c>
      <c r="H123" s="1" t="s">
        <v>27</v>
      </c>
      <c r="I123" s="16">
        <v>107488</v>
      </c>
      <c r="J123" s="17">
        <v>0.19</v>
      </c>
      <c r="K123" s="44">
        <f t="shared" si="3"/>
        <v>127911</v>
      </c>
      <c r="L123" s="1" t="s">
        <v>28</v>
      </c>
      <c r="M123" s="16">
        <v>101920</v>
      </c>
      <c r="N123" s="17">
        <v>0.19</v>
      </c>
      <c r="O123" s="44">
        <f t="shared" si="4"/>
        <v>121285</v>
      </c>
      <c r="P123" s="15" t="str">
        <f t="shared" si="5"/>
        <v/>
      </c>
    </row>
    <row r="124" spans="2:16" ht="100.5" customHeight="1" x14ac:dyDescent="0.2">
      <c r="B124" s="13">
        <v>110</v>
      </c>
      <c r="C124" s="14" t="s">
        <v>222</v>
      </c>
      <c r="D124" s="158" t="s">
        <v>223</v>
      </c>
      <c r="E124" s="136"/>
      <c r="F124" s="15" t="s">
        <v>26</v>
      </c>
      <c r="G124" s="15">
        <v>3</v>
      </c>
      <c r="H124" s="1" t="s">
        <v>27</v>
      </c>
      <c r="I124" s="16">
        <v>2561203</v>
      </c>
      <c r="J124" s="17">
        <v>0.19</v>
      </c>
      <c r="K124" s="44">
        <f t="shared" si="3"/>
        <v>3047832</v>
      </c>
      <c r="L124" s="1" t="s">
        <v>28</v>
      </c>
      <c r="M124" s="16">
        <v>2403572</v>
      </c>
      <c r="N124" s="17">
        <v>0.19</v>
      </c>
      <c r="O124" s="44">
        <f t="shared" si="4"/>
        <v>2860251</v>
      </c>
      <c r="P124" s="15" t="str">
        <f t="shared" si="5"/>
        <v/>
      </c>
    </row>
    <row r="125" spans="2:16" ht="100.5" customHeight="1" x14ac:dyDescent="0.2">
      <c r="B125" s="13">
        <v>111</v>
      </c>
      <c r="C125" s="14" t="s">
        <v>224</v>
      </c>
      <c r="D125" s="158" t="s">
        <v>225</v>
      </c>
      <c r="E125" s="136"/>
      <c r="F125" s="15" t="s">
        <v>72</v>
      </c>
      <c r="G125" s="15">
        <v>50</v>
      </c>
      <c r="H125" s="1" t="s">
        <v>27</v>
      </c>
      <c r="I125" s="16">
        <v>96580</v>
      </c>
      <c r="J125" s="17">
        <v>0.19</v>
      </c>
      <c r="K125" s="44">
        <f t="shared" si="3"/>
        <v>114930</v>
      </c>
      <c r="L125" s="1" t="s">
        <v>28</v>
      </c>
      <c r="M125" s="16">
        <v>94271</v>
      </c>
      <c r="N125" s="17">
        <v>0.19</v>
      </c>
      <c r="O125" s="44">
        <f t="shared" si="4"/>
        <v>112182</v>
      </c>
      <c r="P125" s="15" t="str">
        <f t="shared" si="5"/>
        <v/>
      </c>
    </row>
    <row r="126" spans="2:16" ht="100.5" customHeight="1" x14ac:dyDescent="0.2">
      <c r="B126" s="13">
        <v>112</v>
      </c>
      <c r="C126" s="32" t="s">
        <v>226</v>
      </c>
      <c r="D126" s="158" t="s">
        <v>227</v>
      </c>
      <c r="E126" s="136"/>
      <c r="F126" s="84" t="s">
        <v>26</v>
      </c>
      <c r="G126" s="84">
        <v>20</v>
      </c>
      <c r="H126" s="1" t="s">
        <v>27</v>
      </c>
      <c r="I126" s="16">
        <v>95554</v>
      </c>
      <c r="J126" s="17">
        <v>0.19</v>
      </c>
      <c r="K126" s="44">
        <f t="shared" ref="K126:K128" si="8">ROUND(I126*(1+J126),0)</f>
        <v>113709</v>
      </c>
      <c r="L126" s="1" t="s">
        <v>28</v>
      </c>
      <c r="M126" s="16">
        <v>88044</v>
      </c>
      <c r="N126" s="17">
        <v>0.19</v>
      </c>
      <c r="O126" s="44">
        <f t="shared" ref="O126:O128" si="9">ROUND(M126*(1+N126),0)</f>
        <v>104772</v>
      </c>
      <c r="P126" s="15" t="str">
        <f t="shared" ref="P126:P128" si="10">IF(K126&lt;O126,"EL VALOR DEL RANGO 2 NO PUEDE SER SUPERIOR AL RANGO 1  ","")</f>
        <v/>
      </c>
    </row>
    <row r="127" spans="2:16" ht="100.5" customHeight="1" x14ac:dyDescent="0.2">
      <c r="B127" s="13">
        <v>113</v>
      </c>
      <c r="C127" s="32" t="s">
        <v>226</v>
      </c>
      <c r="D127" s="158" t="s">
        <v>228</v>
      </c>
      <c r="E127" s="136"/>
      <c r="F127" s="84" t="s">
        <v>26</v>
      </c>
      <c r="G127" s="84">
        <v>20</v>
      </c>
      <c r="H127" s="1" t="s">
        <v>27</v>
      </c>
      <c r="I127" s="16">
        <v>96488</v>
      </c>
      <c r="J127" s="17">
        <v>0.19</v>
      </c>
      <c r="K127" s="44">
        <f t="shared" si="8"/>
        <v>114821</v>
      </c>
      <c r="L127" s="1" t="s">
        <v>28</v>
      </c>
      <c r="M127" s="16">
        <v>89609</v>
      </c>
      <c r="N127" s="17">
        <v>0.19</v>
      </c>
      <c r="O127" s="44">
        <f t="shared" si="9"/>
        <v>106635</v>
      </c>
      <c r="P127" s="15" t="str">
        <f t="shared" si="10"/>
        <v/>
      </c>
    </row>
    <row r="128" spans="2:16" ht="100.5" customHeight="1" x14ac:dyDescent="0.2">
      <c r="B128" s="13">
        <v>114</v>
      </c>
      <c r="C128" s="32" t="s">
        <v>226</v>
      </c>
      <c r="D128" s="158" t="s">
        <v>229</v>
      </c>
      <c r="E128" s="136"/>
      <c r="F128" s="84" t="s">
        <v>26</v>
      </c>
      <c r="G128" s="84">
        <v>20</v>
      </c>
      <c r="H128" s="1" t="s">
        <v>27</v>
      </c>
      <c r="I128" s="16">
        <v>95409</v>
      </c>
      <c r="J128" s="17">
        <v>0.19</v>
      </c>
      <c r="K128" s="44">
        <f t="shared" si="8"/>
        <v>113537</v>
      </c>
      <c r="L128" s="1" t="s">
        <v>28</v>
      </c>
      <c r="M128" s="16">
        <v>92307</v>
      </c>
      <c r="N128" s="17">
        <v>0.19</v>
      </c>
      <c r="O128" s="44">
        <f t="shared" si="9"/>
        <v>109845</v>
      </c>
      <c r="P128" s="15" t="str">
        <f t="shared" si="10"/>
        <v/>
      </c>
    </row>
    <row r="129" spans="2:16" ht="100.5" customHeight="1" x14ac:dyDescent="0.2">
      <c r="B129" s="13">
        <v>115</v>
      </c>
      <c r="C129" s="14" t="s">
        <v>230</v>
      </c>
      <c r="D129" s="158" t="s">
        <v>231</v>
      </c>
      <c r="E129" s="136"/>
      <c r="F129" s="15" t="s">
        <v>26</v>
      </c>
      <c r="G129" s="15">
        <v>50</v>
      </c>
      <c r="H129" s="1" t="s">
        <v>27</v>
      </c>
      <c r="I129" s="16">
        <v>45780</v>
      </c>
      <c r="J129" s="17">
        <v>0.19</v>
      </c>
      <c r="K129" s="44">
        <f t="shared" si="3"/>
        <v>54478</v>
      </c>
      <c r="L129" s="1" t="s">
        <v>28</v>
      </c>
      <c r="M129" s="16">
        <v>42473</v>
      </c>
      <c r="N129" s="17">
        <v>0.19</v>
      </c>
      <c r="O129" s="44">
        <f t="shared" si="4"/>
        <v>50543</v>
      </c>
      <c r="P129" s="15" t="str">
        <f t="shared" si="5"/>
        <v/>
      </c>
    </row>
    <row r="130" spans="2:16" ht="100.5" customHeight="1" x14ac:dyDescent="0.2">
      <c r="B130" s="13">
        <v>116</v>
      </c>
      <c r="C130" s="14" t="s">
        <v>232</v>
      </c>
      <c r="D130" s="158" t="s">
        <v>233</v>
      </c>
      <c r="E130" s="136"/>
      <c r="F130" s="15" t="s">
        <v>26</v>
      </c>
      <c r="G130" s="15">
        <v>50</v>
      </c>
      <c r="H130" s="1" t="s">
        <v>27</v>
      </c>
      <c r="I130" s="16">
        <v>123936</v>
      </c>
      <c r="J130" s="17">
        <v>0.19</v>
      </c>
      <c r="K130" s="44">
        <f t="shared" si="3"/>
        <v>147484</v>
      </c>
      <c r="L130" s="1" t="s">
        <v>28</v>
      </c>
      <c r="M130" s="16">
        <v>120016</v>
      </c>
      <c r="N130" s="17">
        <v>0.19</v>
      </c>
      <c r="O130" s="44">
        <f t="shared" si="4"/>
        <v>142819</v>
      </c>
      <c r="P130" s="15" t="str">
        <f t="shared" si="5"/>
        <v/>
      </c>
    </row>
    <row r="131" spans="2:16" ht="100.5" customHeight="1" x14ac:dyDescent="0.2">
      <c r="B131" s="13">
        <v>117</v>
      </c>
      <c r="C131" s="14" t="s">
        <v>234</v>
      </c>
      <c r="D131" s="158" t="s">
        <v>235</v>
      </c>
      <c r="E131" s="136"/>
      <c r="F131" s="15" t="s">
        <v>26</v>
      </c>
      <c r="G131" s="15">
        <v>10</v>
      </c>
      <c r="H131" s="1" t="s">
        <v>27</v>
      </c>
      <c r="I131" s="16">
        <v>65995</v>
      </c>
      <c r="J131" s="17">
        <v>0.19</v>
      </c>
      <c r="K131" s="44">
        <f t="shared" si="3"/>
        <v>78534</v>
      </c>
      <c r="L131" s="1" t="s">
        <v>28</v>
      </c>
      <c r="M131" s="16">
        <v>63410</v>
      </c>
      <c r="N131" s="17">
        <v>0.19</v>
      </c>
      <c r="O131" s="44">
        <f t="shared" si="4"/>
        <v>75458</v>
      </c>
      <c r="P131" s="15" t="str">
        <f t="shared" si="5"/>
        <v/>
      </c>
    </row>
    <row r="132" spans="2:16" ht="100.5" customHeight="1" x14ac:dyDescent="0.2">
      <c r="B132" s="13">
        <v>118</v>
      </c>
      <c r="C132" s="14" t="s">
        <v>236</v>
      </c>
      <c r="D132" s="158" t="s">
        <v>237</v>
      </c>
      <c r="E132" s="136"/>
      <c r="F132" s="15" t="s">
        <v>72</v>
      </c>
      <c r="G132" s="15">
        <v>1</v>
      </c>
      <c r="H132" s="1" t="s">
        <v>27</v>
      </c>
      <c r="I132" s="16">
        <v>187544</v>
      </c>
      <c r="J132" s="17">
        <v>0.19</v>
      </c>
      <c r="K132" s="44">
        <f t="shared" si="3"/>
        <v>223177</v>
      </c>
      <c r="L132" s="1" t="s">
        <v>28</v>
      </c>
      <c r="M132" s="16">
        <v>172063</v>
      </c>
      <c r="N132" s="17">
        <v>0.19</v>
      </c>
      <c r="O132" s="44">
        <f t="shared" si="4"/>
        <v>204755</v>
      </c>
      <c r="P132" s="15" t="str">
        <f t="shared" si="5"/>
        <v/>
      </c>
    </row>
    <row r="133" spans="2:16" ht="100.5" customHeight="1" x14ac:dyDescent="0.2">
      <c r="B133" s="13">
        <v>119</v>
      </c>
      <c r="C133" s="14" t="s">
        <v>238</v>
      </c>
      <c r="D133" s="158" t="s">
        <v>239</v>
      </c>
      <c r="E133" s="136"/>
      <c r="F133" s="15" t="s">
        <v>72</v>
      </c>
      <c r="G133" s="15">
        <v>1</v>
      </c>
      <c r="H133" s="1" t="s">
        <v>27</v>
      </c>
      <c r="I133" s="16">
        <v>106280</v>
      </c>
      <c r="J133" s="17">
        <v>0.19</v>
      </c>
      <c r="K133" s="44">
        <f t="shared" si="3"/>
        <v>126473</v>
      </c>
      <c r="L133" s="1" t="s">
        <v>28</v>
      </c>
      <c r="M133" s="16">
        <v>98614</v>
      </c>
      <c r="N133" s="17">
        <v>0.19</v>
      </c>
      <c r="O133" s="44">
        <f t="shared" si="4"/>
        <v>117351</v>
      </c>
      <c r="P133" s="15" t="str">
        <f t="shared" si="5"/>
        <v/>
      </c>
    </row>
    <row r="134" spans="2:16" ht="100.5" customHeight="1" x14ac:dyDescent="0.2">
      <c r="B134" s="13">
        <v>120</v>
      </c>
      <c r="C134" s="14" t="s">
        <v>240</v>
      </c>
      <c r="D134" s="158" t="s">
        <v>241</v>
      </c>
      <c r="E134" s="136"/>
      <c r="F134" s="15" t="s">
        <v>72</v>
      </c>
      <c r="G134" s="15">
        <v>30</v>
      </c>
      <c r="H134" s="1" t="s">
        <v>27</v>
      </c>
      <c r="I134" s="16">
        <v>73073</v>
      </c>
      <c r="J134" s="17">
        <v>0.19</v>
      </c>
      <c r="K134" s="44">
        <f t="shared" si="3"/>
        <v>86957</v>
      </c>
      <c r="L134" s="1" t="s">
        <v>28</v>
      </c>
      <c r="M134" s="16">
        <v>65987</v>
      </c>
      <c r="N134" s="17">
        <v>0.19</v>
      </c>
      <c r="O134" s="44">
        <f t="shared" si="4"/>
        <v>78525</v>
      </c>
      <c r="P134" s="15" t="str">
        <f t="shared" si="5"/>
        <v/>
      </c>
    </row>
    <row r="135" spans="2:16" ht="100.5" customHeight="1" x14ac:dyDescent="0.2">
      <c r="B135" s="13">
        <v>121</v>
      </c>
      <c r="C135" s="14" t="s">
        <v>242</v>
      </c>
      <c r="D135" s="158" t="s">
        <v>243</v>
      </c>
      <c r="E135" s="136"/>
      <c r="F135" s="15" t="s">
        <v>26</v>
      </c>
      <c r="G135" s="15">
        <v>100</v>
      </c>
      <c r="H135" s="1" t="s">
        <v>27</v>
      </c>
      <c r="I135" s="16">
        <v>29677</v>
      </c>
      <c r="J135" s="17">
        <v>0.19</v>
      </c>
      <c r="K135" s="44">
        <f t="shared" si="3"/>
        <v>35316</v>
      </c>
      <c r="L135" s="1" t="s">
        <v>28</v>
      </c>
      <c r="M135" s="16">
        <v>27582</v>
      </c>
      <c r="N135" s="17">
        <v>0.19</v>
      </c>
      <c r="O135" s="44">
        <f t="shared" si="4"/>
        <v>32823</v>
      </c>
      <c r="P135" s="15" t="str">
        <f t="shared" si="5"/>
        <v/>
      </c>
    </row>
    <row r="136" spans="2:16" ht="100.5" customHeight="1" x14ac:dyDescent="0.2">
      <c r="B136" s="13">
        <v>122</v>
      </c>
      <c r="C136" s="14" t="s">
        <v>244</v>
      </c>
      <c r="D136" s="158" t="s">
        <v>245</v>
      </c>
      <c r="E136" s="136"/>
      <c r="F136" s="15" t="s">
        <v>26</v>
      </c>
      <c r="G136" s="15">
        <v>200</v>
      </c>
      <c r="H136" s="1" t="s">
        <v>27</v>
      </c>
      <c r="I136" s="16">
        <v>19646</v>
      </c>
      <c r="J136" s="17">
        <v>0.19</v>
      </c>
      <c r="K136" s="44">
        <f t="shared" ref="K136:K199" si="11">ROUND(I136*(1+J136),0)</f>
        <v>23379</v>
      </c>
      <c r="L136" s="1" t="s">
        <v>28</v>
      </c>
      <c r="M136" s="16">
        <v>18768</v>
      </c>
      <c r="N136" s="17">
        <v>0.19</v>
      </c>
      <c r="O136" s="44">
        <f t="shared" ref="O136:O199" si="12">ROUND(M136*(1+N136),0)</f>
        <v>22334</v>
      </c>
      <c r="P136" s="15" t="str">
        <f t="shared" ref="P136:P199" si="13">IF(K136&lt;O136,"EL VALOR DEL RANGO 2 NO PUEDE SER SUPERIOR AL RANGO 1  ","")</f>
        <v/>
      </c>
    </row>
    <row r="137" spans="2:16" ht="100.5" customHeight="1" x14ac:dyDescent="0.2">
      <c r="B137" s="13">
        <v>123</v>
      </c>
      <c r="C137" s="32" t="s">
        <v>246</v>
      </c>
      <c r="D137" s="158" t="s">
        <v>247</v>
      </c>
      <c r="E137" s="136"/>
      <c r="F137" s="84" t="s">
        <v>256</v>
      </c>
      <c r="G137" s="84">
        <v>100</v>
      </c>
      <c r="H137" s="1" t="s">
        <v>27</v>
      </c>
      <c r="I137" s="16">
        <v>94524</v>
      </c>
      <c r="J137" s="17">
        <v>0.19</v>
      </c>
      <c r="K137" s="44">
        <f t="shared" ref="K137" si="14">ROUND(I137*(1+J137),0)</f>
        <v>112484</v>
      </c>
      <c r="L137" s="1" t="s">
        <v>28</v>
      </c>
      <c r="M137" s="16">
        <v>88015</v>
      </c>
      <c r="N137" s="17">
        <v>0.19</v>
      </c>
      <c r="O137" s="44">
        <f t="shared" ref="O137" si="15">ROUND(M137*(1+N137),0)</f>
        <v>104738</v>
      </c>
      <c r="P137" s="15"/>
    </row>
    <row r="138" spans="2:16" ht="100.5" customHeight="1" x14ac:dyDescent="0.2">
      <c r="B138" s="13">
        <v>124</v>
      </c>
      <c r="C138" s="14" t="s">
        <v>248</v>
      </c>
      <c r="D138" s="158" t="s">
        <v>249</v>
      </c>
      <c r="E138" s="136"/>
      <c r="F138" s="15" t="s">
        <v>26</v>
      </c>
      <c r="G138" s="15">
        <v>50</v>
      </c>
      <c r="H138" s="1" t="s">
        <v>27</v>
      </c>
      <c r="I138" s="16">
        <v>52321</v>
      </c>
      <c r="J138" s="17">
        <v>0.19</v>
      </c>
      <c r="K138" s="44">
        <f t="shared" si="11"/>
        <v>62262</v>
      </c>
      <c r="L138" s="1" t="s">
        <v>28</v>
      </c>
      <c r="M138" s="16">
        <v>49510</v>
      </c>
      <c r="N138" s="17">
        <v>0.19</v>
      </c>
      <c r="O138" s="44">
        <f t="shared" si="12"/>
        <v>58917</v>
      </c>
      <c r="P138" s="15" t="str">
        <f t="shared" si="13"/>
        <v/>
      </c>
    </row>
    <row r="139" spans="2:16" ht="100.5" customHeight="1" x14ac:dyDescent="0.2">
      <c r="B139" s="13">
        <v>125</v>
      </c>
      <c r="C139" s="14" t="s">
        <v>250</v>
      </c>
      <c r="D139" s="158" t="s">
        <v>251</v>
      </c>
      <c r="E139" s="136"/>
      <c r="F139" s="15" t="s">
        <v>72</v>
      </c>
      <c r="G139" s="15">
        <v>10</v>
      </c>
      <c r="H139" s="1" t="s">
        <v>27</v>
      </c>
      <c r="I139" s="16">
        <v>802381</v>
      </c>
      <c r="J139" s="17">
        <v>0.19</v>
      </c>
      <c r="K139" s="44">
        <f t="shared" si="11"/>
        <v>954833</v>
      </c>
      <c r="L139" s="1" t="s">
        <v>28</v>
      </c>
      <c r="M139" s="16">
        <v>758155</v>
      </c>
      <c r="N139" s="17">
        <v>0.19</v>
      </c>
      <c r="O139" s="44">
        <f t="shared" si="12"/>
        <v>902204</v>
      </c>
      <c r="P139" s="15" t="str">
        <f t="shared" si="13"/>
        <v/>
      </c>
    </row>
    <row r="140" spans="2:16" ht="100.5" customHeight="1" x14ac:dyDescent="0.2">
      <c r="B140" s="13">
        <v>126</v>
      </c>
      <c r="C140" s="14" t="s">
        <v>252</v>
      </c>
      <c r="D140" s="158" t="s">
        <v>253</v>
      </c>
      <c r="E140" s="136"/>
      <c r="F140" s="15" t="s">
        <v>72</v>
      </c>
      <c r="G140" s="15">
        <v>10</v>
      </c>
      <c r="H140" s="1" t="s">
        <v>27</v>
      </c>
      <c r="I140" s="16">
        <v>1619568</v>
      </c>
      <c r="J140" s="17">
        <v>0.19</v>
      </c>
      <c r="K140" s="44">
        <f t="shared" ref="K140:K142" si="16">ROUND(I140*(1+J140),0)</f>
        <v>1927286</v>
      </c>
      <c r="L140" s="1" t="s">
        <v>28</v>
      </c>
      <c r="M140" s="16">
        <v>1485698</v>
      </c>
      <c r="N140" s="17">
        <v>0.19</v>
      </c>
      <c r="O140" s="44">
        <f t="shared" ref="O140:O142" si="17">ROUND(M140*(1+N140),0)</f>
        <v>1767981</v>
      </c>
      <c r="P140" s="15" t="str">
        <f t="shared" ref="P140:P142" si="18">IF(K140&lt;O140,"EL VALOR DEL RANGO 2 NO PUEDE SER SUPERIOR AL RANGO 1  ","")</f>
        <v/>
      </c>
    </row>
    <row r="141" spans="2:16" ht="100.5" customHeight="1" x14ac:dyDescent="0.2">
      <c r="B141" s="13">
        <v>127</v>
      </c>
      <c r="C141" s="14" t="s">
        <v>254</v>
      </c>
      <c r="D141" s="158" t="s">
        <v>255</v>
      </c>
      <c r="E141" s="136"/>
      <c r="F141" s="15" t="s">
        <v>72</v>
      </c>
      <c r="G141" s="15">
        <v>10</v>
      </c>
      <c r="H141" s="1" t="s">
        <v>27</v>
      </c>
      <c r="I141" s="16">
        <v>459596</v>
      </c>
      <c r="J141" s="17">
        <v>0.19</v>
      </c>
      <c r="K141" s="44">
        <f t="shared" si="16"/>
        <v>546919</v>
      </c>
      <c r="L141" s="1" t="s">
        <v>28</v>
      </c>
      <c r="M141" s="16">
        <v>414536</v>
      </c>
      <c r="N141" s="17">
        <v>0.19</v>
      </c>
      <c r="O141" s="44">
        <f t="shared" si="17"/>
        <v>493298</v>
      </c>
      <c r="P141" s="15" t="str">
        <f t="shared" si="18"/>
        <v/>
      </c>
    </row>
    <row r="142" spans="2:16" ht="100.5" customHeight="1" x14ac:dyDescent="0.2">
      <c r="B142" s="13">
        <v>128</v>
      </c>
      <c r="C142" s="14" t="s">
        <v>257</v>
      </c>
      <c r="D142" s="158" t="s">
        <v>258</v>
      </c>
      <c r="E142" s="136"/>
      <c r="F142" s="15" t="s">
        <v>256</v>
      </c>
      <c r="G142" s="15">
        <v>50</v>
      </c>
      <c r="H142" s="1" t="s">
        <v>27</v>
      </c>
      <c r="I142" s="16">
        <v>2109037</v>
      </c>
      <c r="J142" s="17">
        <v>0.19</v>
      </c>
      <c r="K142" s="44">
        <f t="shared" si="16"/>
        <v>2509754</v>
      </c>
      <c r="L142" s="1" t="s">
        <v>28</v>
      </c>
      <c r="M142" s="16">
        <v>1919583</v>
      </c>
      <c r="N142" s="17">
        <v>0.19</v>
      </c>
      <c r="O142" s="44">
        <f t="shared" si="17"/>
        <v>2284304</v>
      </c>
      <c r="P142" s="15" t="str">
        <f t="shared" si="18"/>
        <v/>
      </c>
    </row>
    <row r="143" spans="2:16" ht="100.5" customHeight="1" x14ac:dyDescent="0.2">
      <c r="B143" s="13">
        <v>129</v>
      </c>
      <c r="C143" s="14" t="s">
        <v>259</v>
      </c>
      <c r="D143" s="158" t="s">
        <v>260</v>
      </c>
      <c r="E143" s="136"/>
      <c r="F143" s="15" t="s">
        <v>26</v>
      </c>
      <c r="G143" s="15">
        <v>100</v>
      </c>
      <c r="H143" s="1" t="s">
        <v>27</v>
      </c>
      <c r="I143" s="16">
        <v>37524</v>
      </c>
      <c r="J143" s="17">
        <v>0.19</v>
      </c>
      <c r="K143" s="44">
        <f t="shared" si="11"/>
        <v>44654</v>
      </c>
      <c r="L143" s="1" t="s">
        <v>28</v>
      </c>
      <c r="M143" s="16">
        <v>35911</v>
      </c>
      <c r="N143" s="17">
        <v>0.19</v>
      </c>
      <c r="O143" s="44">
        <f t="shared" si="12"/>
        <v>42734</v>
      </c>
      <c r="P143" s="15" t="str">
        <f t="shared" si="13"/>
        <v/>
      </c>
    </row>
    <row r="144" spans="2:16" ht="100.5" customHeight="1" x14ac:dyDescent="0.2">
      <c r="B144" s="13">
        <v>130</v>
      </c>
      <c r="C144" s="14" t="s">
        <v>261</v>
      </c>
      <c r="D144" s="158" t="s">
        <v>262</v>
      </c>
      <c r="E144" s="136"/>
      <c r="F144" s="15" t="s">
        <v>26</v>
      </c>
      <c r="G144" s="15">
        <v>50</v>
      </c>
      <c r="H144" s="1" t="s">
        <v>27</v>
      </c>
      <c r="I144" s="16">
        <v>50837</v>
      </c>
      <c r="J144" s="17">
        <v>0.19</v>
      </c>
      <c r="K144" s="44">
        <f t="shared" si="11"/>
        <v>60496</v>
      </c>
      <c r="L144" s="1" t="s">
        <v>28</v>
      </c>
      <c r="M144" s="16">
        <v>45889</v>
      </c>
      <c r="N144" s="17">
        <v>0.19</v>
      </c>
      <c r="O144" s="44">
        <f t="shared" si="12"/>
        <v>54608</v>
      </c>
      <c r="P144" s="15" t="str">
        <f t="shared" si="13"/>
        <v/>
      </c>
    </row>
    <row r="145" spans="2:16" ht="100.5" customHeight="1" x14ac:dyDescent="0.2">
      <c r="B145" s="13">
        <v>131</v>
      </c>
      <c r="C145" s="14" t="s">
        <v>263</v>
      </c>
      <c r="D145" s="158" t="s">
        <v>264</v>
      </c>
      <c r="E145" s="136"/>
      <c r="F145" s="15" t="s">
        <v>26</v>
      </c>
      <c r="G145" s="15" t="e">
        <v>#N/A</v>
      </c>
      <c r="H145" s="1" t="s">
        <v>27</v>
      </c>
      <c r="I145" s="16">
        <v>230200</v>
      </c>
      <c r="J145" s="17">
        <v>0.19</v>
      </c>
      <c r="K145" s="44">
        <f t="shared" si="11"/>
        <v>273938</v>
      </c>
      <c r="L145" s="1" t="s">
        <v>28</v>
      </c>
      <c r="M145" s="16">
        <v>211153</v>
      </c>
      <c r="N145" s="17">
        <v>0.19</v>
      </c>
      <c r="O145" s="44">
        <f t="shared" si="12"/>
        <v>251272</v>
      </c>
      <c r="P145" s="15" t="str">
        <f t="shared" si="13"/>
        <v/>
      </c>
    </row>
    <row r="146" spans="2:16" ht="100.5" customHeight="1" x14ac:dyDescent="0.2">
      <c r="B146" s="13">
        <v>132</v>
      </c>
      <c r="C146" s="14" t="s">
        <v>265</v>
      </c>
      <c r="D146" s="158" t="s">
        <v>266</v>
      </c>
      <c r="E146" s="136"/>
      <c r="F146" s="15" t="s">
        <v>256</v>
      </c>
      <c r="G146" s="15" t="e">
        <v>#N/A</v>
      </c>
      <c r="H146" s="1" t="s">
        <v>27</v>
      </c>
      <c r="I146" s="16">
        <v>2508680</v>
      </c>
      <c r="J146" s="17">
        <v>0.19</v>
      </c>
      <c r="K146" s="44">
        <f t="shared" si="11"/>
        <v>2985329</v>
      </c>
      <c r="L146" s="1" t="s">
        <v>28</v>
      </c>
      <c r="M146" s="16">
        <v>2312067</v>
      </c>
      <c r="N146" s="17">
        <v>0.19</v>
      </c>
      <c r="O146" s="44">
        <f t="shared" si="12"/>
        <v>2751360</v>
      </c>
      <c r="P146" s="15" t="str">
        <f t="shared" si="13"/>
        <v/>
      </c>
    </row>
    <row r="147" spans="2:16" ht="100.5" customHeight="1" x14ac:dyDescent="0.2">
      <c r="B147" s="13">
        <v>133</v>
      </c>
      <c r="C147" s="14" t="s">
        <v>267</v>
      </c>
      <c r="D147" s="158" t="s">
        <v>268</v>
      </c>
      <c r="E147" s="136"/>
      <c r="F147" s="15" t="s">
        <v>26</v>
      </c>
      <c r="G147" s="15">
        <v>100</v>
      </c>
      <c r="H147" s="1" t="s">
        <v>27</v>
      </c>
      <c r="I147" s="16">
        <v>29447</v>
      </c>
      <c r="J147" s="17">
        <v>0.19</v>
      </c>
      <c r="K147" s="44">
        <f t="shared" si="11"/>
        <v>35042</v>
      </c>
      <c r="L147" s="1" t="s">
        <v>28</v>
      </c>
      <c r="M147" s="16">
        <v>27990</v>
      </c>
      <c r="N147" s="17">
        <v>0.19</v>
      </c>
      <c r="O147" s="44">
        <f t="shared" si="12"/>
        <v>33308</v>
      </c>
      <c r="P147" s="15" t="str">
        <f t="shared" si="13"/>
        <v/>
      </c>
    </row>
    <row r="148" spans="2:16" ht="100.5" customHeight="1" x14ac:dyDescent="0.2">
      <c r="B148" s="13">
        <v>134</v>
      </c>
      <c r="C148" s="14" t="s">
        <v>411</v>
      </c>
      <c r="D148" s="158" t="s">
        <v>270</v>
      </c>
      <c r="E148" s="136"/>
      <c r="F148" s="15" t="s">
        <v>26</v>
      </c>
      <c r="G148" s="15">
        <v>200</v>
      </c>
      <c r="H148" s="1" t="s">
        <v>27</v>
      </c>
      <c r="I148" s="16">
        <v>25815</v>
      </c>
      <c r="J148" s="17">
        <v>0.19</v>
      </c>
      <c r="K148" s="44">
        <f t="shared" si="11"/>
        <v>30720</v>
      </c>
      <c r="L148" s="1" t="s">
        <v>28</v>
      </c>
      <c r="M148" s="16">
        <v>24163</v>
      </c>
      <c r="N148" s="17">
        <v>0.19</v>
      </c>
      <c r="O148" s="44">
        <f t="shared" si="12"/>
        <v>28754</v>
      </c>
      <c r="P148" s="15" t="str">
        <f t="shared" si="13"/>
        <v/>
      </c>
    </row>
    <row r="149" spans="2:16" ht="100.5" customHeight="1" x14ac:dyDescent="0.2">
      <c r="B149" s="13">
        <v>135</v>
      </c>
      <c r="C149" s="14" t="s">
        <v>271</v>
      </c>
      <c r="D149" s="158" t="s">
        <v>272</v>
      </c>
      <c r="E149" s="136"/>
      <c r="F149" s="15" t="s">
        <v>26</v>
      </c>
      <c r="G149" s="15">
        <v>200</v>
      </c>
      <c r="H149" s="1" t="s">
        <v>27</v>
      </c>
      <c r="I149" s="16">
        <v>35915</v>
      </c>
      <c r="J149" s="17">
        <v>0.19</v>
      </c>
      <c r="K149" s="44">
        <f t="shared" si="11"/>
        <v>42739</v>
      </c>
      <c r="L149" s="1" t="s">
        <v>28</v>
      </c>
      <c r="M149" s="16">
        <v>32818</v>
      </c>
      <c r="N149" s="17">
        <v>0.19</v>
      </c>
      <c r="O149" s="44">
        <f t="shared" si="12"/>
        <v>39053</v>
      </c>
      <c r="P149" s="15" t="str">
        <f t="shared" si="13"/>
        <v/>
      </c>
    </row>
    <row r="150" spans="2:16" ht="100.5" customHeight="1" x14ac:dyDescent="0.2">
      <c r="B150" s="13">
        <v>136</v>
      </c>
      <c r="C150" s="14" t="s">
        <v>273</v>
      </c>
      <c r="D150" s="158" t="s">
        <v>274</v>
      </c>
      <c r="E150" s="136"/>
      <c r="F150" s="15" t="s">
        <v>26</v>
      </c>
      <c r="G150" s="15">
        <v>100</v>
      </c>
      <c r="H150" s="1" t="s">
        <v>27</v>
      </c>
      <c r="I150" s="16">
        <v>328198</v>
      </c>
      <c r="J150" s="17">
        <v>0.19</v>
      </c>
      <c r="K150" s="44">
        <f t="shared" si="11"/>
        <v>390556</v>
      </c>
      <c r="L150" s="1" t="s">
        <v>28</v>
      </c>
      <c r="M150" s="16">
        <v>288240</v>
      </c>
      <c r="N150" s="17">
        <v>0.19</v>
      </c>
      <c r="O150" s="44">
        <f t="shared" si="12"/>
        <v>343006</v>
      </c>
      <c r="P150" s="15" t="str">
        <f t="shared" si="13"/>
        <v/>
      </c>
    </row>
    <row r="151" spans="2:16" ht="100.5" customHeight="1" x14ac:dyDescent="0.2">
      <c r="B151" s="13">
        <v>137</v>
      </c>
      <c r="C151" s="14" t="s">
        <v>275</v>
      </c>
      <c r="D151" s="158" t="s">
        <v>276</v>
      </c>
      <c r="E151" s="136"/>
      <c r="F151" s="15" t="s">
        <v>72</v>
      </c>
      <c r="G151" s="15">
        <v>20</v>
      </c>
      <c r="H151" s="1" t="s">
        <v>27</v>
      </c>
      <c r="I151" s="16">
        <v>25407</v>
      </c>
      <c r="J151" s="17">
        <v>0.19</v>
      </c>
      <c r="K151" s="44">
        <f t="shared" si="11"/>
        <v>30234</v>
      </c>
      <c r="L151" s="1" t="s">
        <v>28</v>
      </c>
      <c r="M151" s="16">
        <v>23825</v>
      </c>
      <c r="N151" s="17">
        <v>0.19</v>
      </c>
      <c r="O151" s="44">
        <f t="shared" si="12"/>
        <v>28352</v>
      </c>
      <c r="P151" s="15" t="str">
        <f t="shared" si="13"/>
        <v/>
      </c>
    </row>
    <row r="152" spans="2:16" ht="100.5" customHeight="1" x14ac:dyDescent="0.2">
      <c r="B152" s="13">
        <v>138</v>
      </c>
      <c r="C152" s="14" t="s">
        <v>277</v>
      </c>
      <c r="D152" s="158" t="s">
        <v>276</v>
      </c>
      <c r="E152" s="136"/>
      <c r="F152" s="15" t="s">
        <v>72</v>
      </c>
      <c r="G152" s="15">
        <v>20</v>
      </c>
      <c r="H152" s="1" t="s">
        <v>27</v>
      </c>
      <c r="I152" s="16">
        <v>27959</v>
      </c>
      <c r="J152" s="17">
        <v>0.19</v>
      </c>
      <c r="K152" s="44">
        <f t="shared" si="11"/>
        <v>33271</v>
      </c>
      <c r="L152" s="1" t="s">
        <v>28</v>
      </c>
      <c r="M152" s="16">
        <v>26829</v>
      </c>
      <c r="N152" s="17">
        <v>0.19</v>
      </c>
      <c r="O152" s="44">
        <f t="shared" si="12"/>
        <v>31927</v>
      </c>
      <c r="P152" s="15" t="str">
        <f t="shared" si="13"/>
        <v/>
      </c>
    </row>
    <row r="153" spans="2:16" ht="100.5" customHeight="1" x14ac:dyDescent="0.2">
      <c r="B153" s="13">
        <v>139</v>
      </c>
      <c r="C153" s="14" t="s">
        <v>278</v>
      </c>
      <c r="D153" s="158" t="s">
        <v>276</v>
      </c>
      <c r="E153" s="136"/>
      <c r="F153" s="15" t="s">
        <v>72</v>
      </c>
      <c r="G153" s="15">
        <v>20</v>
      </c>
      <c r="H153" s="1" t="s">
        <v>27</v>
      </c>
      <c r="I153" s="16">
        <v>31957</v>
      </c>
      <c r="J153" s="17">
        <v>0.19</v>
      </c>
      <c r="K153" s="44">
        <f t="shared" si="11"/>
        <v>38029</v>
      </c>
      <c r="L153" s="1" t="s">
        <v>28</v>
      </c>
      <c r="M153" s="16">
        <v>30466</v>
      </c>
      <c r="N153" s="17">
        <v>0.19</v>
      </c>
      <c r="O153" s="44">
        <f t="shared" si="12"/>
        <v>36255</v>
      </c>
      <c r="P153" s="15" t="str">
        <f t="shared" si="13"/>
        <v/>
      </c>
    </row>
    <row r="154" spans="2:16" ht="100.5" customHeight="1" x14ac:dyDescent="0.2">
      <c r="B154" s="13">
        <v>140</v>
      </c>
      <c r="C154" s="14" t="s">
        <v>279</v>
      </c>
      <c r="D154" s="158" t="s">
        <v>276</v>
      </c>
      <c r="E154" s="136"/>
      <c r="F154" s="15" t="s">
        <v>72</v>
      </c>
      <c r="G154" s="15">
        <v>20</v>
      </c>
      <c r="H154" s="1" t="s">
        <v>27</v>
      </c>
      <c r="I154" s="16">
        <v>35400</v>
      </c>
      <c r="J154" s="17">
        <v>0.19</v>
      </c>
      <c r="K154" s="44">
        <f t="shared" si="11"/>
        <v>42126</v>
      </c>
      <c r="L154" s="1" t="s">
        <v>28</v>
      </c>
      <c r="M154" s="16">
        <v>33759</v>
      </c>
      <c r="N154" s="17">
        <v>0.19</v>
      </c>
      <c r="O154" s="44">
        <f t="shared" si="12"/>
        <v>40173</v>
      </c>
      <c r="P154" s="15" t="str">
        <f t="shared" si="13"/>
        <v/>
      </c>
    </row>
    <row r="155" spans="2:16" ht="100.5" customHeight="1" x14ac:dyDescent="0.2">
      <c r="B155" s="13">
        <v>141</v>
      </c>
      <c r="C155" s="14" t="s">
        <v>280</v>
      </c>
      <c r="D155" s="158" t="s">
        <v>276</v>
      </c>
      <c r="E155" s="136"/>
      <c r="F155" s="15" t="s">
        <v>72</v>
      </c>
      <c r="G155" s="15">
        <v>20</v>
      </c>
      <c r="H155" s="1" t="s">
        <v>27</v>
      </c>
      <c r="I155" s="16">
        <v>40758</v>
      </c>
      <c r="J155" s="17">
        <v>0.19</v>
      </c>
      <c r="K155" s="44">
        <f t="shared" si="11"/>
        <v>48502</v>
      </c>
      <c r="L155" s="1" t="s">
        <v>28</v>
      </c>
      <c r="M155" s="16">
        <v>38736</v>
      </c>
      <c r="N155" s="17">
        <v>0.19</v>
      </c>
      <c r="O155" s="44">
        <f t="shared" si="12"/>
        <v>46096</v>
      </c>
      <c r="P155" s="15" t="str">
        <f t="shared" si="13"/>
        <v/>
      </c>
    </row>
    <row r="156" spans="2:16" ht="100.5" customHeight="1" x14ac:dyDescent="0.2">
      <c r="B156" s="13">
        <v>142</v>
      </c>
      <c r="C156" s="14" t="s">
        <v>281</v>
      </c>
      <c r="D156" s="158" t="s">
        <v>276</v>
      </c>
      <c r="E156" s="136"/>
      <c r="F156" s="15" t="s">
        <v>72</v>
      </c>
      <c r="G156" s="15">
        <v>20</v>
      </c>
      <c r="H156" s="1" t="s">
        <v>27</v>
      </c>
      <c r="I156" s="16">
        <v>42970</v>
      </c>
      <c r="J156" s="17">
        <v>0.19</v>
      </c>
      <c r="K156" s="44">
        <f t="shared" si="11"/>
        <v>51134</v>
      </c>
      <c r="L156" s="1" t="s">
        <v>28</v>
      </c>
      <c r="M156" s="16">
        <v>41115</v>
      </c>
      <c r="N156" s="17">
        <v>0.19</v>
      </c>
      <c r="O156" s="44">
        <f t="shared" si="12"/>
        <v>48927</v>
      </c>
      <c r="P156" s="15" t="str">
        <f t="shared" si="13"/>
        <v/>
      </c>
    </row>
    <row r="157" spans="2:16" ht="100.5" customHeight="1" x14ac:dyDescent="0.2">
      <c r="B157" s="13">
        <v>143</v>
      </c>
      <c r="C157" s="14" t="s">
        <v>282</v>
      </c>
      <c r="D157" s="158" t="s">
        <v>276</v>
      </c>
      <c r="E157" s="136"/>
      <c r="F157" s="15" t="s">
        <v>72</v>
      </c>
      <c r="G157" s="15">
        <v>20</v>
      </c>
      <c r="H157" s="1" t="s">
        <v>27</v>
      </c>
      <c r="I157" s="16">
        <v>49838</v>
      </c>
      <c r="J157" s="17">
        <v>0.19</v>
      </c>
      <c r="K157" s="44">
        <f t="shared" si="11"/>
        <v>59307</v>
      </c>
      <c r="L157" s="1" t="s">
        <v>28</v>
      </c>
      <c r="M157" s="16">
        <v>46266</v>
      </c>
      <c r="N157" s="17">
        <v>0.19</v>
      </c>
      <c r="O157" s="44">
        <f t="shared" si="12"/>
        <v>55057</v>
      </c>
      <c r="P157" s="15" t="str">
        <f t="shared" si="13"/>
        <v/>
      </c>
    </row>
    <row r="158" spans="2:16" ht="100.5" customHeight="1" x14ac:dyDescent="0.2">
      <c r="B158" s="13">
        <v>144</v>
      </c>
      <c r="C158" s="14" t="s">
        <v>283</v>
      </c>
      <c r="D158" s="158" t="s">
        <v>276</v>
      </c>
      <c r="E158" s="136"/>
      <c r="F158" s="15" t="s">
        <v>72</v>
      </c>
      <c r="G158" s="15">
        <v>20</v>
      </c>
      <c r="H158" s="1" t="s">
        <v>27</v>
      </c>
      <c r="I158" s="16">
        <v>55005</v>
      </c>
      <c r="J158" s="17">
        <v>0.19</v>
      </c>
      <c r="K158" s="44">
        <f t="shared" si="11"/>
        <v>65456</v>
      </c>
      <c r="L158" s="1" t="s">
        <v>28</v>
      </c>
      <c r="M158" s="16">
        <v>50584</v>
      </c>
      <c r="N158" s="17">
        <v>0.19</v>
      </c>
      <c r="O158" s="44">
        <f t="shared" si="12"/>
        <v>60195</v>
      </c>
      <c r="P158" s="15" t="str">
        <f t="shared" si="13"/>
        <v/>
      </c>
    </row>
    <row r="159" spans="2:16" ht="100.5" customHeight="1" x14ac:dyDescent="0.2">
      <c r="B159" s="13">
        <v>145</v>
      </c>
      <c r="C159" s="14" t="s">
        <v>284</v>
      </c>
      <c r="D159" s="158" t="s">
        <v>276</v>
      </c>
      <c r="E159" s="136"/>
      <c r="F159" s="15" t="s">
        <v>72</v>
      </c>
      <c r="G159" s="15">
        <v>20</v>
      </c>
      <c r="H159" s="1" t="s">
        <v>27</v>
      </c>
      <c r="I159" s="16">
        <v>56788</v>
      </c>
      <c r="J159" s="17">
        <v>0.19</v>
      </c>
      <c r="K159" s="44">
        <f t="shared" si="11"/>
        <v>67578</v>
      </c>
      <c r="L159" s="1" t="s">
        <v>28</v>
      </c>
      <c r="M159" s="16">
        <v>52317</v>
      </c>
      <c r="N159" s="17">
        <v>0.19</v>
      </c>
      <c r="O159" s="44">
        <f t="shared" si="12"/>
        <v>62257</v>
      </c>
      <c r="P159" s="15" t="str">
        <f t="shared" si="13"/>
        <v/>
      </c>
    </row>
    <row r="160" spans="2:16" ht="100.5" customHeight="1" x14ac:dyDescent="0.2">
      <c r="B160" s="13">
        <v>146</v>
      </c>
      <c r="C160" s="14" t="s">
        <v>285</v>
      </c>
      <c r="D160" s="158" t="s">
        <v>276</v>
      </c>
      <c r="E160" s="136"/>
      <c r="F160" s="15" t="s">
        <v>72</v>
      </c>
      <c r="G160" s="15">
        <v>20</v>
      </c>
      <c r="H160" s="1" t="s">
        <v>27</v>
      </c>
      <c r="I160" s="16">
        <v>59692</v>
      </c>
      <c r="J160" s="17">
        <v>0.19</v>
      </c>
      <c r="K160" s="44">
        <f t="shared" si="11"/>
        <v>71033</v>
      </c>
      <c r="L160" s="1" t="s">
        <v>28</v>
      </c>
      <c r="M160" s="16">
        <v>55719</v>
      </c>
      <c r="N160" s="17">
        <v>0.19</v>
      </c>
      <c r="O160" s="44">
        <f t="shared" si="12"/>
        <v>66306</v>
      </c>
      <c r="P160" s="15" t="str">
        <f t="shared" si="13"/>
        <v/>
      </c>
    </row>
    <row r="161" spans="2:16" ht="100.5" customHeight="1" x14ac:dyDescent="0.2">
      <c r="B161" s="13">
        <v>147</v>
      </c>
      <c r="C161" s="14" t="s">
        <v>286</v>
      </c>
      <c r="D161" s="158" t="s">
        <v>287</v>
      </c>
      <c r="E161" s="136"/>
      <c r="F161" s="15" t="s">
        <v>26</v>
      </c>
      <c r="G161" s="15">
        <v>50</v>
      </c>
      <c r="H161" s="1" t="s">
        <v>27</v>
      </c>
      <c r="I161" s="16">
        <v>29367</v>
      </c>
      <c r="J161" s="17">
        <v>0.19</v>
      </c>
      <c r="K161" s="44">
        <f t="shared" si="11"/>
        <v>34947</v>
      </c>
      <c r="L161" s="1" t="s">
        <v>28</v>
      </c>
      <c r="M161" s="16">
        <v>28357</v>
      </c>
      <c r="N161" s="17">
        <v>0.19</v>
      </c>
      <c r="O161" s="44">
        <f t="shared" si="12"/>
        <v>33745</v>
      </c>
      <c r="P161" s="15" t="str">
        <f t="shared" si="13"/>
        <v/>
      </c>
    </row>
    <row r="162" spans="2:16" ht="100.5" customHeight="1" x14ac:dyDescent="0.2">
      <c r="B162" s="13">
        <v>148</v>
      </c>
      <c r="C162" s="14" t="s">
        <v>286</v>
      </c>
      <c r="D162" s="158" t="s">
        <v>288</v>
      </c>
      <c r="E162" s="136"/>
      <c r="F162" s="15" t="s">
        <v>26</v>
      </c>
      <c r="G162" s="15">
        <v>50</v>
      </c>
      <c r="H162" s="1" t="s">
        <v>27</v>
      </c>
      <c r="I162" s="16">
        <v>42372</v>
      </c>
      <c r="J162" s="17">
        <v>0.19</v>
      </c>
      <c r="K162" s="44">
        <f t="shared" si="11"/>
        <v>50423</v>
      </c>
      <c r="L162" s="1" t="s">
        <v>28</v>
      </c>
      <c r="M162" s="16">
        <v>39339</v>
      </c>
      <c r="N162" s="17">
        <v>0.19</v>
      </c>
      <c r="O162" s="44">
        <f t="shared" si="12"/>
        <v>46813</v>
      </c>
      <c r="P162" s="15" t="str">
        <f t="shared" si="13"/>
        <v/>
      </c>
    </row>
    <row r="163" spans="2:16" ht="100.5" customHeight="1" x14ac:dyDescent="0.2">
      <c r="B163" s="13">
        <v>149</v>
      </c>
      <c r="C163" s="14" t="s">
        <v>286</v>
      </c>
      <c r="D163" s="158" t="s">
        <v>289</v>
      </c>
      <c r="E163" s="136"/>
      <c r="F163" s="15" t="s">
        <v>26</v>
      </c>
      <c r="G163" s="15">
        <v>50</v>
      </c>
      <c r="H163" s="1" t="s">
        <v>27</v>
      </c>
      <c r="I163" s="16">
        <v>45736</v>
      </c>
      <c r="J163" s="17">
        <v>0.19</v>
      </c>
      <c r="K163" s="44">
        <f t="shared" si="11"/>
        <v>54426</v>
      </c>
      <c r="L163" s="1" t="s">
        <v>28</v>
      </c>
      <c r="M163" s="16">
        <v>41006</v>
      </c>
      <c r="N163" s="17">
        <v>0.19</v>
      </c>
      <c r="O163" s="44">
        <f t="shared" si="12"/>
        <v>48797</v>
      </c>
      <c r="P163" s="15" t="str">
        <f t="shared" si="13"/>
        <v/>
      </c>
    </row>
    <row r="164" spans="2:16" ht="100.5" customHeight="1" x14ac:dyDescent="0.2">
      <c r="B164" s="13">
        <v>150</v>
      </c>
      <c r="C164" s="14" t="s">
        <v>286</v>
      </c>
      <c r="D164" s="158" t="s">
        <v>290</v>
      </c>
      <c r="E164" s="136"/>
      <c r="F164" s="15" t="s">
        <v>26</v>
      </c>
      <c r="G164" s="15">
        <v>50</v>
      </c>
      <c r="H164" s="1" t="s">
        <v>27</v>
      </c>
      <c r="I164" s="16">
        <v>85740</v>
      </c>
      <c r="J164" s="17">
        <v>0.19</v>
      </c>
      <c r="K164" s="44">
        <f t="shared" si="11"/>
        <v>102031</v>
      </c>
      <c r="L164" s="1" t="s">
        <v>28</v>
      </c>
      <c r="M164" s="16">
        <v>78448</v>
      </c>
      <c r="N164" s="17">
        <v>0.19</v>
      </c>
      <c r="O164" s="44">
        <f t="shared" si="12"/>
        <v>93353</v>
      </c>
      <c r="P164" s="15" t="str">
        <f t="shared" si="13"/>
        <v/>
      </c>
    </row>
    <row r="165" spans="2:16" ht="100.5" customHeight="1" x14ac:dyDescent="0.2">
      <c r="B165" s="13">
        <v>151</v>
      </c>
      <c r="C165" s="14" t="s">
        <v>291</v>
      </c>
      <c r="D165" s="158" t="s">
        <v>292</v>
      </c>
      <c r="E165" s="136"/>
      <c r="F165" s="15" t="s">
        <v>26</v>
      </c>
      <c r="G165" s="15">
        <v>100</v>
      </c>
      <c r="H165" s="1" t="s">
        <v>27</v>
      </c>
      <c r="I165" s="16">
        <v>167820</v>
      </c>
      <c r="J165" s="17">
        <v>0.19</v>
      </c>
      <c r="K165" s="44">
        <f t="shared" si="11"/>
        <v>199706</v>
      </c>
      <c r="L165" s="1" t="s">
        <v>28</v>
      </c>
      <c r="M165" s="16">
        <v>157788</v>
      </c>
      <c r="N165" s="17">
        <v>0.19</v>
      </c>
      <c r="O165" s="44">
        <f t="shared" si="12"/>
        <v>187768</v>
      </c>
      <c r="P165" s="15" t="str">
        <f t="shared" si="13"/>
        <v/>
      </c>
    </row>
    <row r="166" spans="2:16" ht="100.5" customHeight="1" x14ac:dyDescent="0.2">
      <c r="B166" s="13">
        <v>152</v>
      </c>
      <c r="C166" s="14" t="s">
        <v>293</v>
      </c>
      <c r="D166" s="158" t="s">
        <v>294</v>
      </c>
      <c r="E166" s="136"/>
      <c r="F166" s="15" t="s">
        <v>26</v>
      </c>
      <c r="G166" s="15">
        <v>5</v>
      </c>
      <c r="H166" s="1" t="s">
        <v>27</v>
      </c>
      <c r="I166" s="16">
        <v>866836</v>
      </c>
      <c r="J166" s="17">
        <v>0.19</v>
      </c>
      <c r="K166" s="44">
        <f t="shared" si="11"/>
        <v>1031535</v>
      </c>
      <c r="L166" s="1" t="s">
        <v>28</v>
      </c>
      <c r="M166" s="16">
        <v>768029</v>
      </c>
      <c r="N166" s="17">
        <v>0.19</v>
      </c>
      <c r="O166" s="44">
        <f t="shared" si="12"/>
        <v>913955</v>
      </c>
      <c r="P166" s="15" t="str">
        <f t="shared" si="13"/>
        <v/>
      </c>
    </row>
    <row r="167" spans="2:16" ht="100.5" customHeight="1" x14ac:dyDescent="0.2">
      <c r="B167" s="13">
        <v>153</v>
      </c>
      <c r="C167" s="14" t="s">
        <v>412</v>
      </c>
      <c r="D167" s="158" t="s">
        <v>296</v>
      </c>
      <c r="E167" s="136"/>
      <c r="F167" s="15" t="s">
        <v>26</v>
      </c>
      <c r="G167" s="15">
        <v>50</v>
      </c>
      <c r="H167" s="1" t="s">
        <v>27</v>
      </c>
      <c r="I167" s="16">
        <v>38193</v>
      </c>
      <c r="J167" s="17">
        <v>0.19</v>
      </c>
      <c r="K167" s="44">
        <f t="shared" si="11"/>
        <v>45450</v>
      </c>
      <c r="L167" s="1" t="s">
        <v>28</v>
      </c>
      <c r="M167" s="16">
        <v>35527</v>
      </c>
      <c r="N167" s="17">
        <v>0.19</v>
      </c>
      <c r="O167" s="44">
        <f t="shared" si="12"/>
        <v>42277</v>
      </c>
      <c r="P167" s="15" t="str">
        <f t="shared" si="13"/>
        <v/>
      </c>
    </row>
    <row r="168" spans="2:16" ht="100.5" customHeight="1" x14ac:dyDescent="0.2">
      <c r="B168" s="13">
        <v>154</v>
      </c>
      <c r="C168" s="14" t="s">
        <v>413</v>
      </c>
      <c r="D168" s="158" t="s">
        <v>298</v>
      </c>
      <c r="E168" s="136"/>
      <c r="F168" s="15" t="s">
        <v>26</v>
      </c>
      <c r="G168" s="15">
        <v>10</v>
      </c>
      <c r="H168" s="1" t="s">
        <v>27</v>
      </c>
      <c r="I168" s="16">
        <v>49862</v>
      </c>
      <c r="J168" s="17">
        <v>0.19</v>
      </c>
      <c r="K168" s="44">
        <f t="shared" si="11"/>
        <v>59336</v>
      </c>
      <c r="L168" s="1" t="s">
        <v>28</v>
      </c>
      <c r="M168" s="16">
        <v>45004</v>
      </c>
      <c r="N168" s="17">
        <v>0.19</v>
      </c>
      <c r="O168" s="44">
        <f t="shared" si="12"/>
        <v>53555</v>
      </c>
      <c r="P168" s="15" t="str">
        <f t="shared" si="13"/>
        <v/>
      </c>
    </row>
    <row r="169" spans="2:16" ht="100.5" customHeight="1" x14ac:dyDescent="0.2">
      <c r="B169" s="13">
        <v>155</v>
      </c>
      <c r="C169" s="14" t="s">
        <v>414</v>
      </c>
      <c r="D169" s="158" t="s">
        <v>300</v>
      </c>
      <c r="E169" s="136"/>
      <c r="F169" s="15" t="s">
        <v>26</v>
      </c>
      <c r="G169" s="15">
        <v>10</v>
      </c>
      <c r="H169" s="1" t="s">
        <v>27</v>
      </c>
      <c r="I169" s="16">
        <v>50079</v>
      </c>
      <c r="J169" s="17">
        <v>0.19</v>
      </c>
      <c r="K169" s="44">
        <f t="shared" si="11"/>
        <v>59594</v>
      </c>
      <c r="L169" s="1" t="s">
        <v>28</v>
      </c>
      <c r="M169" s="16">
        <v>46840</v>
      </c>
      <c r="N169" s="17">
        <v>0.19</v>
      </c>
      <c r="O169" s="44">
        <f t="shared" si="12"/>
        <v>55740</v>
      </c>
      <c r="P169" s="15" t="str">
        <f t="shared" si="13"/>
        <v/>
      </c>
    </row>
    <row r="170" spans="2:16" ht="100.5" customHeight="1" x14ac:dyDescent="0.2">
      <c r="B170" s="13">
        <v>156</v>
      </c>
      <c r="C170" s="14" t="s">
        <v>415</v>
      </c>
      <c r="D170" s="158" t="s">
        <v>302</v>
      </c>
      <c r="E170" s="136"/>
      <c r="F170" s="15" t="s">
        <v>26</v>
      </c>
      <c r="G170" s="15">
        <v>10</v>
      </c>
      <c r="H170" s="1" t="s">
        <v>27</v>
      </c>
      <c r="I170" s="16">
        <v>52430</v>
      </c>
      <c r="J170" s="17">
        <v>0.19</v>
      </c>
      <c r="K170" s="44">
        <f t="shared" si="11"/>
        <v>62392</v>
      </c>
      <c r="L170" s="1" t="s">
        <v>28</v>
      </c>
      <c r="M170" s="16">
        <v>49657</v>
      </c>
      <c r="N170" s="17">
        <v>0.19</v>
      </c>
      <c r="O170" s="44">
        <f t="shared" si="12"/>
        <v>59092</v>
      </c>
      <c r="P170" s="15" t="str">
        <f t="shared" si="13"/>
        <v/>
      </c>
    </row>
    <row r="171" spans="2:16" ht="100.5" customHeight="1" x14ac:dyDescent="0.2">
      <c r="B171" s="13">
        <v>157</v>
      </c>
      <c r="C171" s="14" t="s">
        <v>303</v>
      </c>
      <c r="D171" s="158" t="s">
        <v>304</v>
      </c>
      <c r="E171" s="136"/>
      <c r="F171" s="15" t="s">
        <v>26</v>
      </c>
      <c r="G171" s="15">
        <v>50</v>
      </c>
      <c r="H171" s="1" t="s">
        <v>27</v>
      </c>
      <c r="I171" s="16">
        <v>231527</v>
      </c>
      <c r="J171" s="17">
        <v>0.19</v>
      </c>
      <c r="K171" s="44">
        <f t="shared" si="11"/>
        <v>275517</v>
      </c>
      <c r="L171" s="1" t="s">
        <v>28</v>
      </c>
      <c r="M171" s="16">
        <v>211018</v>
      </c>
      <c r="N171" s="17">
        <v>0.19</v>
      </c>
      <c r="O171" s="44">
        <f t="shared" si="12"/>
        <v>251111</v>
      </c>
      <c r="P171" s="15" t="str">
        <f t="shared" si="13"/>
        <v/>
      </c>
    </row>
    <row r="172" spans="2:16" ht="100.5" customHeight="1" x14ac:dyDescent="0.2">
      <c r="B172" s="13">
        <v>158</v>
      </c>
      <c r="C172" s="14" t="s">
        <v>305</v>
      </c>
      <c r="D172" s="158" t="s">
        <v>306</v>
      </c>
      <c r="E172" s="136"/>
      <c r="F172" s="15" t="s">
        <v>26</v>
      </c>
      <c r="G172" s="15">
        <v>50</v>
      </c>
      <c r="H172" s="1" t="s">
        <v>27</v>
      </c>
      <c r="I172" s="16">
        <v>225977</v>
      </c>
      <c r="J172" s="17">
        <v>0.19</v>
      </c>
      <c r="K172" s="44">
        <f t="shared" si="11"/>
        <v>268913</v>
      </c>
      <c r="L172" s="1" t="s">
        <v>28</v>
      </c>
      <c r="M172" s="16">
        <v>206325</v>
      </c>
      <c r="N172" s="17">
        <v>0.19</v>
      </c>
      <c r="O172" s="44">
        <f t="shared" si="12"/>
        <v>245527</v>
      </c>
      <c r="P172" s="15" t="str">
        <f t="shared" si="13"/>
        <v/>
      </c>
    </row>
    <row r="173" spans="2:16" ht="100.5" customHeight="1" x14ac:dyDescent="0.2">
      <c r="B173" s="13">
        <v>159</v>
      </c>
      <c r="C173" s="14" t="s">
        <v>307</v>
      </c>
      <c r="D173" s="158" t="s">
        <v>308</v>
      </c>
      <c r="E173" s="136"/>
      <c r="F173" s="15" t="s">
        <v>26</v>
      </c>
      <c r="G173" s="15">
        <v>50</v>
      </c>
      <c r="H173" s="1" t="s">
        <v>27</v>
      </c>
      <c r="I173" s="16">
        <v>224004</v>
      </c>
      <c r="J173" s="17">
        <v>0.19</v>
      </c>
      <c r="K173" s="44">
        <f t="shared" si="11"/>
        <v>266565</v>
      </c>
      <c r="L173" s="1" t="s">
        <v>28</v>
      </c>
      <c r="M173" s="16">
        <v>204823</v>
      </c>
      <c r="N173" s="17">
        <v>0.19</v>
      </c>
      <c r="O173" s="44">
        <f t="shared" si="12"/>
        <v>243739</v>
      </c>
      <c r="P173" s="15" t="str">
        <f t="shared" si="13"/>
        <v/>
      </c>
    </row>
    <row r="174" spans="2:16" ht="100.5" customHeight="1" x14ac:dyDescent="0.2">
      <c r="B174" s="13">
        <v>160</v>
      </c>
      <c r="C174" s="14" t="s">
        <v>309</v>
      </c>
      <c r="D174" s="158" t="s">
        <v>310</v>
      </c>
      <c r="E174" s="136"/>
      <c r="F174" s="15" t="s">
        <v>26</v>
      </c>
      <c r="G174" s="15">
        <v>50</v>
      </c>
      <c r="H174" s="1" t="s">
        <v>27</v>
      </c>
      <c r="I174" s="16">
        <v>219644</v>
      </c>
      <c r="J174" s="17">
        <v>0.19</v>
      </c>
      <c r="K174" s="44">
        <f t="shared" si="11"/>
        <v>261376</v>
      </c>
      <c r="L174" s="1" t="s">
        <v>28</v>
      </c>
      <c r="M174" s="16">
        <v>205407</v>
      </c>
      <c r="N174" s="17">
        <v>0.19</v>
      </c>
      <c r="O174" s="44">
        <f t="shared" si="12"/>
        <v>244434</v>
      </c>
      <c r="P174" s="15" t="str">
        <f t="shared" si="13"/>
        <v/>
      </c>
    </row>
    <row r="175" spans="2:16" ht="100.5" customHeight="1" x14ac:dyDescent="0.2">
      <c r="B175" s="13">
        <v>161</v>
      </c>
      <c r="C175" s="14" t="s">
        <v>311</v>
      </c>
      <c r="D175" s="158" t="s">
        <v>312</v>
      </c>
      <c r="E175" s="136"/>
      <c r="F175" s="15" t="s">
        <v>26</v>
      </c>
      <c r="G175" s="15">
        <v>3000</v>
      </c>
      <c r="H175" s="1" t="s">
        <v>27</v>
      </c>
      <c r="I175" s="16">
        <v>12484</v>
      </c>
      <c r="J175" s="17">
        <v>0.19</v>
      </c>
      <c r="K175" s="44">
        <f t="shared" si="11"/>
        <v>14856</v>
      </c>
      <c r="L175" s="1" t="s">
        <v>28</v>
      </c>
      <c r="M175" s="16">
        <v>11561</v>
      </c>
      <c r="N175" s="17">
        <v>0.19</v>
      </c>
      <c r="O175" s="44">
        <f t="shared" si="12"/>
        <v>13758</v>
      </c>
      <c r="P175" s="15" t="str">
        <f t="shared" si="13"/>
        <v/>
      </c>
    </row>
    <row r="176" spans="2:16" ht="100.5" customHeight="1" x14ac:dyDescent="0.2">
      <c r="B176" s="13">
        <v>162</v>
      </c>
      <c r="C176" s="14" t="s">
        <v>313</v>
      </c>
      <c r="D176" s="158" t="s">
        <v>314</v>
      </c>
      <c r="E176" s="136"/>
      <c r="F176" s="15" t="s">
        <v>26</v>
      </c>
      <c r="G176" s="15">
        <v>2</v>
      </c>
      <c r="H176" s="1" t="s">
        <v>27</v>
      </c>
      <c r="I176" s="16">
        <v>360289</v>
      </c>
      <c r="J176" s="17">
        <v>0.19</v>
      </c>
      <c r="K176" s="44">
        <f t="shared" si="11"/>
        <v>428744</v>
      </c>
      <c r="L176" s="1" t="s">
        <v>28</v>
      </c>
      <c r="M176" s="16">
        <v>337637</v>
      </c>
      <c r="N176" s="17">
        <v>0.19</v>
      </c>
      <c r="O176" s="44">
        <f t="shared" si="12"/>
        <v>401788</v>
      </c>
      <c r="P176" s="15" t="str">
        <f t="shared" si="13"/>
        <v/>
      </c>
    </row>
    <row r="177" spans="2:16" ht="100.5" customHeight="1" x14ac:dyDescent="0.2">
      <c r="B177" s="13">
        <v>163</v>
      </c>
      <c r="C177" s="14" t="s">
        <v>315</v>
      </c>
      <c r="D177" s="158" t="s">
        <v>416</v>
      </c>
      <c r="E177" s="136"/>
      <c r="F177" s="15" t="s">
        <v>26</v>
      </c>
      <c r="G177" s="15">
        <v>200</v>
      </c>
      <c r="H177" s="1" t="s">
        <v>27</v>
      </c>
      <c r="I177" s="16">
        <v>99674</v>
      </c>
      <c r="J177" s="17">
        <v>0.19</v>
      </c>
      <c r="K177" s="44">
        <f t="shared" si="11"/>
        <v>118612</v>
      </c>
      <c r="L177" s="1" t="s">
        <v>28</v>
      </c>
      <c r="M177" s="16">
        <v>89188</v>
      </c>
      <c r="N177" s="17">
        <v>0.19</v>
      </c>
      <c r="O177" s="44">
        <f t="shared" si="12"/>
        <v>106134</v>
      </c>
      <c r="P177" s="15" t="str">
        <f t="shared" si="13"/>
        <v/>
      </c>
    </row>
    <row r="178" spans="2:16" ht="100.5" customHeight="1" x14ac:dyDescent="0.2">
      <c r="B178" s="13">
        <v>164</v>
      </c>
      <c r="C178" s="14" t="s">
        <v>317</v>
      </c>
      <c r="D178" s="158" t="s">
        <v>318</v>
      </c>
      <c r="E178" s="136"/>
      <c r="F178" s="15" t="s">
        <v>26</v>
      </c>
      <c r="G178" s="15">
        <v>300</v>
      </c>
      <c r="H178" s="1" t="s">
        <v>27</v>
      </c>
      <c r="I178" s="16">
        <v>97529</v>
      </c>
      <c r="J178" s="17">
        <v>0.19</v>
      </c>
      <c r="K178" s="44">
        <f t="shared" si="11"/>
        <v>116060</v>
      </c>
      <c r="L178" s="1" t="s">
        <v>28</v>
      </c>
      <c r="M178" s="16">
        <v>89558</v>
      </c>
      <c r="N178" s="17">
        <v>0.19</v>
      </c>
      <c r="O178" s="44">
        <f t="shared" si="12"/>
        <v>106574</v>
      </c>
      <c r="P178" s="15" t="str">
        <f t="shared" si="13"/>
        <v/>
      </c>
    </row>
    <row r="179" spans="2:16" ht="100.5" customHeight="1" x14ac:dyDescent="0.2">
      <c r="B179" s="13">
        <v>165</v>
      </c>
      <c r="C179" s="14" t="s">
        <v>319</v>
      </c>
      <c r="D179" s="158" t="s">
        <v>320</v>
      </c>
      <c r="E179" s="136"/>
      <c r="F179" s="15" t="s">
        <v>26</v>
      </c>
      <c r="G179" s="15">
        <v>300</v>
      </c>
      <c r="H179" s="1" t="s">
        <v>27</v>
      </c>
      <c r="I179" s="16">
        <v>35265</v>
      </c>
      <c r="J179" s="17">
        <v>0.19</v>
      </c>
      <c r="K179" s="44">
        <f t="shared" si="11"/>
        <v>41965</v>
      </c>
      <c r="L179" s="1" t="s">
        <v>28</v>
      </c>
      <c r="M179" s="16">
        <v>32826</v>
      </c>
      <c r="N179" s="17">
        <v>0.19</v>
      </c>
      <c r="O179" s="44">
        <f t="shared" si="12"/>
        <v>39063</v>
      </c>
      <c r="P179" s="15" t="str">
        <f t="shared" si="13"/>
        <v/>
      </c>
    </row>
    <row r="180" spans="2:16" ht="100.5" customHeight="1" x14ac:dyDescent="0.2">
      <c r="B180" s="13">
        <v>166</v>
      </c>
      <c r="C180" s="14" t="s">
        <v>321</v>
      </c>
      <c r="D180" s="158" t="s">
        <v>322</v>
      </c>
      <c r="E180" s="136"/>
      <c r="F180" s="15" t="s">
        <v>26</v>
      </c>
      <c r="G180" s="15">
        <v>100</v>
      </c>
      <c r="H180" s="1" t="s">
        <v>27</v>
      </c>
      <c r="I180" s="16">
        <v>83627</v>
      </c>
      <c r="J180" s="17">
        <v>0.19</v>
      </c>
      <c r="K180" s="44">
        <f t="shared" si="11"/>
        <v>99516</v>
      </c>
      <c r="L180" s="1" t="s">
        <v>28</v>
      </c>
      <c r="M180" s="16">
        <v>74446</v>
      </c>
      <c r="N180" s="17">
        <v>0.19</v>
      </c>
      <c r="O180" s="44">
        <f t="shared" si="12"/>
        <v>88591</v>
      </c>
      <c r="P180" s="15" t="str">
        <f t="shared" si="13"/>
        <v/>
      </c>
    </row>
    <row r="181" spans="2:16" ht="100.5" customHeight="1" x14ac:dyDescent="0.2">
      <c r="B181" s="13">
        <v>167</v>
      </c>
      <c r="C181" s="14" t="s">
        <v>323</v>
      </c>
      <c r="D181" s="158" t="s">
        <v>324</v>
      </c>
      <c r="E181" s="136"/>
      <c r="F181" s="15" t="s">
        <v>26</v>
      </c>
      <c r="G181" s="15">
        <v>100</v>
      </c>
      <c r="H181" s="1" t="s">
        <v>27</v>
      </c>
      <c r="I181" s="16">
        <v>59419</v>
      </c>
      <c r="J181" s="17">
        <v>0.19</v>
      </c>
      <c r="K181" s="44">
        <f t="shared" si="11"/>
        <v>70709</v>
      </c>
      <c r="L181" s="1" t="s">
        <v>28</v>
      </c>
      <c r="M181" s="16">
        <v>55740</v>
      </c>
      <c r="N181" s="17">
        <v>0.19</v>
      </c>
      <c r="O181" s="44">
        <f t="shared" si="12"/>
        <v>66331</v>
      </c>
      <c r="P181" s="15" t="str">
        <f t="shared" si="13"/>
        <v/>
      </c>
    </row>
    <row r="182" spans="2:16" ht="100.5" customHeight="1" x14ac:dyDescent="0.2">
      <c r="B182" s="13">
        <v>168</v>
      </c>
      <c r="C182" s="14" t="s">
        <v>325</v>
      </c>
      <c r="D182" s="158" t="s">
        <v>326</v>
      </c>
      <c r="E182" s="136"/>
      <c r="F182" s="15" t="s">
        <v>26</v>
      </c>
      <c r="G182" s="15">
        <v>100</v>
      </c>
      <c r="H182" s="1" t="s">
        <v>27</v>
      </c>
      <c r="I182" s="16">
        <v>2004</v>
      </c>
      <c r="J182" s="17">
        <v>0.19</v>
      </c>
      <c r="K182" s="44">
        <f t="shared" si="11"/>
        <v>2385</v>
      </c>
      <c r="L182" s="1" t="s">
        <v>28</v>
      </c>
      <c r="M182" s="16">
        <v>1933</v>
      </c>
      <c r="N182" s="17">
        <v>0.19</v>
      </c>
      <c r="O182" s="44">
        <f t="shared" si="12"/>
        <v>2300</v>
      </c>
      <c r="P182" s="15" t="str">
        <f t="shared" si="13"/>
        <v/>
      </c>
    </row>
    <row r="183" spans="2:16" ht="100.5" customHeight="1" x14ac:dyDescent="0.2">
      <c r="B183" s="13">
        <v>169</v>
      </c>
      <c r="C183" s="14" t="s">
        <v>327</v>
      </c>
      <c r="D183" s="158" t="s">
        <v>328</v>
      </c>
      <c r="E183" s="136"/>
      <c r="F183" s="15" t="s">
        <v>256</v>
      </c>
      <c r="G183" s="15">
        <v>30</v>
      </c>
      <c r="H183" s="1" t="s">
        <v>27</v>
      </c>
      <c r="I183" s="16">
        <v>98883</v>
      </c>
      <c r="J183" s="17">
        <v>0.19</v>
      </c>
      <c r="K183" s="44">
        <f t="shared" si="11"/>
        <v>117671</v>
      </c>
      <c r="L183" s="1" t="s">
        <v>28</v>
      </c>
      <c r="M183" s="16">
        <v>88643</v>
      </c>
      <c r="N183" s="17">
        <v>0.19</v>
      </c>
      <c r="O183" s="44">
        <f t="shared" si="12"/>
        <v>105485</v>
      </c>
      <c r="P183" s="15" t="str">
        <f t="shared" si="13"/>
        <v/>
      </c>
    </row>
    <row r="184" spans="2:16" ht="100.5" customHeight="1" x14ac:dyDescent="0.2">
      <c r="B184" s="13">
        <v>170</v>
      </c>
      <c r="C184" s="14" t="s">
        <v>329</v>
      </c>
      <c r="D184" s="158" t="s">
        <v>330</v>
      </c>
      <c r="E184" s="136"/>
      <c r="F184" s="15" t="s">
        <v>26</v>
      </c>
      <c r="G184" s="15">
        <v>100</v>
      </c>
      <c r="H184" s="1" t="s">
        <v>27</v>
      </c>
      <c r="I184" s="16">
        <v>46869</v>
      </c>
      <c r="J184" s="17">
        <v>0.19</v>
      </c>
      <c r="K184" s="44">
        <f t="shared" si="11"/>
        <v>55774</v>
      </c>
      <c r="L184" s="1" t="s">
        <v>28</v>
      </c>
      <c r="M184" s="16">
        <v>41675</v>
      </c>
      <c r="N184" s="17">
        <v>0.19</v>
      </c>
      <c r="O184" s="44">
        <f t="shared" si="12"/>
        <v>49593</v>
      </c>
      <c r="P184" s="15" t="str">
        <f t="shared" si="13"/>
        <v/>
      </c>
    </row>
    <row r="185" spans="2:16" ht="100.5" customHeight="1" x14ac:dyDescent="0.2">
      <c r="B185" s="13">
        <v>171</v>
      </c>
      <c r="C185" s="14" t="s">
        <v>331</v>
      </c>
      <c r="D185" s="158" t="s">
        <v>332</v>
      </c>
      <c r="E185" s="136"/>
      <c r="F185" s="15" t="s">
        <v>256</v>
      </c>
      <c r="G185" s="15">
        <v>600</v>
      </c>
      <c r="H185" s="1" t="s">
        <v>27</v>
      </c>
      <c r="I185" s="16">
        <v>838962</v>
      </c>
      <c r="J185" s="17">
        <v>0.19</v>
      </c>
      <c r="K185" s="44">
        <f t="shared" si="11"/>
        <v>998365</v>
      </c>
      <c r="L185" s="1" t="s">
        <v>28</v>
      </c>
      <c r="M185" s="16">
        <v>791350</v>
      </c>
      <c r="N185" s="17">
        <v>0.19</v>
      </c>
      <c r="O185" s="44">
        <f t="shared" si="12"/>
        <v>941707</v>
      </c>
      <c r="P185" s="15" t="str">
        <f t="shared" si="13"/>
        <v/>
      </c>
    </row>
    <row r="186" spans="2:16" ht="100.5" customHeight="1" x14ac:dyDescent="0.2">
      <c r="B186" s="13">
        <v>172</v>
      </c>
      <c r="C186" s="14" t="s">
        <v>333</v>
      </c>
      <c r="D186" s="158" t="s">
        <v>334</v>
      </c>
      <c r="E186" s="136"/>
      <c r="F186" s="15" t="s">
        <v>26</v>
      </c>
      <c r="G186" s="15">
        <v>500</v>
      </c>
      <c r="H186" s="1" t="s">
        <v>27</v>
      </c>
      <c r="I186" s="16">
        <v>73587</v>
      </c>
      <c r="J186" s="17">
        <v>0.19</v>
      </c>
      <c r="K186" s="44">
        <f t="shared" si="11"/>
        <v>87569</v>
      </c>
      <c r="L186" s="1" t="s">
        <v>28</v>
      </c>
      <c r="M186" s="16">
        <v>65655</v>
      </c>
      <c r="N186" s="17">
        <v>0.19</v>
      </c>
      <c r="O186" s="44">
        <f t="shared" si="12"/>
        <v>78129</v>
      </c>
      <c r="P186" s="15" t="str">
        <f t="shared" si="13"/>
        <v/>
      </c>
    </row>
    <row r="187" spans="2:16" ht="100.5" customHeight="1" x14ac:dyDescent="0.2">
      <c r="B187" s="13">
        <v>173</v>
      </c>
      <c r="C187" s="14" t="s">
        <v>335</v>
      </c>
      <c r="D187" s="158" t="s">
        <v>336</v>
      </c>
      <c r="E187" s="136"/>
      <c r="F187" s="15" t="s">
        <v>26</v>
      </c>
      <c r="G187" s="15">
        <v>20</v>
      </c>
      <c r="H187" s="1" t="s">
        <v>27</v>
      </c>
      <c r="I187" s="16">
        <v>103117</v>
      </c>
      <c r="J187" s="17">
        <v>0.19</v>
      </c>
      <c r="K187" s="44">
        <f t="shared" si="11"/>
        <v>122709</v>
      </c>
      <c r="L187" s="1" t="s">
        <v>28</v>
      </c>
      <c r="M187" s="16">
        <v>93548</v>
      </c>
      <c r="N187" s="17">
        <v>0.19</v>
      </c>
      <c r="O187" s="44">
        <f t="shared" si="12"/>
        <v>111322</v>
      </c>
      <c r="P187" s="15" t="str">
        <f t="shared" si="13"/>
        <v/>
      </c>
    </row>
    <row r="188" spans="2:16" ht="100.5" customHeight="1" x14ac:dyDescent="0.2">
      <c r="B188" s="13">
        <v>174</v>
      </c>
      <c r="C188" s="14" t="s">
        <v>337</v>
      </c>
      <c r="D188" s="158" t="s">
        <v>338</v>
      </c>
      <c r="E188" s="136"/>
      <c r="F188" s="15" t="s">
        <v>26</v>
      </c>
      <c r="G188" s="15">
        <v>20</v>
      </c>
      <c r="H188" s="1" t="s">
        <v>27</v>
      </c>
      <c r="I188" s="16">
        <v>45574</v>
      </c>
      <c r="J188" s="17">
        <v>0.19</v>
      </c>
      <c r="K188" s="44">
        <f t="shared" si="11"/>
        <v>54233</v>
      </c>
      <c r="L188" s="1" t="s">
        <v>28</v>
      </c>
      <c r="M188" s="16">
        <v>44233</v>
      </c>
      <c r="N188" s="17">
        <v>0.19</v>
      </c>
      <c r="O188" s="44">
        <f t="shared" si="12"/>
        <v>52637</v>
      </c>
      <c r="P188" s="15" t="str">
        <f t="shared" si="13"/>
        <v/>
      </c>
    </row>
    <row r="189" spans="2:16" ht="100.5" customHeight="1" x14ac:dyDescent="0.2">
      <c r="B189" s="13">
        <v>175</v>
      </c>
      <c r="C189" s="14" t="s">
        <v>339</v>
      </c>
      <c r="D189" s="158" t="s">
        <v>340</v>
      </c>
      <c r="E189" s="136"/>
      <c r="F189" s="15" t="s">
        <v>256</v>
      </c>
      <c r="G189" s="15">
        <v>50</v>
      </c>
      <c r="H189" s="1" t="s">
        <v>27</v>
      </c>
      <c r="I189" s="16">
        <v>175546</v>
      </c>
      <c r="J189" s="17">
        <v>0.19</v>
      </c>
      <c r="K189" s="44">
        <f t="shared" si="11"/>
        <v>208900</v>
      </c>
      <c r="L189" s="1" t="s">
        <v>28</v>
      </c>
      <c r="M189" s="16">
        <v>157328</v>
      </c>
      <c r="N189" s="17">
        <v>0.19</v>
      </c>
      <c r="O189" s="44">
        <f t="shared" si="12"/>
        <v>187220</v>
      </c>
      <c r="P189" s="15" t="str">
        <f t="shared" si="13"/>
        <v/>
      </c>
    </row>
    <row r="190" spans="2:16" ht="100.5" customHeight="1" x14ac:dyDescent="0.2">
      <c r="B190" s="13">
        <v>176</v>
      </c>
      <c r="C190" s="14" t="s">
        <v>341</v>
      </c>
      <c r="D190" s="158" t="s">
        <v>342</v>
      </c>
      <c r="E190" s="136"/>
      <c r="F190" s="15" t="s">
        <v>26</v>
      </c>
      <c r="G190" s="15">
        <v>20</v>
      </c>
      <c r="H190" s="1" t="s">
        <v>27</v>
      </c>
      <c r="I190" s="16">
        <v>23379</v>
      </c>
      <c r="J190" s="17">
        <v>0.19</v>
      </c>
      <c r="K190" s="44">
        <f t="shared" si="11"/>
        <v>27821</v>
      </c>
      <c r="L190" s="1" t="s">
        <v>28</v>
      </c>
      <c r="M190" s="16">
        <v>20955</v>
      </c>
      <c r="N190" s="17">
        <v>0.19</v>
      </c>
      <c r="O190" s="44">
        <f t="shared" si="12"/>
        <v>24936</v>
      </c>
      <c r="P190" s="15" t="str">
        <f t="shared" si="13"/>
        <v/>
      </c>
    </row>
    <row r="191" spans="2:16" ht="100.5" customHeight="1" x14ac:dyDescent="0.2">
      <c r="B191" s="13">
        <v>177</v>
      </c>
      <c r="C191" s="14" t="s">
        <v>343</v>
      </c>
      <c r="D191" s="158" t="s">
        <v>344</v>
      </c>
      <c r="E191" s="136"/>
      <c r="F191" s="15" t="s">
        <v>26</v>
      </c>
      <c r="G191" s="15">
        <v>200</v>
      </c>
      <c r="H191" s="1" t="s">
        <v>27</v>
      </c>
      <c r="I191" s="16">
        <v>91416</v>
      </c>
      <c r="J191" s="17">
        <v>0.19</v>
      </c>
      <c r="K191" s="44">
        <f t="shared" si="11"/>
        <v>108785</v>
      </c>
      <c r="L191" s="1" t="s">
        <v>28</v>
      </c>
      <c r="M191" s="16">
        <v>84267</v>
      </c>
      <c r="N191" s="17">
        <v>0.19</v>
      </c>
      <c r="O191" s="44">
        <f t="shared" si="12"/>
        <v>100278</v>
      </c>
      <c r="P191" s="15" t="str">
        <f t="shared" si="13"/>
        <v/>
      </c>
    </row>
    <row r="192" spans="2:16" ht="100.5" customHeight="1" x14ac:dyDescent="0.2">
      <c r="B192" s="13">
        <v>178</v>
      </c>
      <c r="C192" s="14" t="s">
        <v>345</v>
      </c>
      <c r="D192" s="158" t="s">
        <v>346</v>
      </c>
      <c r="E192" s="136"/>
      <c r="F192" s="15" t="s">
        <v>26</v>
      </c>
      <c r="G192" s="15" t="e">
        <v>#N/A</v>
      </c>
      <c r="H192" s="1" t="s">
        <v>27</v>
      </c>
      <c r="I192" s="16">
        <v>151401</v>
      </c>
      <c r="J192" s="17">
        <v>0.19</v>
      </c>
      <c r="K192" s="44">
        <f t="shared" si="11"/>
        <v>180167</v>
      </c>
      <c r="L192" s="1" t="s">
        <v>28</v>
      </c>
      <c r="M192" s="16">
        <v>136267</v>
      </c>
      <c r="N192" s="17">
        <v>0.19</v>
      </c>
      <c r="O192" s="44">
        <f t="shared" si="12"/>
        <v>162158</v>
      </c>
      <c r="P192" s="15" t="str">
        <f t="shared" si="13"/>
        <v/>
      </c>
    </row>
    <row r="193" spans="1:16" ht="100.5" customHeight="1" x14ac:dyDescent="0.2">
      <c r="B193" s="13">
        <v>179</v>
      </c>
      <c r="C193" s="14" t="s">
        <v>347</v>
      </c>
      <c r="D193" s="158" t="s">
        <v>348</v>
      </c>
      <c r="E193" s="136"/>
      <c r="F193" s="15" t="s">
        <v>256</v>
      </c>
      <c r="G193" s="15">
        <v>50</v>
      </c>
      <c r="H193" s="1" t="s">
        <v>27</v>
      </c>
      <c r="I193" s="16">
        <v>135610</v>
      </c>
      <c r="J193" s="17">
        <v>0.19</v>
      </c>
      <c r="K193" s="44">
        <f t="shared" si="11"/>
        <v>161376</v>
      </c>
      <c r="L193" s="1" t="s">
        <v>28</v>
      </c>
      <c r="M193" s="16">
        <v>126406</v>
      </c>
      <c r="N193" s="17">
        <v>0.19</v>
      </c>
      <c r="O193" s="44">
        <f t="shared" si="12"/>
        <v>150423</v>
      </c>
      <c r="P193" s="15" t="str">
        <f t="shared" si="13"/>
        <v/>
      </c>
    </row>
    <row r="194" spans="1:16" ht="100.5" customHeight="1" x14ac:dyDescent="0.2">
      <c r="B194" s="13">
        <v>180</v>
      </c>
      <c r="C194" s="14" t="s">
        <v>349</v>
      </c>
      <c r="D194" s="158" t="s">
        <v>350</v>
      </c>
      <c r="E194" s="136"/>
      <c r="F194" s="15" t="s">
        <v>139</v>
      </c>
      <c r="G194" s="15">
        <v>50</v>
      </c>
      <c r="H194" s="1" t="s">
        <v>27</v>
      </c>
      <c r="I194" s="16">
        <v>28305</v>
      </c>
      <c r="J194" s="17">
        <v>0.19</v>
      </c>
      <c r="K194" s="44">
        <f t="shared" si="11"/>
        <v>33683</v>
      </c>
      <c r="L194" s="1" t="s">
        <v>28</v>
      </c>
      <c r="M194" s="16">
        <v>27090</v>
      </c>
      <c r="N194" s="17">
        <v>0.19</v>
      </c>
      <c r="O194" s="44">
        <f t="shared" si="12"/>
        <v>32237</v>
      </c>
      <c r="P194" s="15" t="str">
        <f t="shared" si="13"/>
        <v/>
      </c>
    </row>
    <row r="195" spans="1:16" ht="100.5" customHeight="1" x14ac:dyDescent="0.2">
      <c r="B195" s="13">
        <v>181</v>
      </c>
      <c r="C195" s="14" t="s">
        <v>351</v>
      </c>
      <c r="D195" s="158" t="s">
        <v>352</v>
      </c>
      <c r="E195" s="136"/>
      <c r="F195" s="15" t="s">
        <v>26</v>
      </c>
      <c r="G195" s="15">
        <v>1000</v>
      </c>
      <c r="H195" s="1" t="s">
        <v>27</v>
      </c>
      <c r="I195" s="16">
        <v>10603</v>
      </c>
      <c r="J195" s="17">
        <v>0.19</v>
      </c>
      <c r="K195" s="44">
        <f t="shared" si="11"/>
        <v>12618</v>
      </c>
      <c r="L195" s="1" t="s">
        <v>28</v>
      </c>
      <c r="M195" s="16">
        <v>10257</v>
      </c>
      <c r="N195" s="17">
        <v>0.19</v>
      </c>
      <c r="O195" s="44">
        <f t="shared" si="12"/>
        <v>12206</v>
      </c>
      <c r="P195" s="15" t="str">
        <f t="shared" si="13"/>
        <v/>
      </c>
    </row>
    <row r="196" spans="1:16" ht="100.5" customHeight="1" x14ac:dyDescent="0.2">
      <c r="B196" s="13">
        <v>182</v>
      </c>
      <c r="C196" s="14" t="s">
        <v>353</v>
      </c>
      <c r="D196" s="158" t="s">
        <v>354</v>
      </c>
      <c r="E196" s="136"/>
      <c r="F196" s="15" t="s">
        <v>256</v>
      </c>
      <c r="G196" s="15">
        <v>50</v>
      </c>
      <c r="H196" s="1" t="s">
        <v>27</v>
      </c>
      <c r="I196" s="16">
        <v>82475</v>
      </c>
      <c r="J196" s="17">
        <v>0.19</v>
      </c>
      <c r="K196" s="44">
        <f t="shared" si="11"/>
        <v>98145</v>
      </c>
      <c r="L196" s="1" t="s">
        <v>28</v>
      </c>
      <c r="M196" s="16">
        <v>77513</v>
      </c>
      <c r="N196" s="17">
        <v>0.19</v>
      </c>
      <c r="O196" s="44">
        <f t="shared" si="12"/>
        <v>92240</v>
      </c>
      <c r="P196" s="15" t="str">
        <f t="shared" si="13"/>
        <v/>
      </c>
    </row>
    <row r="197" spans="1:16" ht="100.5" customHeight="1" x14ac:dyDescent="0.2">
      <c r="B197" s="13">
        <v>183</v>
      </c>
      <c r="C197" s="14" t="s">
        <v>355</v>
      </c>
      <c r="D197" s="158" t="s">
        <v>356</v>
      </c>
      <c r="E197" s="136"/>
      <c r="F197" s="15" t="s">
        <v>256</v>
      </c>
      <c r="G197" s="15">
        <v>50</v>
      </c>
      <c r="H197" s="1" t="s">
        <v>27</v>
      </c>
      <c r="I197" s="16">
        <v>97945</v>
      </c>
      <c r="J197" s="17">
        <v>0.19</v>
      </c>
      <c r="K197" s="44">
        <f t="shared" si="11"/>
        <v>116555</v>
      </c>
      <c r="L197" s="1" t="s">
        <v>28</v>
      </c>
      <c r="M197" s="16">
        <v>88223</v>
      </c>
      <c r="N197" s="17">
        <v>0.19</v>
      </c>
      <c r="O197" s="44">
        <f t="shared" si="12"/>
        <v>104985</v>
      </c>
      <c r="P197" s="15" t="str">
        <f t="shared" si="13"/>
        <v/>
      </c>
    </row>
    <row r="198" spans="1:16" ht="100.5" customHeight="1" x14ac:dyDescent="0.2">
      <c r="B198" s="13">
        <v>184</v>
      </c>
      <c r="C198" s="14" t="s">
        <v>357</v>
      </c>
      <c r="D198" s="158" t="s">
        <v>358</v>
      </c>
      <c r="E198" s="136"/>
      <c r="F198" s="15" t="s">
        <v>26</v>
      </c>
      <c r="G198" s="15">
        <v>20</v>
      </c>
      <c r="H198" s="1" t="s">
        <v>27</v>
      </c>
      <c r="I198" s="16">
        <v>481137</v>
      </c>
      <c r="J198" s="17">
        <v>0.19</v>
      </c>
      <c r="K198" s="44">
        <f t="shared" si="11"/>
        <v>572553</v>
      </c>
      <c r="L198" s="1" t="s">
        <v>28</v>
      </c>
      <c r="M198" s="16">
        <v>459263</v>
      </c>
      <c r="N198" s="17">
        <v>0.19</v>
      </c>
      <c r="O198" s="44">
        <f t="shared" si="12"/>
        <v>546523</v>
      </c>
      <c r="P198" s="15" t="str">
        <f t="shared" si="13"/>
        <v/>
      </c>
    </row>
    <row r="199" spans="1:16" s="2" customFormat="1" ht="100.5" customHeight="1" x14ac:dyDescent="0.2">
      <c r="B199" s="13">
        <v>185</v>
      </c>
      <c r="C199" s="14" t="s">
        <v>359</v>
      </c>
      <c r="D199" s="158" t="s">
        <v>360</v>
      </c>
      <c r="E199" s="160"/>
      <c r="F199" s="15" t="s">
        <v>26</v>
      </c>
      <c r="G199" s="15">
        <v>30</v>
      </c>
      <c r="H199" s="1" t="s">
        <v>27</v>
      </c>
      <c r="I199" s="16">
        <v>50702</v>
      </c>
      <c r="J199" s="17">
        <v>0.19</v>
      </c>
      <c r="K199" s="81">
        <f t="shared" si="11"/>
        <v>60335</v>
      </c>
      <c r="L199" s="1" t="s">
        <v>28</v>
      </c>
      <c r="M199" s="16">
        <v>48712</v>
      </c>
      <c r="N199" s="17">
        <v>0.19</v>
      </c>
      <c r="O199" s="81">
        <f t="shared" si="12"/>
        <v>57967</v>
      </c>
      <c r="P199" s="15" t="str">
        <f t="shared" si="13"/>
        <v/>
      </c>
    </row>
    <row r="200" spans="1:16" ht="100.5" customHeight="1" x14ac:dyDescent="0.2">
      <c r="B200" s="13">
        <v>186</v>
      </c>
      <c r="C200" s="14" t="s">
        <v>361</v>
      </c>
      <c r="D200" s="158" t="s">
        <v>362</v>
      </c>
      <c r="E200" s="136"/>
      <c r="F200" s="15" t="s">
        <v>72</v>
      </c>
      <c r="G200" s="15">
        <v>20</v>
      </c>
      <c r="H200" s="1" t="s">
        <v>27</v>
      </c>
      <c r="I200" s="16">
        <v>41361</v>
      </c>
      <c r="J200" s="17">
        <v>0.19</v>
      </c>
      <c r="K200" s="44">
        <f t="shared" ref="K200:K204" si="19">ROUND(I200*(1+J200),0)</f>
        <v>49220</v>
      </c>
      <c r="L200" s="1" t="s">
        <v>28</v>
      </c>
      <c r="M200" s="16">
        <v>38159</v>
      </c>
      <c r="N200" s="17">
        <v>0.19</v>
      </c>
      <c r="O200" s="44">
        <f t="shared" ref="O200:O204" si="20">ROUND(M200*(1+N200),0)</f>
        <v>45409</v>
      </c>
      <c r="P200" s="15" t="str">
        <f t="shared" ref="P200:P204" si="21">IF(K200&lt;O200,"EL VALOR DEL RANGO 2 NO PUEDE SER SUPERIOR AL RANGO 1  ","")</f>
        <v/>
      </c>
    </row>
    <row r="201" spans="1:16" ht="100.5" customHeight="1" x14ac:dyDescent="0.2">
      <c r="B201" s="13">
        <v>187</v>
      </c>
      <c r="C201" s="14" t="s">
        <v>363</v>
      </c>
      <c r="D201" s="158" t="s">
        <v>364</v>
      </c>
      <c r="E201" s="136"/>
      <c r="F201" s="15" t="s">
        <v>26</v>
      </c>
      <c r="G201" s="15">
        <v>20</v>
      </c>
      <c r="H201" s="1" t="s">
        <v>27</v>
      </c>
      <c r="I201" s="16">
        <v>5510</v>
      </c>
      <c r="J201" s="17">
        <v>0.19</v>
      </c>
      <c r="K201" s="44">
        <f t="shared" si="19"/>
        <v>6557</v>
      </c>
      <c r="L201" s="1" t="s">
        <v>28</v>
      </c>
      <c r="M201" s="16">
        <v>5156</v>
      </c>
      <c r="N201" s="17">
        <v>0.19</v>
      </c>
      <c r="O201" s="44">
        <f t="shared" si="20"/>
        <v>6136</v>
      </c>
      <c r="P201" s="15" t="str">
        <f t="shared" si="21"/>
        <v/>
      </c>
    </row>
    <row r="202" spans="1:16" ht="100.5" customHeight="1" x14ac:dyDescent="0.2">
      <c r="B202" s="13">
        <v>188</v>
      </c>
      <c r="C202" s="14" t="s">
        <v>417</v>
      </c>
      <c r="D202" s="158" t="s">
        <v>366</v>
      </c>
      <c r="E202" s="136"/>
      <c r="F202" s="15" t="s">
        <v>26</v>
      </c>
      <c r="G202" s="15">
        <v>1</v>
      </c>
      <c r="H202" s="1" t="s">
        <v>27</v>
      </c>
      <c r="I202" s="16">
        <v>4512586</v>
      </c>
      <c r="J202" s="17">
        <v>0.19</v>
      </c>
      <c r="K202" s="44">
        <f t="shared" si="19"/>
        <v>5369977</v>
      </c>
      <c r="L202" s="1" t="s">
        <v>28</v>
      </c>
      <c r="M202" s="16">
        <v>4506909</v>
      </c>
      <c r="N202" s="17">
        <v>0.19</v>
      </c>
      <c r="O202" s="44">
        <f t="shared" si="20"/>
        <v>5363222</v>
      </c>
      <c r="P202" s="15" t="str">
        <f t="shared" si="21"/>
        <v/>
      </c>
    </row>
    <row r="203" spans="1:16" ht="100.5" customHeight="1" x14ac:dyDescent="0.2">
      <c r="B203" s="13">
        <v>189</v>
      </c>
      <c r="C203" s="14" t="s">
        <v>418</v>
      </c>
      <c r="D203" s="158" t="s">
        <v>368</v>
      </c>
      <c r="E203" s="136"/>
      <c r="F203" s="15" t="s">
        <v>26</v>
      </c>
      <c r="G203" s="15">
        <v>1</v>
      </c>
      <c r="H203" s="1" t="s">
        <v>27</v>
      </c>
      <c r="I203" s="16">
        <v>5136407</v>
      </c>
      <c r="J203" s="17">
        <v>0.19</v>
      </c>
      <c r="K203" s="44">
        <f t="shared" si="19"/>
        <v>6112324</v>
      </c>
      <c r="L203" s="1" t="s">
        <v>28</v>
      </c>
      <c r="M203" s="16">
        <v>5123058</v>
      </c>
      <c r="N203" s="17">
        <v>0.19</v>
      </c>
      <c r="O203" s="44">
        <f t="shared" si="20"/>
        <v>6096439</v>
      </c>
      <c r="P203" s="15" t="str">
        <f t="shared" si="21"/>
        <v/>
      </c>
    </row>
    <row r="204" spans="1:16" ht="100.5" customHeight="1" x14ac:dyDescent="0.2">
      <c r="B204" s="13">
        <v>190</v>
      </c>
      <c r="C204" s="14" t="s">
        <v>419</v>
      </c>
      <c r="D204" s="158" t="s">
        <v>370</v>
      </c>
      <c r="E204" s="159"/>
      <c r="F204" s="15" t="s">
        <v>26</v>
      </c>
      <c r="G204" s="15">
        <v>5</v>
      </c>
      <c r="H204" s="1" t="s">
        <v>27</v>
      </c>
      <c r="I204" s="16">
        <v>292385</v>
      </c>
      <c r="J204" s="17">
        <v>0.19</v>
      </c>
      <c r="K204" s="44">
        <f t="shared" si="19"/>
        <v>347938</v>
      </c>
      <c r="L204" s="1" t="s">
        <v>28</v>
      </c>
      <c r="M204" s="16">
        <v>261957</v>
      </c>
      <c r="N204" s="17">
        <v>0.19</v>
      </c>
      <c r="O204" s="44">
        <f t="shared" si="20"/>
        <v>311729</v>
      </c>
      <c r="P204" s="15" t="str">
        <f t="shared" si="21"/>
        <v/>
      </c>
    </row>
    <row r="205" spans="1:16" ht="33" customHeight="1" thickBot="1" x14ac:dyDescent="0.25">
      <c r="C205" s="140" t="s">
        <v>371</v>
      </c>
      <c r="D205" s="141"/>
      <c r="E205" s="141"/>
      <c r="F205" s="85"/>
      <c r="G205" s="85"/>
      <c r="H205" s="85"/>
      <c r="I205" s="86"/>
      <c r="J205" s="87"/>
      <c r="K205" s="88">
        <f>SUM(K15:K204)</f>
        <v>53500399</v>
      </c>
      <c r="L205" s="89"/>
      <c r="M205" s="88"/>
      <c r="N205" s="89"/>
      <c r="O205" s="88">
        <f>SUM(O15:O204)</f>
        <v>50299128</v>
      </c>
    </row>
    <row r="206" spans="1:16" ht="15" customHeight="1" x14ac:dyDescent="0.2">
      <c r="A206" s="132" t="s">
        <v>420</v>
      </c>
      <c r="B206" s="133"/>
      <c r="C206" s="133"/>
      <c r="D206" s="133"/>
      <c r="E206" s="133"/>
      <c r="F206" s="133"/>
      <c r="G206" s="133"/>
      <c r="H206" s="133"/>
      <c r="I206" s="45"/>
    </row>
    <row r="207" spans="1:16" ht="15" customHeight="1" x14ac:dyDescent="0.2">
      <c r="A207" s="128" t="s">
        <v>421</v>
      </c>
      <c r="B207" s="129"/>
      <c r="C207" s="129"/>
      <c r="D207" s="129"/>
      <c r="E207" s="129"/>
      <c r="F207" s="129"/>
      <c r="G207" s="129"/>
      <c r="H207" s="129"/>
      <c r="I207" s="46"/>
    </row>
    <row r="208" spans="1:16" ht="22.5" customHeight="1" x14ac:dyDescent="0.2">
      <c r="A208" s="134" t="s">
        <v>422</v>
      </c>
      <c r="B208" s="129"/>
      <c r="C208" s="129"/>
      <c r="D208" s="129"/>
      <c r="E208" s="129"/>
      <c r="F208" s="129"/>
      <c r="G208" s="129"/>
      <c r="H208" s="129"/>
      <c r="I208" s="46"/>
    </row>
    <row r="209" spans="1:9" ht="27.75" customHeight="1" x14ac:dyDescent="0.2">
      <c r="A209" s="128" t="s">
        <v>423</v>
      </c>
      <c r="B209" s="129"/>
      <c r="C209" s="129"/>
      <c r="D209" s="129"/>
      <c r="E209" s="129"/>
      <c r="F209" s="129"/>
      <c r="G209" s="129"/>
      <c r="H209" s="129"/>
      <c r="I209" s="46"/>
    </row>
    <row r="210" spans="1:9" ht="15" customHeight="1" x14ac:dyDescent="0.2">
      <c r="A210" s="128" t="s">
        <v>424</v>
      </c>
      <c r="B210" s="129"/>
      <c r="C210" s="129"/>
      <c r="D210" s="129"/>
      <c r="E210" s="129"/>
      <c r="F210" s="129"/>
      <c r="G210" s="129"/>
      <c r="H210" s="129"/>
      <c r="I210" s="46"/>
    </row>
    <row r="211" spans="1:9" ht="24.75" customHeight="1" x14ac:dyDescent="0.2">
      <c r="A211" s="128" t="s">
        <v>425</v>
      </c>
      <c r="B211" s="129"/>
      <c r="C211" s="129"/>
      <c r="D211" s="129"/>
      <c r="E211" s="129"/>
      <c r="F211" s="129"/>
      <c r="G211" s="129"/>
      <c r="H211" s="129"/>
      <c r="I211" s="46"/>
    </row>
    <row r="212" spans="1:9" ht="15" customHeight="1" x14ac:dyDescent="0.2">
      <c r="A212" s="128" t="s">
        <v>426</v>
      </c>
      <c r="B212" s="129"/>
      <c r="C212" s="129"/>
      <c r="D212" s="129"/>
      <c r="E212" s="129"/>
      <c r="F212" s="129"/>
      <c r="G212" s="129"/>
      <c r="H212" s="129"/>
      <c r="I212" s="46"/>
    </row>
    <row r="213" spans="1:9" ht="15" customHeight="1" x14ac:dyDescent="0.2">
      <c r="A213" s="128" t="s">
        <v>427</v>
      </c>
      <c r="B213" s="129"/>
      <c r="C213" s="129"/>
      <c r="D213" s="129"/>
      <c r="E213" s="129"/>
      <c r="F213" s="129"/>
      <c r="G213" s="129"/>
      <c r="H213" s="129"/>
      <c r="I213" s="46"/>
    </row>
    <row r="214" spans="1:9" ht="32.25" customHeight="1" x14ac:dyDescent="0.2">
      <c r="A214" s="128" t="s">
        <v>428</v>
      </c>
      <c r="B214" s="129"/>
      <c r="C214" s="129"/>
      <c r="D214" s="129"/>
      <c r="E214" s="129"/>
      <c r="F214" s="129"/>
      <c r="G214" s="129"/>
      <c r="H214" s="129"/>
      <c r="I214" s="46"/>
    </row>
    <row r="215" spans="1:9" ht="23.25" customHeight="1" thickBot="1" x14ac:dyDescent="0.25">
      <c r="A215" s="130" t="s">
        <v>429</v>
      </c>
      <c r="B215" s="131"/>
      <c r="C215" s="131"/>
      <c r="D215" s="131"/>
      <c r="E215" s="131"/>
      <c r="F215" s="131"/>
      <c r="G215" s="131"/>
      <c r="H215" s="131"/>
      <c r="I215" s="47"/>
    </row>
  </sheetData>
  <protectedRanges>
    <protectedRange algorithmName="SHA-512" hashValue="aoXyqddYpMrh6TZw5gpS4x8JfI0igq6elGm0ghgq57Ky1iFb7yokCU6LR3cP82ky86Lxyy8aEFeHJdk+sAfTZg==" saltValue="Vi8KAMTBPzLTXWHJ44wTDA==" spinCount="100000" sqref="H199" name="Rango1"/>
  </protectedRanges>
  <autoFilter ref="A14:P215" xr:uid="{1284FA05-BD30-455F-8E79-658C5BCF535F}">
    <filterColumn colId="3" showButton="0"/>
  </autoFilter>
  <mergeCells count="214">
    <mergeCell ref="C2:D2"/>
    <mergeCell ref="E2:O2"/>
    <mergeCell ref="C3:O3"/>
    <mergeCell ref="C4:O4"/>
    <mergeCell ref="E7:F7"/>
    <mergeCell ref="I7:O7"/>
    <mergeCell ref="D14:E14"/>
    <mergeCell ref="D15:E15"/>
    <mergeCell ref="D16:E16"/>
    <mergeCell ref="D17:E17"/>
    <mergeCell ref="D18:E18"/>
    <mergeCell ref="D19:E19"/>
    <mergeCell ref="E8:F8"/>
    <mergeCell ref="I8:O8"/>
    <mergeCell ref="E9:F9"/>
    <mergeCell ref="I9:O9"/>
    <mergeCell ref="H13:K13"/>
    <mergeCell ref="L13:O13"/>
    <mergeCell ref="D26:E26"/>
    <mergeCell ref="D27:E27"/>
    <mergeCell ref="D28:E28"/>
    <mergeCell ref="D29:E29"/>
    <mergeCell ref="D30:E30"/>
    <mergeCell ref="D31:E31"/>
    <mergeCell ref="D20:E20"/>
    <mergeCell ref="D21:E21"/>
    <mergeCell ref="D22:E22"/>
    <mergeCell ref="D23:E23"/>
    <mergeCell ref="D24:E24"/>
    <mergeCell ref="D25:E25"/>
    <mergeCell ref="D38:E38"/>
    <mergeCell ref="D39:E39"/>
    <mergeCell ref="D40:E40"/>
    <mergeCell ref="D41:E41"/>
    <mergeCell ref="D42:E42"/>
    <mergeCell ref="D43:E43"/>
    <mergeCell ref="D32:E32"/>
    <mergeCell ref="D33:E33"/>
    <mergeCell ref="D34:E34"/>
    <mergeCell ref="D35:E35"/>
    <mergeCell ref="D36:E36"/>
    <mergeCell ref="D37:E37"/>
    <mergeCell ref="D49:E49"/>
    <mergeCell ref="D50:E50"/>
    <mergeCell ref="D51:E51"/>
    <mergeCell ref="D52:E52"/>
    <mergeCell ref="D53:E53"/>
    <mergeCell ref="D54:E54"/>
    <mergeCell ref="D44:E44"/>
    <mergeCell ref="D45:E45"/>
    <mergeCell ref="D46:E46"/>
    <mergeCell ref="D47:E47"/>
    <mergeCell ref="D48:E48"/>
    <mergeCell ref="D61:E61"/>
    <mergeCell ref="D62:E62"/>
    <mergeCell ref="D63:E63"/>
    <mergeCell ref="D64:E64"/>
    <mergeCell ref="D65:E65"/>
    <mergeCell ref="D55:E55"/>
    <mergeCell ref="D56:E56"/>
    <mergeCell ref="D57:E57"/>
    <mergeCell ref="D58:E58"/>
    <mergeCell ref="D59:E59"/>
    <mergeCell ref="D60:E60"/>
    <mergeCell ref="D72:E72"/>
    <mergeCell ref="D73:E73"/>
    <mergeCell ref="D74:E74"/>
    <mergeCell ref="D75:E75"/>
    <mergeCell ref="D76:E76"/>
    <mergeCell ref="D77:E77"/>
    <mergeCell ref="D66:E66"/>
    <mergeCell ref="D67:E67"/>
    <mergeCell ref="D68:E68"/>
    <mergeCell ref="D69:E69"/>
    <mergeCell ref="D70:E70"/>
    <mergeCell ref="D71:E71"/>
    <mergeCell ref="D84:E84"/>
    <mergeCell ref="D85:E85"/>
    <mergeCell ref="D86:E86"/>
    <mergeCell ref="D87:E87"/>
    <mergeCell ref="D88:E88"/>
    <mergeCell ref="D89:E89"/>
    <mergeCell ref="D78:E78"/>
    <mergeCell ref="D79:E79"/>
    <mergeCell ref="D80:E80"/>
    <mergeCell ref="D81:E81"/>
    <mergeCell ref="D82:E82"/>
    <mergeCell ref="D83:E83"/>
    <mergeCell ref="D96:E96"/>
    <mergeCell ref="D97:E97"/>
    <mergeCell ref="D98:E98"/>
    <mergeCell ref="D99:E99"/>
    <mergeCell ref="D100:E100"/>
    <mergeCell ref="D101:E101"/>
    <mergeCell ref="D90:E90"/>
    <mergeCell ref="D91:E91"/>
    <mergeCell ref="D92:E92"/>
    <mergeCell ref="D93:E93"/>
    <mergeCell ref="D94:E94"/>
    <mergeCell ref="D95:E95"/>
    <mergeCell ref="D108:E108"/>
    <mergeCell ref="D109:E109"/>
    <mergeCell ref="D110:E110"/>
    <mergeCell ref="D111:E111"/>
    <mergeCell ref="D112:E112"/>
    <mergeCell ref="D102:E102"/>
    <mergeCell ref="D103:E103"/>
    <mergeCell ref="D104:E104"/>
    <mergeCell ref="D105:E105"/>
    <mergeCell ref="D106:E106"/>
    <mergeCell ref="D107:E107"/>
    <mergeCell ref="D119:E119"/>
    <mergeCell ref="D120:E120"/>
    <mergeCell ref="D121:E121"/>
    <mergeCell ref="D122:E122"/>
    <mergeCell ref="D123:E123"/>
    <mergeCell ref="D124:E124"/>
    <mergeCell ref="D113:E113"/>
    <mergeCell ref="D114:E114"/>
    <mergeCell ref="D115:E115"/>
    <mergeCell ref="D116:E116"/>
    <mergeCell ref="D117:E117"/>
    <mergeCell ref="D118:E118"/>
    <mergeCell ref="D126:E126"/>
    <mergeCell ref="D129:E129"/>
    <mergeCell ref="D130:E130"/>
    <mergeCell ref="D131:E131"/>
    <mergeCell ref="D132:E132"/>
    <mergeCell ref="D133:E133"/>
    <mergeCell ref="D125:E125"/>
    <mergeCell ref="D127:E127"/>
    <mergeCell ref="D128:E128"/>
    <mergeCell ref="D139:E139"/>
    <mergeCell ref="D142:E142"/>
    <mergeCell ref="D143:E143"/>
    <mergeCell ref="D134:E134"/>
    <mergeCell ref="D135:E135"/>
    <mergeCell ref="D136:E136"/>
    <mergeCell ref="D137:E137"/>
    <mergeCell ref="D138:E138"/>
    <mergeCell ref="D140:E140"/>
    <mergeCell ref="D141:E141"/>
    <mergeCell ref="D150:E150"/>
    <mergeCell ref="D151:E151"/>
    <mergeCell ref="D152:E152"/>
    <mergeCell ref="D153:E153"/>
    <mergeCell ref="D154:E154"/>
    <mergeCell ref="D155:E155"/>
    <mergeCell ref="D144:E144"/>
    <mergeCell ref="D145:E145"/>
    <mergeCell ref="D146:E146"/>
    <mergeCell ref="D147:E147"/>
    <mergeCell ref="D148:E148"/>
    <mergeCell ref="D149:E149"/>
    <mergeCell ref="D180:E180"/>
    <mergeCell ref="D181:E181"/>
    <mergeCell ref="D168:E168"/>
    <mergeCell ref="D169:E169"/>
    <mergeCell ref="D170:E170"/>
    <mergeCell ref="D171:E171"/>
    <mergeCell ref="D172:E172"/>
    <mergeCell ref="D173:E173"/>
    <mergeCell ref="D162:E162"/>
    <mergeCell ref="D163:E163"/>
    <mergeCell ref="D164:E164"/>
    <mergeCell ref="D165:E165"/>
    <mergeCell ref="D166:E166"/>
    <mergeCell ref="D174:E174"/>
    <mergeCell ref="D175:E175"/>
    <mergeCell ref="D176:E176"/>
    <mergeCell ref="D177:E177"/>
    <mergeCell ref="D178:E178"/>
    <mergeCell ref="D179:E179"/>
    <mergeCell ref="D167:E167"/>
    <mergeCell ref="D156:E156"/>
    <mergeCell ref="D157:E157"/>
    <mergeCell ref="D158:E158"/>
    <mergeCell ref="D159:E159"/>
    <mergeCell ref="D160:E160"/>
    <mergeCell ref="D161:E161"/>
    <mergeCell ref="D186:E186"/>
    <mergeCell ref="D187:E187"/>
    <mergeCell ref="D188:E188"/>
    <mergeCell ref="D189:E189"/>
    <mergeCell ref="D190:E190"/>
    <mergeCell ref="D191:E191"/>
    <mergeCell ref="D182:E182"/>
    <mergeCell ref="D183:E183"/>
    <mergeCell ref="D184:E184"/>
    <mergeCell ref="D185:E185"/>
    <mergeCell ref="D198:E198"/>
    <mergeCell ref="D200:E200"/>
    <mergeCell ref="D201:E201"/>
    <mergeCell ref="D202:E202"/>
    <mergeCell ref="A214:H214"/>
    <mergeCell ref="D199:E199"/>
    <mergeCell ref="D192:E192"/>
    <mergeCell ref="D193:E193"/>
    <mergeCell ref="D194:E194"/>
    <mergeCell ref="D195:E195"/>
    <mergeCell ref="D196:E196"/>
    <mergeCell ref="D197:E197"/>
    <mergeCell ref="A215:H215"/>
    <mergeCell ref="A206:H206"/>
    <mergeCell ref="A207:H207"/>
    <mergeCell ref="A208:H208"/>
    <mergeCell ref="A209:H209"/>
    <mergeCell ref="A210:H210"/>
    <mergeCell ref="A211:H211"/>
    <mergeCell ref="C205:E205"/>
    <mergeCell ref="D203:E203"/>
    <mergeCell ref="D204:E204"/>
    <mergeCell ref="A212:H212"/>
    <mergeCell ref="A213:H213"/>
  </mergeCells>
  <phoneticPr fontId="40" type="noConversion"/>
  <hyperlinks>
    <hyperlink ref="E8" r:id="rId1" display="EMPRESARIAL.PRESTIGIO@GMAIL.COM" xr:uid="{ABA5F15B-1A22-4DD0-B38C-D2354AFC6E72}"/>
  </hyperlinks>
  <pageMargins left="0.70866141732283472" right="0.70866141732283472" top="0.74803149606299213" bottom="0.74803149606299213" header="0.31496062992125978" footer="0.31496062992125978"/>
  <pageSetup scale="40" orientation="portrait" horizontalDpi="200" verticalDpi="20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5BDEB-7811-45AF-B55F-B352EF5C1037}">
  <dimension ref="C3:R199"/>
  <sheetViews>
    <sheetView topLeftCell="H21" workbookViewId="0">
      <selection activeCell="O21" sqref="O21"/>
    </sheetView>
  </sheetViews>
  <sheetFormatPr baseColWidth="10" defaultColWidth="11.5" defaultRowHeight="12" customHeight="1" x14ac:dyDescent="0.2"/>
  <cols>
    <col min="3" max="5" width="30.33203125" style="80" customWidth="1"/>
    <col min="6" max="6" width="8" style="80" customWidth="1"/>
    <col min="7" max="7" width="10.33203125" style="80" customWidth="1"/>
    <col min="8" max="9" width="30.33203125" style="80" customWidth="1"/>
    <col min="10" max="10" width="7.6640625" style="80" customWidth="1"/>
    <col min="11" max="11" width="10" style="80" customWidth="1"/>
    <col min="12" max="14" width="30.33203125" style="80" customWidth="1"/>
    <col min="15" max="15" width="11.5" style="80"/>
    <col min="17" max="18" width="11.83203125" bestFit="1" customWidth="1"/>
  </cols>
  <sheetData>
    <row r="3" spans="3:18" ht="12" customHeight="1" x14ac:dyDescent="0.2">
      <c r="C3" s="80">
        <f>+'PRESTIGIO '!B12</f>
        <v>1</v>
      </c>
      <c r="D3" s="80" t="str">
        <f>+'PRESTIGIO '!C12</f>
        <v>BALON FUTBOL # 5</v>
      </c>
      <c r="E3" s="80" t="str">
        <f>+'PRESTIGIO '!D12</f>
        <v>Materiales: Cubierta en material sintético laminado y/o cosido; Enmallado en Nailon de alta tenacidad y flexibilidad. Impermeable.
Especificaciones : Dimensión / Espesor / Capacidad: Peso entre 0.5kg y 1kg, Tamaño: (L x P x A cm) 21x21x21 Rebote controlado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v>
      </c>
      <c r="G3" s="80">
        <f>+CORSERVICS!B12</f>
        <v>1</v>
      </c>
      <c r="H3" s="80" t="str">
        <f>+CORSERVICS!C12</f>
        <v>BALON FUTBOL # 5</v>
      </c>
      <c r="I3" s="80" t="str">
        <f>+CORSERVICS!D12</f>
        <v>Materiales: Cubierta en material sintético laminado y/o cosido; Enmallado en Nailon de alta tenacidad y flexibilidad. Impermeable.
Especificaciones : Dimensión / Espesor / Capacidad: Peso entre 0.5kg y 1kg, Tamaño: (L x P x A cm) 21x21x21 Rebote controlado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v>
      </c>
      <c r="K3" s="80">
        <f>+'PUBLICIDAD MOVIL'!B15</f>
        <v>1</v>
      </c>
      <c r="L3" s="80" t="str">
        <f>+'PUBLICIDAD MOVIL'!C15</f>
        <v>BALON FUTBOL # 5</v>
      </c>
      <c r="M3" s="80" t="str">
        <f>+'PUBLICIDAD MOVIL'!D15</f>
        <v>Materiales: Cubierta en material sintético laminado y/o cosido; Enmallado en Nailon de alta tenacidad y flexibilidad. Impermeable.
Especificaciones : Dimensión / Espesor / Capacidad: Peso entre 0.5kg y 1kg, Tamaño: (L x P x A cm) 21x21x21 Rebote controlado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v>
      </c>
      <c r="N3" s="80" t="b">
        <f>D3=H3</f>
        <v>1</v>
      </c>
      <c r="O3" s="80" t="b">
        <f>D3=L3</f>
        <v>1</v>
      </c>
      <c r="Q3" t="b">
        <f>E3=I3</f>
        <v>1</v>
      </c>
      <c r="R3" t="b">
        <f>E3=M3</f>
        <v>1</v>
      </c>
    </row>
    <row r="4" spans="3:18" ht="12" customHeight="1" x14ac:dyDescent="0.2">
      <c r="C4" s="80">
        <f>+'PRESTIGIO '!B13</f>
        <v>2</v>
      </c>
      <c r="D4" s="80" t="str">
        <f>+'PRESTIGIO '!C13</f>
        <v>BALON FUTBOL # 4</v>
      </c>
      <c r="E4" s="80" t="str">
        <f>+'PRESTIGIO '!D13</f>
        <v>Materiales: Cubierta en material sintético laminado y/o cosido; Enmallado en Nailon de alta tenacidad y flexibilidad. Impermeable.
Especificaciones : Dimensión / Espesor / Capacidad: Peso entre 350 a 410g, Circunferencia entre 63cm a 66cm, Rebote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v>
      </c>
      <c r="G4" s="80">
        <f>+CORSERVICS!B13</f>
        <v>2</v>
      </c>
      <c r="H4" s="80" t="str">
        <f>+CORSERVICS!C13</f>
        <v>BALON FUTBOL # 4</v>
      </c>
      <c r="I4" s="80" t="str">
        <f>+CORSERVICS!D13</f>
        <v>Materiales: Cubierta en material sintético laminado y/o cosido; Enmallado en Nailon de alta tenacidad y flexibilidad. Impermeable.
Especificaciones : Dimensión / Espesor / Capacidad: Peso entre 350 a 410g, Circunferencia entre 63cm a 66cm, Rebote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v>
      </c>
      <c r="K4" s="80">
        <f>+'PUBLICIDAD MOVIL'!B16</f>
        <v>2</v>
      </c>
      <c r="L4" s="80" t="str">
        <f>+'PUBLICIDAD MOVIL'!C16</f>
        <v>BALON FUTBOL # 4</v>
      </c>
      <c r="M4" s="80" t="str">
        <f>+'PUBLICIDAD MOVIL'!D16</f>
        <v>Materiales: Cubierta en material sintético laminado y/o cosido; Enmallado en Nailon de alta tenacidad y flexibilidad. Impermeable.
Especificaciones : Dimensión / Espesor / Capacidad: Peso entre 350 a 410g, Circunferencia entre 63cm a 66cm, Rebote entre 110 a 155 cm Bajo condiciones de temperatura de 20 grados. Alta resistencia al impacto y al desgaste absorción de humedad mínima, excelente calidad Aprobado y/o certificado bajo las normas establecidas oficiales. Aprobado y/o certificado por la federación nacional y/o internacional de la modalidad deportiva (FCF, DIMAYOR, FIFA), Evidencia de lo cual será el sello sobre la superficie de cada balón.
Diseño: El Balón debe mantener su peso original e impermeabilidad, para uso exterior e interior en diferentes superficies de juego.</v>
      </c>
      <c r="N4" s="80" t="b">
        <f t="shared" ref="N4:N67" si="0">D4=H4</f>
        <v>1</v>
      </c>
      <c r="O4" s="80" t="b">
        <f t="shared" ref="O4:O67" si="1">D4=L4</f>
        <v>1</v>
      </c>
      <c r="Q4" t="b">
        <f t="shared" ref="Q4:Q67" si="2">E4=I4</f>
        <v>1</v>
      </c>
      <c r="R4" t="b">
        <f t="shared" ref="R4:R67" si="3">E4=M4</f>
        <v>1</v>
      </c>
    </row>
    <row r="5" spans="3:18" ht="12" customHeight="1" x14ac:dyDescent="0.2">
      <c r="C5" s="80">
        <f>+'PRESTIGIO '!B14</f>
        <v>3</v>
      </c>
      <c r="D5" s="80" t="str">
        <f>+'PRESTIGIO '!C14</f>
        <v>BALON FUTBOL #3</v>
      </c>
      <c r="E5" s="80" t="str">
        <f>+'PRESTIGIO '!D14</f>
        <v>Balón de marca reconocida laminado, con bomba en material butilo, balón No 3. Peso de 270 a 340 grs, circunferencia de 58 a 60 cm, rebote de 95 a 125 cm</v>
      </c>
      <c r="G5" s="80">
        <f>+CORSERVICS!B14</f>
        <v>3</v>
      </c>
      <c r="H5" s="80" t="str">
        <f>+CORSERVICS!C14</f>
        <v>BALON FUTBOL #3</v>
      </c>
      <c r="I5" s="80" t="str">
        <f>+CORSERVICS!D14</f>
        <v>Balón de marca reconocida laminado, con bomba en material butilo, balón No 3. Peso de 270 a 340 grs, circunferencia de 58 a 60 cm, rebote de 95 a 125 cm</v>
      </c>
      <c r="K5" s="80">
        <f>+'PUBLICIDAD MOVIL'!B17</f>
        <v>3</v>
      </c>
      <c r="L5" s="80" t="str">
        <f>+'PUBLICIDAD MOVIL'!C17</f>
        <v>BALON FUTBOL #3</v>
      </c>
      <c r="M5" s="80" t="str">
        <f>+'PUBLICIDAD MOVIL'!D17</f>
        <v>Balón de marca reconocida laminado, con bomba en material butilo, balón No 3. Peso de 270 a 340 grs, circunferencia de 58 a 60 cm, rebote de 95 a 125 cm</v>
      </c>
      <c r="N5" s="80" t="b">
        <f t="shared" si="0"/>
        <v>1</v>
      </c>
      <c r="O5" s="80" t="b">
        <f t="shared" si="1"/>
        <v>1</v>
      </c>
      <c r="Q5" t="b">
        <f t="shared" si="2"/>
        <v>1</v>
      </c>
      <c r="R5" t="b">
        <f t="shared" si="3"/>
        <v>1</v>
      </c>
    </row>
    <row r="6" spans="3:18" ht="12" customHeight="1" x14ac:dyDescent="0.2">
      <c r="C6" s="80">
        <f>+'PRESTIGIO '!B15</f>
        <v>4</v>
      </c>
      <c r="D6" s="80" t="str">
        <f>+'PRESTIGIO '!C15</f>
        <v>BALON FUNDAMENTACION FUTBOL</v>
      </c>
      <c r="E6" s="80" t="str">
        <f>+'PRESTIGIO '!D15</f>
        <v>Pelota para fundamentación Inflable elaborada en material a base de PVC, sin cámara de Aire para Fútbol/voleibol con peso de 280 grs, soporta hasta 4 lb de presión de aire, diseño de 32 paneles con pentágonos en color negro e interior de color azul, roja, blanca o amarillo. de superficie Lisa, Diámetro de 21 cm aprox. Importada de marca reconocida en el mercado</v>
      </c>
      <c r="G6" s="80">
        <f>+CORSERVICS!B15</f>
        <v>4</v>
      </c>
      <c r="H6" s="80" t="str">
        <f>+CORSERVICS!C15</f>
        <v>BALON FUNDAMENTACION FUTBOL</v>
      </c>
      <c r="I6" s="80" t="str">
        <f>+CORSERVICS!D15</f>
        <v>Pelota para fundamentación Inflable elaborada en material a base de PVC, sin cámara de Aire para Fútbol/voleibol con peso de 280 grs, soporta hasta 4 lb de presión de aire, diseño de 32 paneles con pentágonos en color negro e interior de color azul, roja, blanca o amarillo. de superficie Lisa, Diámetro de 21 cm aprox. Importada de marca reconocida en el mercado</v>
      </c>
      <c r="K6" s="80">
        <f>+'PUBLICIDAD MOVIL'!B18</f>
        <v>4</v>
      </c>
      <c r="L6" s="80" t="str">
        <f>+'PUBLICIDAD MOVIL'!C18</f>
        <v>BALON FUNDAMENTACION FUTBOL</v>
      </c>
      <c r="M6" s="80" t="str">
        <f>+'PUBLICIDAD MOVIL'!D18</f>
        <v>Pelota para fundamentación Inflable elaborada en material a base de PVC, sin cámara de Aire para Fútbol/voleibol con peso de 280 grs, soporta hasta 4 lb de presión de aire, diseño de 32 paneles con pentágonos en color negro e interior de color azul, roja, blanca o amarillo. de superficie Lisa, Diámetro de 21 cm aprox. Importada de marca reconocida en el mercado</v>
      </c>
      <c r="N6" s="80" t="b">
        <f t="shared" si="0"/>
        <v>1</v>
      </c>
      <c r="O6" s="80" t="b">
        <f t="shared" si="1"/>
        <v>1</v>
      </c>
      <c r="Q6" t="b">
        <f t="shared" si="2"/>
        <v>1</v>
      </c>
      <c r="R6" t="b">
        <f t="shared" si="3"/>
        <v>1</v>
      </c>
    </row>
    <row r="7" spans="3:18" ht="12" customHeight="1" x14ac:dyDescent="0.2">
      <c r="C7" s="80">
        <f>+'PRESTIGIO '!B16</f>
        <v>5</v>
      </c>
      <c r="D7" s="80" t="str">
        <f>+'PRESTIGIO '!C16</f>
        <v>TULA BALONERA</v>
      </c>
      <c r="E7" s="80" t="str">
        <f>+'PRESTIGIO '!D16</f>
        <v>Tula en lona, tipo morral, con refuerzo en la parte inferior, con capacidad para 15 balones, nylon reforzado de 65 cm de diámetro y 110 cm de altura ojales metálicos con pin metálico para candado y candado de seguridad mediano incluido, costura reforzada, correas en lona para carga.</v>
      </c>
      <c r="G7" s="80">
        <f>+CORSERVICS!B16</f>
        <v>5</v>
      </c>
      <c r="H7" s="80" t="str">
        <f>+CORSERVICS!C16</f>
        <v>TULA BALONERA</v>
      </c>
      <c r="I7" s="80" t="str">
        <f>+CORSERVICS!D16</f>
        <v>Tula en lona, tipo morral, con refuerzo en la parte inferior, con capacidad para 15 balones, nylon reforzado de 65 cm de diámetro y 110 cm de altura ojales metálicos con pin metálico para candado y candado de seguridad mediano incluido, costura reforzada, correas en lona para carga.</v>
      </c>
      <c r="K7" s="80">
        <f>+'PUBLICIDAD MOVIL'!B19</f>
        <v>5</v>
      </c>
      <c r="L7" s="80" t="str">
        <f>+'PUBLICIDAD MOVIL'!C19</f>
        <v>TULA BALONERA</v>
      </c>
      <c r="M7" s="80" t="str">
        <f>+'PUBLICIDAD MOVIL'!D19</f>
        <v>Tula en lona, tipo morral, con refuerzo en la parte inferior, con capacidad para 15 balones, nylon reforzado de 65 cm de diámetro y 110 cm de altura ojales metálicos con pin metálico para candado y candado de seguridad mediano incluido, costura reforzada, correas en lona para carga.</v>
      </c>
      <c r="N7" s="80" t="b">
        <f t="shared" si="0"/>
        <v>1</v>
      </c>
      <c r="O7" s="80" t="b">
        <f t="shared" si="1"/>
        <v>1</v>
      </c>
      <c r="Q7" t="b">
        <f t="shared" si="2"/>
        <v>1</v>
      </c>
      <c r="R7" t="b">
        <f t="shared" si="3"/>
        <v>1</v>
      </c>
    </row>
    <row r="8" spans="3:18" ht="12" customHeight="1" x14ac:dyDescent="0.2">
      <c r="C8" s="80">
        <f>+'PRESTIGIO '!B17</f>
        <v>6</v>
      </c>
      <c r="D8" s="80" t="str">
        <f>+'PRESTIGIO '!C17</f>
        <v>BASE PARA ESTACAS</v>
      </c>
      <c r="E8" s="80" t="str">
        <f>+'PRESTIGIO '!D17</f>
        <v>Material Polietileno Base: 22 cm.
Altura: 15 cm.
Peso : 206 Gramos</v>
      </c>
      <c r="G8" s="80">
        <f>+CORSERVICS!B17</f>
        <v>6</v>
      </c>
      <c r="H8" s="80" t="str">
        <f>+CORSERVICS!C17</f>
        <v>BASE PARA ESTACAS</v>
      </c>
      <c r="I8" s="80" t="str">
        <f>+CORSERVICS!D17</f>
        <v>Material Polietileno Base: 22 cm.
Altura: 15 cm.
Peso : 206 Gramos</v>
      </c>
      <c r="K8" s="80">
        <f>+'PUBLICIDAD MOVIL'!B20</f>
        <v>6</v>
      </c>
      <c r="L8" s="80" t="str">
        <f>+'PUBLICIDAD MOVIL'!C20</f>
        <v>BASE PARA ESTACAS</v>
      </c>
      <c r="M8" s="80" t="str">
        <f>+'PUBLICIDAD MOVIL'!D20</f>
        <v>Material Polietileno Base: 22 cm.
Altura: 15 cm.
Peso : 206 Gramos</v>
      </c>
      <c r="N8" s="80" t="b">
        <f t="shared" si="0"/>
        <v>1</v>
      </c>
      <c r="O8" s="80" t="b">
        <f t="shared" si="1"/>
        <v>1</v>
      </c>
      <c r="Q8" t="b">
        <f t="shared" si="2"/>
        <v>1</v>
      </c>
      <c r="R8" t="b">
        <f t="shared" si="3"/>
        <v>1</v>
      </c>
    </row>
    <row r="9" spans="3:18" ht="12" customHeight="1" x14ac:dyDescent="0.2">
      <c r="C9" s="80">
        <f>+'PRESTIGIO '!B18</f>
        <v>7</v>
      </c>
      <c r="D9" s="80" t="str">
        <f>+'PRESTIGIO '!C18</f>
        <v>ESTACAS</v>
      </c>
      <c r="E9" s="80" t="str">
        <f>+'PRESTIGIO '!D18</f>
        <v>Estaca Bastón de Coordinación de 1,80 Metros Fabricado con polietileno de alto impacto, Alta Resistencia.</v>
      </c>
      <c r="G9" s="80">
        <f>+CORSERVICS!B18</f>
        <v>7</v>
      </c>
      <c r="H9" s="80" t="str">
        <f>+CORSERVICS!C18</f>
        <v>ESTACAS</v>
      </c>
      <c r="I9" s="80" t="str">
        <f>+CORSERVICS!D18</f>
        <v>Estaca Bastón de Coordinación de 1,80 Metros Fabricado con polietileno de alto impacto, Alta Resistencia.</v>
      </c>
      <c r="K9" s="80">
        <f>+'PUBLICIDAD MOVIL'!B21</f>
        <v>7</v>
      </c>
      <c r="L9" s="80" t="str">
        <f>+'PUBLICIDAD MOVIL'!C21</f>
        <v>ESTACAS</v>
      </c>
      <c r="M9" s="80" t="str">
        <f>+'PUBLICIDAD MOVIL'!D21</f>
        <v>Estaca Bastón de Coordinación de 1,80 Metros Fabricado con polietileno de alto impacto, Alta Resistencia.</v>
      </c>
      <c r="N9" s="80" t="b">
        <f t="shared" si="0"/>
        <v>1</v>
      </c>
      <c r="O9" s="80" t="b">
        <f t="shared" si="1"/>
        <v>1</v>
      </c>
      <c r="Q9" t="b">
        <f t="shared" si="2"/>
        <v>1</v>
      </c>
      <c r="R9" t="b">
        <f t="shared" si="3"/>
        <v>1</v>
      </c>
    </row>
    <row r="10" spans="3:18" ht="12" customHeight="1" x14ac:dyDescent="0.2">
      <c r="C10" s="80">
        <f>+'PRESTIGIO '!B19</f>
        <v>8</v>
      </c>
      <c r="D10" s="80" t="str">
        <f>+'PRESTIGIO '!C19</f>
        <v xml:space="preserve">UNIFORME PARA FÚTBOL Y FÚTBOL SALA 
</v>
      </c>
      <c r="E10" s="80" t="str">
        <f>+'PRESTIGIO '!D19</f>
        <v>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4,  6, 8</v>
      </c>
      <c r="G10" s="80">
        <f>+CORSERVICS!B19</f>
        <v>8</v>
      </c>
      <c r="H10" s="80" t="str">
        <f>+CORSERVICS!C19</f>
        <v xml:space="preserve">UNIFORME PARA FÚTBOL Y FÚTBOL SALA 
</v>
      </c>
      <c r="I10" s="80" t="str">
        <f>+CORSERVICS!D19</f>
        <v>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4,  6, 8</v>
      </c>
      <c r="K10" s="80">
        <f>+'PUBLICIDAD MOVIL'!B22</f>
        <v>8</v>
      </c>
      <c r="L10" s="80" t="str">
        <f>+'PUBLICIDAD MOVIL'!C22</f>
        <v xml:space="preserve">UNIFORME PARA FÚTBOL Y FÚTBOL SALA 
</v>
      </c>
      <c r="M10" s="80" t="str">
        <f>+'PUBLICIDAD MOVIL'!D22</f>
        <v>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4,  6, 8</v>
      </c>
      <c r="N10" s="80" t="b">
        <f t="shared" si="0"/>
        <v>1</v>
      </c>
      <c r="O10" s="80" t="b">
        <f t="shared" si="1"/>
        <v>1</v>
      </c>
      <c r="Q10" t="b">
        <f t="shared" si="2"/>
        <v>1</v>
      </c>
      <c r="R10" t="b">
        <f t="shared" si="3"/>
        <v>1</v>
      </c>
    </row>
    <row r="11" spans="3:18" ht="12" customHeight="1" x14ac:dyDescent="0.2">
      <c r="C11" s="80">
        <f>+'PRESTIGIO '!B20</f>
        <v>9</v>
      </c>
      <c r="D11" s="80" t="str">
        <f>+'PRESTIGIO '!C20</f>
        <v xml:space="preserve">UNIFORME PARA FÚTBOL Y FÚTBOL SALA 
</v>
      </c>
      <c r="E11" s="80" t="str">
        <f>+'PRESTIGIO '!D20</f>
        <v>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 10,12, 14, 16, S</v>
      </c>
      <c r="G11" s="80">
        <f>+CORSERVICS!B20</f>
        <v>9</v>
      </c>
      <c r="H11" s="80" t="str">
        <f>+CORSERVICS!C20</f>
        <v xml:space="preserve">UNIFORME PARA FÚTBOL Y FÚTBOL SALA 
</v>
      </c>
      <c r="I11" s="80" t="str">
        <f>+CORSERVICS!D20</f>
        <v>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 10,12, 14, 16, S</v>
      </c>
      <c r="K11" s="80">
        <f>+'PUBLICIDAD MOVIL'!B23</f>
        <v>9</v>
      </c>
      <c r="L11" s="80" t="str">
        <f>+'PUBLICIDAD MOVIL'!C23</f>
        <v xml:space="preserve">UNIFORME PARA FÚTBOL Y FÚTBOL SALA 
</v>
      </c>
      <c r="M11" s="80" t="str">
        <f>+'PUBLICIDAD MOVIL'!D23</f>
        <v>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 10,12, 14, 16, S</v>
      </c>
      <c r="N11" s="80" t="b">
        <f t="shared" si="0"/>
        <v>1</v>
      </c>
      <c r="O11" s="80" t="b">
        <f t="shared" si="1"/>
        <v>1</v>
      </c>
      <c r="Q11" t="b">
        <f t="shared" si="2"/>
        <v>1</v>
      </c>
      <c r="R11" t="b">
        <f t="shared" si="3"/>
        <v>1</v>
      </c>
    </row>
    <row r="12" spans="3:18" ht="12" customHeight="1" x14ac:dyDescent="0.2">
      <c r="C12" s="80">
        <f>+'PRESTIGIO '!B21</f>
        <v>10</v>
      </c>
      <c r="D12" s="80" t="str">
        <f>+'PRESTIGIO '!C21</f>
        <v xml:space="preserve">UNIFORME PARA FÚTBOL Y FÚTBOL SALA 
</v>
      </c>
      <c r="E12" s="80" t="str">
        <f>+'PRESTIGIO '!D21</f>
        <v xml:space="preserve">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M, L, XL, XXL </v>
      </c>
      <c r="G12" s="80">
        <f>+CORSERVICS!B21</f>
        <v>10</v>
      </c>
      <c r="H12" s="80" t="str">
        <f>+CORSERVICS!C21</f>
        <v xml:space="preserve">UNIFORME PARA FÚTBOL Y FÚTBOL SALA 
</v>
      </c>
      <c r="I12" s="80" t="str">
        <f>+CORSERVICS!D21</f>
        <v xml:space="preserve">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M, L, XL, XXL </v>
      </c>
      <c r="K12" s="80">
        <f>+'PUBLICIDAD MOVIL'!B24</f>
        <v>10</v>
      </c>
      <c r="L12" s="80" t="str">
        <f>+'PUBLICIDAD MOVIL'!C24</f>
        <v xml:space="preserve">UNIFORME PARA FÚTBOL Y FÚTBOL SALA 
</v>
      </c>
      <c r="M12" s="80" t="str">
        <f>+'PUBLICIDAD MOVIL'!D24</f>
        <v xml:space="preserve">Conformado por Camiseta: para uniforme en tela oriol 100% poliéster uniforme en transfer, Cuello en “V”, Mangas cortas con doble costura en el extremo de cada una. Estampado con Logotipos (Institucionales al frente a la altura del pecho) y Numeración correspondiente en la espalda.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8 pulgadas de altura y logos institucionales 
Diseño: masculino o femenino según se requiera. TALLAS M, L, XL, XXL </v>
      </c>
      <c r="N12" s="80" t="b">
        <f t="shared" si="0"/>
        <v>1</v>
      </c>
      <c r="O12" s="80" t="b">
        <f t="shared" si="1"/>
        <v>1</v>
      </c>
      <c r="Q12" t="b">
        <f t="shared" si="2"/>
        <v>1</v>
      </c>
      <c r="R12" t="b">
        <f t="shared" si="3"/>
        <v>1</v>
      </c>
    </row>
    <row r="13" spans="3:18" ht="12" customHeight="1" x14ac:dyDescent="0.2">
      <c r="C13" s="80">
        <f>+'PRESTIGIO '!B22</f>
        <v>11</v>
      </c>
      <c r="D13" s="80" t="str">
        <f>+'PRESTIGIO '!C22</f>
        <v xml:space="preserve">SUDADERA DEPORTIVA 
</v>
      </c>
      <c r="E13" s="80" t="str">
        <f>+'PRESTIGIO '!D22</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4, 6, 8</v>
      </c>
      <c r="G13" s="80">
        <f>+CORSERVICS!B22</f>
        <v>11</v>
      </c>
      <c r="H13" s="80" t="str">
        <f>+CORSERVICS!C22</f>
        <v xml:space="preserve">SUDADERA DEPORTIVA 
</v>
      </c>
      <c r="I13" s="80" t="str">
        <f>+CORSERVICS!D22</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4, 6, 8</v>
      </c>
      <c r="K13" s="80">
        <f>+'PUBLICIDAD MOVIL'!B25</f>
        <v>11</v>
      </c>
      <c r="L13" s="80" t="str">
        <f>+'PUBLICIDAD MOVIL'!C25</f>
        <v xml:space="preserve">SUDADERA DEPORTIVA 
</v>
      </c>
      <c r="M13" s="80" t="str">
        <f>+'PUBLICIDAD MOVIL'!D25</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4, 6, 8</v>
      </c>
      <c r="N13" s="80" t="b">
        <f t="shared" si="0"/>
        <v>1</v>
      </c>
      <c r="O13" s="80" t="b">
        <f t="shared" si="1"/>
        <v>1</v>
      </c>
      <c r="Q13" t="b">
        <f t="shared" si="2"/>
        <v>1</v>
      </c>
      <c r="R13" t="b">
        <f t="shared" si="3"/>
        <v>1</v>
      </c>
    </row>
    <row r="14" spans="3:18" ht="12" customHeight="1" x14ac:dyDescent="0.2">
      <c r="C14" s="80">
        <f>+'PRESTIGIO '!B23</f>
        <v>12</v>
      </c>
      <c r="D14" s="80" t="str">
        <f>+'PRESTIGIO '!C23</f>
        <v xml:space="preserve">SUDADERA DEPORTIVA 
</v>
      </c>
      <c r="E14" s="80" t="str">
        <f>+'PRESTIGIO '!D23</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TALLAS 10, 12,14, 16, S</v>
      </c>
      <c r="G14" s="80">
        <f>+CORSERVICS!B23</f>
        <v>12</v>
      </c>
      <c r="H14" s="80" t="str">
        <f>+CORSERVICS!C23</f>
        <v xml:space="preserve">SUDADERA DEPORTIVA 
</v>
      </c>
      <c r="I14" s="80" t="str">
        <f>+CORSERVICS!D23</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TALLAS 10, 12,14, 16, S</v>
      </c>
      <c r="K14" s="80">
        <f>+'PUBLICIDAD MOVIL'!B26</f>
        <v>12</v>
      </c>
      <c r="L14" s="80" t="str">
        <f>+'PUBLICIDAD MOVIL'!C26</f>
        <v xml:space="preserve">SUDADERA DEPORTIVA 
</v>
      </c>
      <c r="M14" s="80" t="str">
        <f>+'PUBLICIDAD MOVIL'!D26</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TALLAS 10, 12,14, 16, S</v>
      </c>
      <c r="N14" s="80" t="b">
        <f t="shared" si="0"/>
        <v>1</v>
      </c>
      <c r="O14" s="80" t="b">
        <f t="shared" si="1"/>
        <v>1</v>
      </c>
      <c r="Q14" t="b">
        <f t="shared" si="2"/>
        <v>1</v>
      </c>
      <c r="R14" t="b">
        <f t="shared" si="3"/>
        <v>1</v>
      </c>
    </row>
    <row r="15" spans="3:18" ht="12" customHeight="1" x14ac:dyDescent="0.2">
      <c r="C15" s="80">
        <f>+'PRESTIGIO '!B24</f>
        <v>13</v>
      </c>
      <c r="D15" s="80" t="str">
        <f>+'PRESTIGIO '!C24</f>
        <v xml:space="preserve">SUDADERA DEPORTIVA 
</v>
      </c>
      <c r="E15" s="80" t="str">
        <f>+'PRESTIGIO '!D24</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M, L, XL, XXL</v>
      </c>
      <c r="G15" s="80">
        <f>+CORSERVICS!B24</f>
        <v>13</v>
      </c>
      <c r="H15" s="80" t="str">
        <f>+CORSERVICS!C24</f>
        <v xml:space="preserve">SUDADERA DEPORTIVA 
</v>
      </c>
      <c r="I15" s="80" t="str">
        <f>+CORSERVICS!D24</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M, L, XL, XXL</v>
      </c>
      <c r="K15" s="80">
        <f>+'PUBLICIDAD MOVIL'!B27</f>
        <v>13</v>
      </c>
      <c r="L15" s="80" t="str">
        <f>+'PUBLICIDAD MOVIL'!C27</f>
        <v xml:space="preserve">SUDADERA DEPORTIVA 
</v>
      </c>
      <c r="M15" s="80" t="str">
        <f>+'PUBLICIDAD MOVIL'!D27</f>
        <v>Sudadera deportiva en Poliéster tela Adidas, Monaco o tela Polar tipo impermeable compuesta de chaqueta y pantalón.
Chaqueta con cierre de cremallera, bolsillos laterales y caucho elastico en los puños.
Pantalón con bolsillos laterales y cauchos elasticos en el final del pantalón 
Chaqueta y pantalón con logotipos según parámetros de la alcaldía local.
Diseño: masculino o femenino según se requiera. TALLA M, L, XL, XXL</v>
      </c>
      <c r="N15" s="80" t="b">
        <f t="shared" si="0"/>
        <v>1</v>
      </c>
      <c r="O15" s="80" t="b">
        <f t="shared" si="1"/>
        <v>1</v>
      </c>
      <c r="Q15" t="b">
        <f t="shared" si="2"/>
        <v>1</v>
      </c>
      <c r="R15" t="b">
        <f t="shared" si="3"/>
        <v>1</v>
      </c>
    </row>
    <row r="16" spans="3:18" ht="12" customHeight="1" x14ac:dyDescent="0.2">
      <c r="C16" s="80">
        <f>+'PRESTIGIO '!B25</f>
        <v>14</v>
      </c>
      <c r="D16" s="80" t="str">
        <f>+'PRESTIGIO '!C25</f>
        <v xml:space="preserve">PETOS 
</v>
      </c>
      <c r="E16" s="80" t="str">
        <f>+'PRESTIGIO '!D25</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4, 6, 8</v>
      </c>
      <c r="G16" s="80">
        <f>+CORSERVICS!B25</f>
        <v>14</v>
      </c>
      <c r="H16" s="80" t="str">
        <f>+CORSERVICS!C25</f>
        <v xml:space="preserve">PETOS 
</v>
      </c>
      <c r="I16" s="80" t="str">
        <f>+CORSERVICS!D25</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4, 6, 8</v>
      </c>
      <c r="K16" s="80">
        <f>+'PUBLICIDAD MOVIL'!B28</f>
        <v>14</v>
      </c>
      <c r="L16" s="80" t="str">
        <f>+'PUBLICIDAD MOVIL'!C28</f>
        <v xml:space="preserve">PETOS 
</v>
      </c>
      <c r="M16" s="80" t="str">
        <f>+'PUBLICIDAD MOVIL'!D28</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4, 6, 8</v>
      </c>
      <c r="N16" s="80" t="b">
        <f t="shared" si="0"/>
        <v>1</v>
      </c>
      <c r="O16" s="80" t="b">
        <f t="shared" si="1"/>
        <v>1</v>
      </c>
      <c r="Q16" t="b">
        <f t="shared" si="2"/>
        <v>1</v>
      </c>
      <c r="R16" t="b">
        <f t="shared" si="3"/>
        <v>1</v>
      </c>
    </row>
    <row r="17" spans="3:18" ht="12" customHeight="1" x14ac:dyDescent="0.2">
      <c r="C17" s="80">
        <f>+'PRESTIGIO '!B26</f>
        <v>15</v>
      </c>
      <c r="D17" s="80" t="str">
        <f>+'PRESTIGIO '!C26</f>
        <v xml:space="preserve">PETOS 
</v>
      </c>
      <c r="E17" s="80" t="str">
        <f>+'PRESTIGIO '!D26</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 10, 12, 14, 16, S</v>
      </c>
      <c r="G17" s="80">
        <f>+CORSERVICS!B26</f>
        <v>15</v>
      </c>
      <c r="H17" s="80" t="str">
        <f>+CORSERVICS!C26</f>
        <v xml:space="preserve">PETOS 
</v>
      </c>
      <c r="I17" s="80" t="str">
        <f>+CORSERVICS!D26</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 10, 12, 14, 16, S</v>
      </c>
      <c r="K17" s="80">
        <f>+'PUBLICIDAD MOVIL'!B29</f>
        <v>15</v>
      </c>
      <c r="L17" s="80" t="str">
        <f>+'PUBLICIDAD MOVIL'!C29</f>
        <v xml:space="preserve">PETOS 
</v>
      </c>
      <c r="M17" s="80" t="str">
        <f>+'PUBLICIDAD MOVIL'!D29</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 10, 12, 14, 16, S</v>
      </c>
      <c r="N17" s="80" t="b">
        <f t="shared" si="0"/>
        <v>1</v>
      </c>
      <c r="O17" s="80" t="b">
        <f t="shared" si="1"/>
        <v>1</v>
      </c>
      <c r="Q17" t="b">
        <f t="shared" si="2"/>
        <v>1</v>
      </c>
      <c r="R17" t="b">
        <f t="shared" si="3"/>
        <v>1</v>
      </c>
    </row>
    <row r="18" spans="3:18" ht="12" customHeight="1" x14ac:dyDescent="0.2">
      <c r="C18" s="80">
        <f>+'PRESTIGIO '!B27</f>
        <v>16</v>
      </c>
      <c r="D18" s="80" t="str">
        <f>+'PRESTIGIO '!C27</f>
        <v xml:space="preserve">PETOS 
</v>
      </c>
      <c r="E18" s="80" t="str">
        <f>+'PRESTIGIO '!D27</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M, L,XL, XXL</v>
      </c>
      <c r="G18" s="80">
        <f>+CORSERVICS!B27</f>
        <v>16</v>
      </c>
      <c r="H18" s="80" t="str">
        <f>+CORSERVICS!C27</f>
        <v xml:space="preserve">PETOS 
</v>
      </c>
      <c r="I18" s="80" t="str">
        <f>+CORSERVICS!D27</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M, L,XL, XXL</v>
      </c>
      <c r="K18" s="80">
        <f>+'PUBLICIDAD MOVIL'!B30</f>
        <v>16</v>
      </c>
      <c r="L18" s="80" t="str">
        <f>+'PUBLICIDAD MOVIL'!C30</f>
        <v xml:space="preserve">PETOS 
</v>
      </c>
      <c r="M18" s="80" t="str">
        <f>+'PUBLICIDAD MOVIL'!D30</f>
        <v>Materiales: Tela de Malla, Tela Novacron, Tela Austin y elásticos cerrados
Especificaciones : Dimensión / Espesor / Capacidad: Petos en diferentes colores cuello redondo, números y logos institucionales estampados, con costura de alta resistencia. Con número a una sola tinta y elásticos resistente en laterales. 
Diseño: Petos de diferentes colores con cuello redondo, elaborados en Tela de Malla, Tela Novacron, Tela Austin. Fácil de lavar y secar.
Juego de petos por 10 unidades TALLAS M, L,XL, XXL</v>
      </c>
      <c r="N18" s="80" t="b">
        <f t="shared" si="0"/>
        <v>1</v>
      </c>
      <c r="O18" s="80" t="b">
        <f t="shared" si="1"/>
        <v>1</v>
      </c>
      <c r="Q18" t="b">
        <f t="shared" si="2"/>
        <v>1</v>
      </c>
      <c r="R18" t="b">
        <f t="shared" si="3"/>
        <v>1</v>
      </c>
    </row>
    <row r="19" spans="3:18" ht="12" customHeight="1" x14ac:dyDescent="0.2">
      <c r="C19" s="80">
        <f>+'PRESTIGIO '!B28</f>
        <v>17</v>
      </c>
      <c r="D19" s="80" t="str">
        <f>+'PRESTIGIO '!C28</f>
        <v>CINTA DE DEMARCACIÓN</v>
      </c>
      <c r="E19" s="80" t="str">
        <f>+'PRESTIGIO '!D28</f>
        <v xml:space="preserve">
CINTA DE DEMARCACIÓN
Rollo de Cinta de Precaución cinta de vinilo de uso general 469 de 3M™ Longitud | m: 33yd/v Ancho | mm: 50 mm CINTA VINIL 469, color amarillo de fondo contexto PRECAUCIÓN-NOPASE 70mm (ANCHO) .X 100 metros
(LARGO). Material Plástico</v>
      </c>
      <c r="G19" s="80">
        <f>+CORSERVICS!B28</f>
        <v>17</v>
      </c>
      <c r="H19" s="80" t="str">
        <f>+CORSERVICS!C28</f>
        <v>CINTA DE DEMARCACIÓN</v>
      </c>
      <c r="I19" s="80" t="str">
        <f>+CORSERVICS!D28</f>
        <v xml:space="preserve">
CINTA DE DEMARCACIÓN
Rollo de Cinta de Precaución cinta de vinilo de uso general 469 de 3M™ Longitud | m: 33yd/v Ancho | mm: 50 mm CINTA VINIL 469, color amarillo de fondo contexto PRECAUCIÓN-NOPASE 70mm (ANCHO) .X 100 metros
(LARGO). Material Plástico</v>
      </c>
      <c r="K19" s="80">
        <f>+'PUBLICIDAD MOVIL'!B31</f>
        <v>17</v>
      </c>
      <c r="L19" s="80" t="str">
        <f>+'PUBLICIDAD MOVIL'!C31</f>
        <v>CINTA DE DEMARCACIÓN</v>
      </c>
      <c r="M19" s="80" t="str">
        <f>+'PUBLICIDAD MOVIL'!D31</f>
        <v xml:space="preserve">
CINTA DE DEMARCACIÓN
Rollo de Cinta de Precaución cinta de vinilo de uso general 469 de 3M™ Longitud | m: 33yd/v Ancho | mm: 50 mm CINTA VINIL 469, color amarillo de fondo contexto PRECAUCIÓN-NOPASE 70mm (ANCHO) .X 100 metros
(LARGO). Material Plástico</v>
      </c>
      <c r="N19" s="80" t="b">
        <f t="shared" si="0"/>
        <v>1</v>
      </c>
      <c r="O19" s="80" t="b">
        <f t="shared" si="1"/>
        <v>1</v>
      </c>
      <c r="Q19" t="b">
        <f t="shared" si="2"/>
        <v>1</v>
      </c>
      <c r="R19" t="b">
        <f t="shared" si="3"/>
        <v>1</v>
      </c>
    </row>
    <row r="20" spans="3:18" ht="12" customHeight="1" x14ac:dyDescent="0.2">
      <c r="C20" s="80">
        <f>+'PRESTIGIO '!B29</f>
        <v>18</v>
      </c>
      <c r="D20" s="80" t="str">
        <f>+'PRESTIGIO '!C29</f>
        <v>PLATILLOS</v>
      </c>
      <c r="E20" s="80" t="str">
        <f>+'PRESTIGIO '!D29</f>
        <v>Materiales: PVC – Silicona
Especificaciones : Dimensión / Espesor / Capacidad: Diámetro de 20 cm y Alto de 5 cm (Medida aproximada según marca).
Diseño: Platillos en PVC, Silicona o polietileno en varios colores, blandos,  flexibles de diámetro de 20 cm y Alto de 5 cm, resistentes al sol y agua, excelente estabilidad y con su respectiva base soporte para almacenamiento.
Colores surtidos</v>
      </c>
      <c r="G20" s="80">
        <f>+CORSERVICS!B29</f>
        <v>18</v>
      </c>
      <c r="H20" s="80" t="str">
        <f>+CORSERVICS!C29</f>
        <v>PLATILLOS</v>
      </c>
      <c r="I20" s="80" t="str">
        <f>+CORSERVICS!D29</f>
        <v>Materiales: PVC – Silicona
Especificaciones : Dimensión / Espesor / Capacidad: Diámetro de 20 cm y Alto de 5 cm (Medida aproximada según marca).
Diseño: Platillos en PVC, Silicona o polietileno en varios colores, blandos,  flexibles de diámetro de 20 cm y Alto de 5 cm, resistentes al sol y agua, excelente estabilidad y con su respectiva base soporte para almacenamiento.
Colores surtidos</v>
      </c>
      <c r="K20" s="80">
        <f>+'PUBLICIDAD MOVIL'!B32</f>
        <v>18</v>
      </c>
      <c r="L20" s="80" t="str">
        <f>+'PUBLICIDAD MOVIL'!C32</f>
        <v>PLATILLOS</v>
      </c>
      <c r="M20" s="80" t="str">
        <f>+'PUBLICIDAD MOVIL'!D32</f>
        <v>Materiales: PVC – Silicona
Especificaciones : Dimensión / Espesor / Capacidad: Diámetro de 20 cm y Alto de 5 cm (Medida aproximada según marca).
Diseño: Platillos en PVC, Silicona o polietileno en varios colores, blandos,  flexibles de diámetro de 20 cm y Alto de 5 cm, resistentes al sol y agua, excelente estabilidad y con su respectiva base soporte para almacenamiento.
Colores surtidos</v>
      </c>
      <c r="N20" s="80" t="b">
        <f t="shared" si="0"/>
        <v>1</v>
      </c>
      <c r="O20" s="80" t="b">
        <f t="shared" si="1"/>
        <v>1</v>
      </c>
      <c r="Q20" t="b">
        <f t="shared" si="2"/>
        <v>1</v>
      </c>
      <c r="R20" t="b">
        <f t="shared" si="3"/>
        <v>1</v>
      </c>
    </row>
    <row r="21" spans="3:18" ht="12" customHeight="1" x14ac:dyDescent="0.2">
      <c r="C21" s="80">
        <f>+'PRESTIGIO '!B30</f>
        <v>19</v>
      </c>
      <c r="D21" s="80" t="str">
        <f>+'PRESTIGIO '!C30</f>
        <v>CONO DE ENTRENAMIENTO
15 CM</v>
      </c>
      <c r="E21" s="80" t="str">
        <f>+'PRESTIGIO '!D30</f>
        <v>Cono para entrenamiento deportivo,elaborado en material PE(Polietileno)de superficie lisa, base cuadrada de 18 x 18 cm, punta plana, con una altura de 15 cm aproximadamente, con orificios laterales para estacas, y orificios para anclar en tierra de 0,7 mm diámetro. Peso Aprox. 135 gramos, importado de marca reconocida en el mercado</v>
      </c>
      <c r="G21" s="80">
        <f>+CORSERVICS!B30</f>
        <v>19</v>
      </c>
      <c r="H21" s="80" t="str">
        <f>+CORSERVICS!C30</f>
        <v>CONO DE ENTRENAMIENTO
15 CM</v>
      </c>
      <c r="I21" s="80" t="str">
        <f>+CORSERVICS!D30</f>
        <v>Cono para entrenamiento deportivo,elaborado en material PE(Polietileno)de superficie lisa, base cuadrada de 18 x 18 cm, punta plana, con una altura de 15 cm aproximadamente, con orificios laterales para estacas, y orificios para anclar en tierra de 0,7 mm diámetro. Peso Aprox. 135 gramos, importado de marca reconocida en el mercado</v>
      </c>
      <c r="K21" s="80">
        <f>+'PUBLICIDAD MOVIL'!B33</f>
        <v>19</v>
      </c>
      <c r="L21" s="80" t="str">
        <f>+'PUBLICIDAD MOVIL'!C33</f>
        <v>CONO DE ENTRENAMIENTO
15 CM</v>
      </c>
      <c r="M21" s="80" t="str">
        <f>+'PUBLICIDAD MOVIL'!D33</f>
        <v>Cono para entrenamiento deportivo,elaborado en material PE(Polietileno)de superficie lisa, base cuadrada de 18 x 18 cm, punta plana, con una altura de 15 cm aproximadamente, con orificios laterales para estacas, y orificios para anclar en tierra de 0,7 mm diámetro. Peso Aprox. 135 gramos, importado de marca reconocida en el mercado</v>
      </c>
      <c r="N21" s="80" t="b">
        <f t="shared" si="0"/>
        <v>1</v>
      </c>
      <c r="O21" s="80" t="b">
        <f t="shared" si="1"/>
        <v>1</v>
      </c>
      <c r="Q21" t="b">
        <f t="shared" si="2"/>
        <v>1</v>
      </c>
      <c r="R21" t="b">
        <f t="shared" si="3"/>
        <v>1</v>
      </c>
    </row>
    <row r="22" spans="3:18" ht="12" customHeight="1" x14ac:dyDescent="0.2">
      <c r="C22" s="80">
        <f>+'PRESTIGIO '!B31</f>
        <v>20</v>
      </c>
      <c r="D22" s="80" t="str">
        <f>+'PRESTIGIO '!C31</f>
        <v>CONO DE ENTRENAMIENTO
20 CM</v>
      </c>
      <c r="E22" s="80" t="str">
        <f>+'PRESTIGIO '!D31</f>
        <v>Cono para entrenamiento deportivo,elaborado en material PE(Polietileno)de superficie lisa, base cuadrada de 22 x 22 cm, punta plana, con una altura de 20 cm aproximadamente, con orificios laterales para estacas, y orificios para anclar en tierra de 0,7 mm diámetro. Peso Aprox. 140 gramos, importado de marca reconocida en el mercado</v>
      </c>
      <c r="G22" s="80">
        <f>+CORSERVICS!B31</f>
        <v>20</v>
      </c>
      <c r="H22" s="80" t="str">
        <f>+CORSERVICS!C31</f>
        <v>CONO DE ENTRENAMIENTO
20 CM</v>
      </c>
      <c r="I22" s="80" t="str">
        <f>+CORSERVICS!D31</f>
        <v>Cono para entrenamiento deportivo,elaborado en material PE(Polietileno)de superficie lisa, base cuadrada de 22 x 22 cm, punta plana, con una altura de 20 cm aproximadamente, con orificios laterales para estacas, y orificios para anclar en tierra de 0,7 mm diámetro. Peso Aprox. 140 gramos, importado de marca reconocida en el mercado</v>
      </c>
      <c r="K22" s="80">
        <f>+'PUBLICIDAD MOVIL'!B34</f>
        <v>20</v>
      </c>
      <c r="L22" s="80" t="str">
        <f>+'PUBLICIDAD MOVIL'!C34</f>
        <v>CONO DE ENTRENAMIENTO
20 CM</v>
      </c>
      <c r="M22" s="80" t="str">
        <f>+'PUBLICIDAD MOVIL'!D34</f>
        <v>Cono para entrenamiento deportivo,elaborado en material PE(Polietileno)de superficie lisa, base cuadrada de 22 x 22 cm, punta plana, con una altura de 20 cm aproximadamente, con orificios laterales para estacas, y orificios para anclar en tierra de 0,7 mm diámetro. Peso Aprox. 140 gramos, importado de marca reconocida en el mercado</v>
      </c>
      <c r="N22" s="80" t="b">
        <f t="shared" si="0"/>
        <v>1</v>
      </c>
      <c r="O22" s="80" t="b">
        <f t="shared" si="1"/>
        <v>1</v>
      </c>
      <c r="Q22" t="b">
        <f t="shared" si="2"/>
        <v>1</v>
      </c>
      <c r="R22" t="b">
        <f t="shared" si="3"/>
        <v>1</v>
      </c>
    </row>
    <row r="23" spans="3:18" ht="12" customHeight="1" x14ac:dyDescent="0.2">
      <c r="C23" s="80">
        <f>+'PRESTIGIO '!B32</f>
        <v>21</v>
      </c>
      <c r="D23" s="80" t="str">
        <f>+'PRESTIGIO '!C32</f>
        <v>CONO DE ENTRENAMIENTO
30 CM</v>
      </c>
      <c r="E23" s="80" t="str">
        <f>+'PRESTIGIO '!D32</f>
        <v>Cono para entrenamiento deportivo, elaborado en material PE(Polietileno)de superficie lisa, base cuadrada de 26 x 26 cm, punta plana, con una altura de 30 cm aproximadamente, con orificios laterales para estacas, y orificios para anclar en tierra de 0,7 mm diámetro. Peso Aprox. 145 gramos, importado de marca reconocida en el mercado</v>
      </c>
      <c r="G23" s="80">
        <f>+CORSERVICS!B32</f>
        <v>21</v>
      </c>
      <c r="H23" s="80" t="str">
        <f>+CORSERVICS!C32</f>
        <v>CONO DE ENTRENAMIENTO
30 CM</v>
      </c>
      <c r="I23" s="80" t="str">
        <f>+CORSERVICS!D32</f>
        <v>Cono para entrenamiento deportivo, elaborado en material PE(Polietileno)de superficie lisa, base cuadrada de 26 x 26 cm, punta plana, con una altura de 30 cm aproximadamente, con orificios laterales para estacas, y orificios para anclar en tierra de 0,7 mm diámetro. Peso Aprox. 145 gramos, importado de marca reconocida en el mercado</v>
      </c>
      <c r="K23" s="80">
        <f>+'PUBLICIDAD MOVIL'!B35</f>
        <v>21</v>
      </c>
      <c r="L23" s="80" t="str">
        <f>+'PUBLICIDAD MOVIL'!C35</f>
        <v>CONO DE ENTRENAMIENTO
30 CM</v>
      </c>
      <c r="M23" s="80" t="str">
        <f>+'PUBLICIDAD MOVIL'!D35</f>
        <v>Cono para entrenamiento deportivo, elaborado en material PE(Polietileno)de superficie lisa, base cuadrada de 26 x 26 cm, punta plana, con una altura de 30 cm aproximadamente, con orificios laterales para estacas, y orificios para anclar en tierra de 0,7 mm diámetro. Peso Aprox. 145 gramos, importado de marca reconocida en el mercado</v>
      </c>
      <c r="N23" s="80" t="b">
        <f t="shared" si="0"/>
        <v>1</v>
      </c>
      <c r="O23" s="80" t="b">
        <f t="shared" si="1"/>
        <v>1</v>
      </c>
      <c r="Q23" t="b">
        <f t="shared" si="2"/>
        <v>1</v>
      </c>
      <c r="R23" t="b">
        <f t="shared" si="3"/>
        <v>1</v>
      </c>
    </row>
    <row r="24" spans="3:18" ht="12" customHeight="1" x14ac:dyDescent="0.2">
      <c r="C24" s="80">
        <f>+'PRESTIGIO '!B33</f>
        <v>22</v>
      </c>
      <c r="D24" s="80" t="str">
        <f>+'PRESTIGIO '!C33</f>
        <v>CONO DE ENTRENAMIENTO
40 CM</v>
      </c>
      <c r="E24" s="80" t="str">
        <f>+'PRESTIGIO '!D33</f>
        <v>Cono para entrenamiento deportivo, elaborado en material PE(Polietileno)de superficie lisa, base cuadrada de 30 x 30 cm, punta plana, con una altura de 40 cm aproximadamente, con orificios laterales para estacas, y orificios para anclar en tierra de 0,7 mm diámetro. Peso Aprox. 150 gramos,  importado de marca reconocida en el mercado</v>
      </c>
      <c r="G24" s="80">
        <f>+CORSERVICS!B33</f>
        <v>22</v>
      </c>
      <c r="H24" s="80" t="str">
        <f>+CORSERVICS!C33</f>
        <v>CONO DE ENTRENAMIENTO
40 CM</v>
      </c>
      <c r="I24" s="80" t="str">
        <f>+CORSERVICS!D33</f>
        <v>Cono para entrenamiento deportivo, elaborado en material PE(Polietileno)de superficie lisa, base cuadrada de 30 x 30 cm, punta plana, con una altura de 40 cm aproximadamente, con orificios laterales para estacas, y orificios para anclar en tierra de 0,7 mm diámetro. Peso Aprox. 150 gramos,  importado de marca reconocida en el mercado</v>
      </c>
      <c r="K24" s="80">
        <f>+'PUBLICIDAD MOVIL'!B36</f>
        <v>22</v>
      </c>
      <c r="L24" s="80" t="str">
        <f>+'PUBLICIDAD MOVIL'!C36</f>
        <v>CONO DE ENTRENAMIENTO
40 CM</v>
      </c>
      <c r="M24" s="80" t="str">
        <f>+'PUBLICIDAD MOVIL'!D36</f>
        <v>Cono para entrenamiento deportivo, elaborado en material PE(Polietileno)de superficie lisa, base cuadrada de 30 x 30 cm, punta plana, con una altura de 40 cm aproximadamente, con orificios laterales para estacas, y orificios para anclar en tierra de 0,7 mm diámetro. Peso Aprox. 150 gramos,  importado de marca reconocida en el mercado</v>
      </c>
      <c r="N24" s="80" t="b">
        <f t="shared" si="0"/>
        <v>1</v>
      </c>
      <c r="O24" s="80" t="b">
        <f t="shared" si="1"/>
        <v>1</v>
      </c>
      <c r="Q24" t="b">
        <f t="shared" si="2"/>
        <v>1</v>
      </c>
      <c r="R24" t="b">
        <f t="shared" si="3"/>
        <v>1</v>
      </c>
    </row>
    <row r="25" spans="3:18" ht="12" customHeight="1" x14ac:dyDescent="0.2">
      <c r="C25" s="80">
        <f>+'PRESTIGIO '!B34</f>
        <v>23</v>
      </c>
      <c r="D25" s="80" t="str">
        <f>+'PRESTIGIO '!C34</f>
        <v>CONO DE ENTRENAMIENTO
50 CM</v>
      </c>
      <c r="E25" s="80" t="str">
        <f>+'PRESTIGIO '!D34</f>
        <v>Cono para entrenamiento deportivo, elaborado en material PE(Polietileno)de superficie lisa, base cuadrada de 34 x 34 cm, punta plana, con una altura de 50 cm aproximadamente, con orificios laterales para estacas, y orificios para anclar en tierra de 0,7 mm diámetro. Peso Aprox. 155 gramos,  importado de marca reconocida en el mercado</v>
      </c>
      <c r="G25" s="80">
        <f>+CORSERVICS!B34</f>
        <v>23</v>
      </c>
      <c r="H25" s="80" t="str">
        <f>+CORSERVICS!C34</f>
        <v>CONO DE ENTRENAMIENTO
50 CM</v>
      </c>
      <c r="I25" s="80" t="str">
        <f>+CORSERVICS!D34</f>
        <v>Cono para entrenamiento deportivo, elaborado en material PE(Polietileno)de superficie lisa, base cuadrada de 34 x 34 cm, punta plana, con una altura de 50 cm aproximadamente, con orificios laterales para estacas, y orificios para anclar en tierra de 0,7 mm diámetro. Peso Aprox. 155 gramos,  importado de marca reconocida en el mercado</v>
      </c>
      <c r="K25" s="80">
        <f>+'PUBLICIDAD MOVIL'!B37</f>
        <v>23</v>
      </c>
      <c r="L25" s="80" t="str">
        <f>+'PUBLICIDAD MOVIL'!C37</f>
        <v>CONO DE ENTRENAMIENTO
50 CM</v>
      </c>
      <c r="M25" s="80" t="str">
        <f>+'PUBLICIDAD MOVIL'!D37</f>
        <v>Cono para entrenamiento deportivo, elaborado en material PE(Polietileno)de superficie lisa, base cuadrada de 34 x 34 cm, punta plana, con una altura de 50 cm aproximadamente, con orificios laterales para estacas, y orificios para anclar en tierra de 0,7 mm diámetro. Peso Aprox. 155 gramos,  importado de marca reconocida en el mercado</v>
      </c>
      <c r="N25" s="80" t="b">
        <f t="shared" si="0"/>
        <v>1</v>
      </c>
      <c r="O25" s="80" t="b">
        <f t="shared" si="1"/>
        <v>1</v>
      </c>
      <c r="Q25" t="b">
        <f t="shared" si="2"/>
        <v>1</v>
      </c>
      <c r="R25" t="b">
        <f t="shared" si="3"/>
        <v>1</v>
      </c>
    </row>
    <row r="26" spans="3:18" ht="12" customHeight="1" x14ac:dyDescent="0.2">
      <c r="C26" s="80">
        <f>+'PRESTIGIO '!B35</f>
        <v>24</v>
      </c>
      <c r="D26" s="80" t="str">
        <f>+'PRESTIGIO '!C35</f>
        <v>COLCHONETAS</v>
      </c>
      <c r="E26" s="80" t="str">
        <f>+'PRESTIGIO '!D35</f>
        <v>Colchoneta para realizar ejercicios de suelo, calentamiento y/o estiramientos; incluye 3 paneles plegables y manijas robustas que facilitan la movilidad y el almacenamiento, fácil de lavar y con alta versatilidad de usos. 
Medidas: Alto: 1.80 cm; largo: 60 cms; grosor: 10 cms mínimo.
Materiales: Foam interior, funda en tela PVC con base antideslizante; en espuma de polietileno o PVC, con forro;  Con tiras, enrollable para almacenamiento y fácil transporte.
Requerimientos de seguridad: En material no tóxico ni nocivo, resistentes a la manipulación. Debe permitir a los niños, niñas y adolescentes la exploración, manipulación y el acercamiento a este sin que provea peligro. Resistencia mecánica y la estabilidad suficiente para soportar las tensiones debidas al uso o deformaciones que puedan causar heridas.
Requerimientos de salubridad: Se debe poder limpiar y desinfectar con todos los agentes de limpieza de uso comercial. Todos los materiales deben ser nuevos, visiblemente limpios y libres de infestaciones.</v>
      </c>
      <c r="G26" s="80">
        <f>+CORSERVICS!B35</f>
        <v>24</v>
      </c>
      <c r="H26" s="80" t="str">
        <f>+CORSERVICS!C35</f>
        <v>COLCHONETAS</v>
      </c>
      <c r="I26" s="80" t="str">
        <f>+CORSERVICS!D35</f>
        <v>Colchoneta para realizar ejercicios de suelo, calentamiento y/o estiramientos; incluye 3 paneles plegables y manijas robustas que facilitan la movilidad y el almacenamiento, fácil de lavar y con alta versatilidad de usos. 
Medidas: Alto: 1.80 cm; largo: 60 cms; grosor: 10 cms mínimo.
Materiales: Foam interior, funda en tela PVC con base antideslizante; en espuma de polietileno o PVC, con forro;  Con tiras, enrollable para almacenamiento y fácil transporte.
Requerimientos de seguridad: En material no tóxico ni nocivo, resistentes a la manipulación. Debe permitir a los niños, niñas y adolescentes la exploración, manipulación y el acercamiento a este sin que provea peligro. Resistencia mecánica y la estabilidad suficiente para soportar las tensiones debidas al uso o deformaciones que puedan causar heridas.
Requerimientos de salubridad: Se debe poder limpiar y desinfectar con todos los agentes de limpieza de uso comercial. Todos los materiales deben ser nuevos, visiblemente limpios y libres de infestaciones.</v>
      </c>
      <c r="K26" s="80">
        <f>+'PUBLICIDAD MOVIL'!B38</f>
        <v>24</v>
      </c>
      <c r="L26" s="80" t="str">
        <f>+'PUBLICIDAD MOVIL'!C38</f>
        <v>COLCHONETAS</v>
      </c>
      <c r="M26" s="80" t="str">
        <f>+'PUBLICIDAD MOVIL'!D38</f>
        <v>Colchoneta para realizar ejercicios de suelo, calentamiento y/o estiramientos; incluye 3 paneles plegables y manijas robustas que facilitan la movilidad y el almacenamiento, fácil de lavar y con alta versatilidad de usos. 
Medidas: Alto: 1.80 cm; largo: 60 cms; grosor: 10 cms mínimo.
Materiales: Foam interior, funda en tela PVC con base antideslizante; en espuma de polietileno o PVC, con forro;  Con tiras, enrollable para almacenamiento y fácil transporte.
Requerimientos de seguridad: En material no tóxico ni nocivo, resistentes a la manipulación. Debe permitir a los niños, niñas y adolescentes la exploración, manipulación y el acercamiento a este sin que provea peligro. Resistencia mecánica y la estabilidad suficiente para soportar las tensiones debidas al uso o deformaciones que puedan causar heridas.
Requerimientos de salubridad: Se debe poder limpiar y desinfectar con todos los agentes de limpieza de uso comercial. Todos los materiales deben ser nuevos, visiblemente limpios y libres de infestaciones.</v>
      </c>
      <c r="N26" s="80" t="b">
        <f t="shared" si="0"/>
        <v>1</v>
      </c>
      <c r="O26" s="80" t="b">
        <f t="shared" si="1"/>
        <v>1</v>
      </c>
      <c r="Q26" t="b">
        <f t="shared" si="2"/>
        <v>1</v>
      </c>
      <c r="R26" t="b">
        <f t="shared" si="3"/>
        <v>1</v>
      </c>
    </row>
    <row r="27" spans="3:18" ht="12" customHeight="1" x14ac:dyDescent="0.2">
      <c r="C27" s="80">
        <f>+'PRESTIGIO '!B36</f>
        <v>25</v>
      </c>
      <c r="D27" s="80" t="str">
        <f>+'PRESTIGIO '!C36</f>
        <v>MALLAS DE FUTBOL</v>
      </c>
      <c r="E27" s="80" t="str">
        <f>+'PRESTIGIO '!D36</f>
        <v>Malla tipo cabaña nailon tamaño oficial
Compra de par de mallas para fútbol, corriente tipo cabaña, calibre # 5 (Fabricada n cordón de nylon de 5mm) con medidas oficiales (7.32 metros de ancho X 2.44 metros alto X 2 metros de profundidad superior e inferior) y estructuras oficiales.
Hexágonos de 7 x 7 cms, inmunizada y resistente a la intemperie, peso 5,763 grs aprox.</v>
      </c>
      <c r="G27" s="80">
        <f>+CORSERVICS!B36</f>
        <v>25</v>
      </c>
      <c r="H27" s="80" t="str">
        <f>+CORSERVICS!C36</f>
        <v>MALLAS DE FUTBOL</v>
      </c>
      <c r="I27" s="80" t="str">
        <f>+CORSERVICS!D36</f>
        <v>Malla tipo cabaña nailon tamaño oficial
Compra de par de mallas para fútbol, corriente tipo cabaña, calibre # 5 (Fabricada n cordón de nylon de 5mm) con medidas oficiales (7.32 metros de ancho X 2.44 metros alto X 2 metros de profundidad superior e inferior) y estructuras oficiales.
Hexágonos de 7 x 7 cms, inmunizada y resistente a la intemperie, peso 5,763 grs aprox.</v>
      </c>
      <c r="K27" s="80">
        <f>+'PUBLICIDAD MOVIL'!B39</f>
        <v>25</v>
      </c>
      <c r="L27" s="80" t="str">
        <f>+'PUBLICIDAD MOVIL'!C39</f>
        <v>MALLAS DE FUTBOL</v>
      </c>
      <c r="M27" s="80" t="str">
        <f>+'PUBLICIDAD MOVIL'!D39</f>
        <v>Malla tipo cabaña nailon tamaño oficial
Compra de par de mallas para fútbol, corriente tipo cabaña, calibre # 5 (Fabricada n cordón de nylon de 5mm) con medidas oficiales (7.32 metros de ancho X 2.44 metros alto X 2 metros de profundidad superior e inferior) y estructuras oficiales.
Hexágonos de 7 x 7 cms, inmunizada y resistente a la intemperie, peso 5,763 grs aprox.</v>
      </c>
      <c r="N27" s="80" t="b">
        <f t="shared" si="0"/>
        <v>1</v>
      </c>
      <c r="O27" s="80" t="b">
        <f t="shared" si="1"/>
        <v>1</v>
      </c>
      <c r="Q27" t="b">
        <f t="shared" si="2"/>
        <v>1</v>
      </c>
      <c r="R27" t="b">
        <f t="shared" si="3"/>
        <v>1</v>
      </c>
    </row>
    <row r="28" spans="3:18" ht="12" customHeight="1" x14ac:dyDescent="0.2">
      <c r="C28" s="80">
        <f>+'PRESTIGIO '!B37</f>
        <v>26</v>
      </c>
      <c r="D28" s="80" t="str">
        <f>+'PRESTIGIO '!C37</f>
        <v>COMPRESOR DE AIRE PORTATIL</v>
      </c>
      <c r="E28" s="80" t="str">
        <f>+'PRESTIGIO '!D37</f>
        <v xml:space="preserve">Compresor de aire portátil para inflado de balones; potencia mínima de 0.067 HP; Voltaje entre ; recargable por USB con cable de alimentación; con boquillas intercambiables para todo tipo de balón; con estuche. </v>
      </c>
      <c r="G28" s="80">
        <f>+CORSERVICS!B37</f>
        <v>26</v>
      </c>
      <c r="H28" s="80" t="str">
        <f>+CORSERVICS!C37</f>
        <v>COMPRESOR DE AIRE PORTATIL</v>
      </c>
      <c r="I28" s="80" t="str">
        <f>+CORSERVICS!D37</f>
        <v xml:space="preserve">Compresor de aire portátil para inflado de balones; potencia mínima de 0.067 HP; Voltaje entre ; recargable por USB con cable de alimentación; con boquillas intercambiables para todo tipo de balón; con estuche. </v>
      </c>
      <c r="K28" s="80">
        <f>+'PUBLICIDAD MOVIL'!B40</f>
        <v>26</v>
      </c>
      <c r="L28" s="80" t="str">
        <f>+'PUBLICIDAD MOVIL'!C40</f>
        <v>COMPRESOR DE AIRE PORTATIL</v>
      </c>
      <c r="M28" s="80" t="str">
        <f>+'PUBLICIDAD MOVIL'!D40</f>
        <v xml:space="preserve">Compresor de aire portátil para inflado de balones; potencia mínima de 0.067 HP; Voltaje entre ; recargable por USB con cable de alimentación; con boquillas intercambiables para todo tipo de balón; con estuche. </v>
      </c>
      <c r="N28" s="80" t="b">
        <f t="shared" si="0"/>
        <v>1</v>
      </c>
      <c r="O28" s="80" t="b">
        <f t="shared" si="1"/>
        <v>1</v>
      </c>
      <c r="Q28" t="b">
        <f t="shared" si="2"/>
        <v>1</v>
      </c>
      <c r="R28" t="b">
        <f t="shared" si="3"/>
        <v>1</v>
      </c>
    </row>
    <row r="29" spans="3:18" ht="12" customHeight="1" x14ac:dyDescent="0.2">
      <c r="C29" s="80">
        <f>+'PRESTIGIO '!B38</f>
        <v>27</v>
      </c>
      <c r="D29" s="80" t="str">
        <f>+'PRESTIGIO '!C38</f>
        <v>SET DE BANDAS ELÁSTICAS X 5 UNIDADES</v>
      </c>
      <c r="E29" s="80" t="str">
        <f>+'PRESTIGIO '!D38</f>
        <v>Material: Látex-Medidas Tensión 
Verde: 60x5x0,04cm/5libras.
Azul:60x5x0,06, cm/15libras.
Amarillo:60x5x0,08cm/20libras.
Rojo: 60x5x0,1 cm / 30 libras. 
Negro: 60x5x0,12 cm / 40 libras</v>
      </c>
      <c r="G29" s="80">
        <f>+CORSERVICS!B38</f>
        <v>27</v>
      </c>
      <c r="H29" s="80" t="str">
        <f>+CORSERVICS!C38</f>
        <v>SET DE BANDAS ELÁSTICAS X 5 UNIDADES</v>
      </c>
      <c r="I29" s="80" t="str">
        <f>+CORSERVICS!D38</f>
        <v>Material: Látex-Medidas Tensión 
Verde: 60x5x0,04cm/5libras.
Azul:60x5x0,06, cm/15libras.
Amarillo:60x5x0,08cm/20libras.
Rojo: 60x5x0,1 cm / 30 libras. 
Negro: 60x5x0,12 cm / 40 libras</v>
      </c>
      <c r="K29" s="80">
        <f>+'PUBLICIDAD MOVIL'!B41</f>
        <v>27</v>
      </c>
      <c r="L29" s="80" t="str">
        <f>+'PUBLICIDAD MOVIL'!C41</f>
        <v>SET DE BANDAS ELÁSTICAS X 5 UNIDADES</v>
      </c>
      <c r="M29" s="80" t="str">
        <f>+'PUBLICIDAD MOVIL'!D41</f>
        <v>Material: Látex-Medidas Tensión 
Verde: 60x5x0,04cm/5libras.
Azul:60x5x0,06, cm/15libras.
Amarillo:60x5x0,08cm/20libras.
Rojo: 60x5x0,1 cm / 30 libras. 
Negro: 60x5x0,12 cm / 40 libras</v>
      </c>
      <c r="N29" s="80" t="b">
        <f t="shared" si="0"/>
        <v>1</v>
      </c>
      <c r="O29" s="80" t="b">
        <f t="shared" si="1"/>
        <v>1</v>
      </c>
      <c r="Q29" t="b">
        <f t="shared" si="2"/>
        <v>1</v>
      </c>
      <c r="R29" t="b">
        <f t="shared" si="3"/>
        <v>1</v>
      </c>
    </row>
    <row r="30" spans="3:18" ht="12" customHeight="1" x14ac:dyDescent="0.2">
      <c r="C30" s="80">
        <f>+'PRESTIGIO '!B39</f>
        <v>28</v>
      </c>
      <c r="D30" s="80" t="str">
        <f>+'PRESTIGIO '!C39</f>
        <v>JUEGOS DE CANCHAS PREDEPORTIVAS</v>
      </c>
      <c r="E30" s="80" t="str">
        <f>+'PRESTIGIO '!D39</f>
        <v>Materiales: Tubo galvanizado de 3/4, tipo pesado con malla inmunizada en Nylon N° 3.
Especificaciones : Dimensión / Espesor / Capacidad: Medidas Reglamentarias: Largo:100 cms, Alto: 80 cms, Fondo: 60 cms (Medidas aproximadas de acuerdo a marca).
Diseño: Tubo galvanizado de 3/4 tipo pesado con maya inmunizada en nylon N° 3 con medidas reglamentarias Largo:100 cms, Alto: 80 cms, Fondo: 60 cms.</v>
      </c>
      <c r="G30" s="80">
        <f>+CORSERVICS!B39</f>
        <v>28</v>
      </c>
      <c r="H30" s="80" t="str">
        <f>+CORSERVICS!C39</f>
        <v>JUEGOS DE CANCHAS PREDEPORTIVAS</v>
      </c>
      <c r="I30" s="80" t="str">
        <f>+CORSERVICS!D39</f>
        <v>Materiales: Tubo galvanizado de 3/4, tipo pesado con malla inmunizada en Nylon N° 3.
Especificaciones : Dimensión / Espesor / Capacidad: Medidas Reglamentarias: Largo:100 cms, Alto: 80 cms, Fondo: 60 cms (Medidas aproximadas de acuerdo a marca).
Diseño: Tubo galvanizado de 3/4 tipo pesado con maya inmunizada en nylon N° 3 con medidas reglamentarias Largo:100 cms, Alto: 80 cms, Fondo: 60 cms.</v>
      </c>
      <c r="K30" s="80">
        <f>+'PUBLICIDAD MOVIL'!B42</f>
        <v>28</v>
      </c>
      <c r="L30" s="80" t="str">
        <f>+'PUBLICIDAD MOVIL'!C42</f>
        <v>JUEGOS DE CANCHAS PREDEPORTIVAS</v>
      </c>
      <c r="M30" s="80" t="str">
        <f>+'PUBLICIDAD MOVIL'!D42</f>
        <v>Materiales: Tubo galvanizado de 3/4, tipo pesado con malla inmunizada en Nylon N° 3.
Especificaciones : Dimensión / Espesor / Capacidad: Medidas Reglamentarias: Largo:100 cms, Alto: 80 cms, Fondo: 60 cms (Medidas aproximadas de acuerdo a marca).
Diseño: Tubo galvanizado de 3/4 tipo pesado con maya inmunizada en nylon N° 3 con medidas reglamentarias Largo:100 cms, Alto: 80 cms, Fondo: 60 cms.</v>
      </c>
      <c r="N30" s="80" t="b">
        <f t="shared" si="0"/>
        <v>1</v>
      </c>
      <c r="O30" s="80" t="b">
        <f t="shared" si="1"/>
        <v>1</v>
      </c>
      <c r="Q30" t="b">
        <f t="shared" si="2"/>
        <v>1</v>
      </c>
      <c r="R30" t="b">
        <f t="shared" si="3"/>
        <v>1</v>
      </c>
    </row>
    <row r="31" spans="3:18" ht="12" customHeight="1" x14ac:dyDescent="0.2">
      <c r="C31" s="80">
        <f>+'PRESTIGIO '!B40</f>
        <v>29</v>
      </c>
      <c r="D31" s="80" t="str">
        <f>+'PRESTIGIO '!C40</f>
        <v>CRONOMETRO ELECTRONICO DIGITAL</v>
      </c>
      <c r="E31" s="80" t="str">
        <f>+'PRESTIGIO '!D40</f>
        <v>Materiales: Plástico resistente.
Especificaciones : Dimensión / Espesor / Capacidad: Modos de medición: tiempo normal, tiempo fraccionado (Split), tiempos de 1ro y 2º lugar y tiempo de vuelta (lap) (tiempo de vuelta para cada segmento de un evento), almacenamiento de mínimo 20 memorias resistente al agua, de 1/100 segundo, rango 9 horas 59 min 59,99 seg, precisión n:99,997685%.
Diseño: Cronómetro Electrónico Digital en plástico resistente, con modos de medición, almacenamiento de mínimo 20 memorias, resistente al agua.</v>
      </c>
      <c r="G31" s="80">
        <f>+CORSERVICS!B40</f>
        <v>29</v>
      </c>
      <c r="H31" s="80" t="str">
        <f>+CORSERVICS!C40</f>
        <v>CRONOMETRO ELECTRONICO DIGITAL</v>
      </c>
      <c r="I31" s="80" t="str">
        <f>+CORSERVICS!D40</f>
        <v>Materiales: Plástico resistente.
Especificaciones : Dimensión / Espesor / Capacidad: Modos de medición: tiempo normal, tiempo fraccionado (Split), tiempos de 1ro y 2º lugar y tiempo de vuelta (lap) (tiempo de vuelta para cada segmento de un evento), almacenamiento de mínimo 20 memorias resistente al agua, de 1/100 segundo, rango 9 horas 59 min 59,99 seg, precisión n:99,997685%.
Diseño: Cronómetro Electrónico Digital en plástico resistente, con modos de medición, almacenamiento de mínimo 20 memorias, resistente al agua.</v>
      </c>
      <c r="K31" s="80">
        <f>+'PUBLICIDAD MOVIL'!B43</f>
        <v>29</v>
      </c>
      <c r="L31" s="80" t="str">
        <f>+'PUBLICIDAD MOVIL'!C43</f>
        <v>CRONOMETRO ELECTRONICO DIGITAL</v>
      </c>
      <c r="M31" s="80" t="str">
        <f>+'PUBLICIDAD MOVIL'!D43</f>
        <v>Materiales: Plástico resistente.
Especificaciones : Dimensión / Espesor / Capacidad: Modos de medición: tiempo normal, tiempo fraccionado (Split), tiempos de 1ro y 2º lugar y tiempo de vuelta (lap) (tiempo de vuelta para cada segmento de un evento), almacenamiento de mínimo 20 memorias resistente al agua, de 1/100 segundo, rango 9 horas 59 min 59,99 seg, precisión n:99,997685%.
Diseño: Cronómetro Electrónico Digital en plástico resistente, con modos de medición, almacenamiento de mínimo 20 memorias, resistente al agua.</v>
      </c>
      <c r="N31" s="80" t="b">
        <f t="shared" si="0"/>
        <v>1</v>
      </c>
      <c r="O31" s="80" t="b">
        <f t="shared" si="1"/>
        <v>1</v>
      </c>
      <c r="Q31" t="b">
        <f t="shared" si="2"/>
        <v>1</v>
      </c>
      <c r="R31" t="b">
        <f t="shared" si="3"/>
        <v>1</v>
      </c>
    </row>
    <row r="32" spans="3:18" ht="12" customHeight="1" x14ac:dyDescent="0.2">
      <c r="C32" s="80" t="e">
        <f>+'PRESTIGIO '!#REF!</f>
        <v>#REF!</v>
      </c>
      <c r="D32" s="80" t="e">
        <f>+'PRESTIGIO '!#REF!</f>
        <v>#REF!</v>
      </c>
      <c r="E32" s="80" t="e">
        <f>+'PRESTIGIO '!#REF!</f>
        <v>#REF!</v>
      </c>
      <c r="G32" s="80" t="e">
        <f>+CORSERVICS!#REF!</f>
        <v>#REF!</v>
      </c>
      <c r="H32" s="80" t="e">
        <f>+CORSERVICS!#REF!</f>
        <v>#REF!</v>
      </c>
      <c r="I32" s="80" t="e">
        <f>+CORSERVICS!#REF!</f>
        <v>#REF!</v>
      </c>
      <c r="K32" s="80" t="e">
        <f>+'PUBLICIDAD MOVIL'!#REF!</f>
        <v>#REF!</v>
      </c>
      <c r="L32" s="80" t="e">
        <f>+'PUBLICIDAD MOVIL'!#REF!</f>
        <v>#REF!</v>
      </c>
      <c r="M32" s="80" t="e">
        <f>+'PUBLICIDAD MOVIL'!#REF!</f>
        <v>#REF!</v>
      </c>
      <c r="N32" s="80" t="e">
        <f t="shared" si="0"/>
        <v>#REF!</v>
      </c>
      <c r="O32" s="80" t="e">
        <f t="shared" si="1"/>
        <v>#REF!</v>
      </c>
      <c r="Q32" t="e">
        <f t="shared" si="2"/>
        <v>#REF!</v>
      </c>
      <c r="R32" t="e">
        <f t="shared" si="3"/>
        <v>#REF!</v>
      </c>
    </row>
    <row r="33" spans="3:18" ht="12" customHeight="1" x14ac:dyDescent="0.2">
      <c r="C33" s="80">
        <f>+'PRESTIGIO '!B41</f>
        <v>30</v>
      </c>
      <c r="D33" s="80" t="str">
        <f>+'PRESTIGIO '!C41</f>
        <v>SILBATO PROFESIONAL</v>
      </c>
      <c r="E33" s="80" t="str">
        <f>+'PRESTIGIO '!D41</f>
        <v>Cantidad/Composición: Pito Profesional con cordón 
Materiales: Policarbonato 
Especificaciones: Dimensión / Espesor / Capacidad: Pito Profesional en Policarbonato para Fútbol, Basquetbol. Microfútbol y Voleibol con Cordón de largo de 45 cm aproximadamente según marca.</v>
      </c>
      <c r="G33" s="80">
        <f>+CORSERVICS!B41</f>
        <v>30</v>
      </c>
      <c r="H33" s="80" t="str">
        <f>+CORSERVICS!C41</f>
        <v>SILBATO PROFESIONAL</v>
      </c>
      <c r="I33" s="80" t="str">
        <f>+CORSERVICS!D41</f>
        <v>Cantidad/Composición: Pito Profesional con cordón 
Materiales: Policarbonato 
Especificaciones: Dimensión / Espesor / Capacidad: Pito Profesional en Policarbonato para Fútbol, Basquetbol. Microfútbol y Voleibol con Cordón de largo de 45 cm aproximadamente según marca.</v>
      </c>
      <c r="K33" s="80">
        <f>+'PUBLICIDAD MOVIL'!B44</f>
        <v>30</v>
      </c>
      <c r="L33" s="80" t="str">
        <f>+'PUBLICIDAD MOVIL'!C44</f>
        <v>SILBATO PROFESIONAL</v>
      </c>
      <c r="M33" s="80" t="str">
        <f>+'PUBLICIDAD MOVIL'!D44</f>
        <v>Cantidad/Composición: Pito Profesional con cordón 
Materiales: Policarbonato 
Especificaciones: Dimensión / Espesor / Capacidad: Pito Profesional en Policarbonato para Fútbol, Basquetbol. Microfútbol y Voleibol con Cordón de largo de 45 cm aproximadamente según marca.</v>
      </c>
      <c r="N33" s="80" t="b">
        <f t="shared" si="0"/>
        <v>1</v>
      </c>
      <c r="O33" s="80" t="b">
        <f t="shared" si="1"/>
        <v>1</v>
      </c>
      <c r="Q33" t="b">
        <f t="shared" si="2"/>
        <v>1</v>
      </c>
      <c r="R33" t="b">
        <f t="shared" si="3"/>
        <v>1</v>
      </c>
    </row>
    <row r="34" spans="3:18" ht="12" customHeight="1" x14ac:dyDescent="0.2">
      <c r="C34" s="80">
        <f>+'PRESTIGIO '!B42</f>
        <v>31</v>
      </c>
      <c r="D34" s="80" t="str">
        <f>+'PRESTIGIO '!C42</f>
        <v>TABLAS DIDACTICAS DEPORTIVAS</v>
      </c>
      <c r="E34" s="80" t="str">
        <f>+'PRESTIGIO '!D42</f>
        <v>Cantidad/Composición: Juego de tablas tácticas deportivas 
Materiales: Tabla en acrílico con gancho en acero inoxidable y marcador borrable
Especificaciones : Dimensión / Espesor / Capacidad: Tabla medidas Largo 35 cm Ancho 25 cm (Medida aproximada según marca), marcado acorde con tamaño de la tabla 
Diseño: Tabla en acrílico con gancho en acero inoxidable y marcador borrable de medidas aproximadas Largo 35 cm Ancho 25 cm (Medida aproximada según marca).</v>
      </c>
      <c r="G34" s="80">
        <f>+CORSERVICS!B42</f>
        <v>31</v>
      </c>
      <c r="H34" s="80" t="str">
        <f>+CORSERVICS!C42</f>
        <v>TABLAS DIDACTICAS DEPORTIVAS</v>
      </c>
      <c r="I34" s="80" t="str">
        <f>+CORSERVICS!D42</f>
        <v>Cantidad/Composición: Juego de tablas tácticas deportivas 
Materiales: Tabla en acrílico con gancho en acero inoxidable y marcador borrable
Especificaciones : Dimensión / Espesor / Capacidad: Tabla medidas Largo 35 cm Ancho 25 cm (Medida aproximada según marca), marcado acorde con tamaño de la tabla 
Diseño: Tabla en acrílico con gancho en acero inoxidable y marcador borrable de medidas aproximadas Largo 35 cm Ancho 25 cm (Medida aproximada según marca).</v>
      </c>
      <c r="K34" s="80">
        <f>+'PUBLICIDAD MOVIL'!B45</f>
        <v>31</v>
      </c>
      <c r="L34" s="80" t="str">
        <f>+'PUBLICIDAD MOVIL'!C45</f>
        <v>TABLAS DIDACTICAS DEPORTIVAS</v>
      </c>
      <c r="M34" s="80" t="str">
        <f>+'PUBLICIDAD MOVIL'!D45</f>
        <v>Cantidad/Composición: Juego de tablas tácticas deportivas 
Materiales: Tabla en acrílico con gancho en acero inoxidable y marcador borrable
Especificaciones : Dimensión / Espesor / Capacidad: Tabla medidas Largo 35 cm Ancho 25 cm (Medida aproximada según marca), marcado acorde con tamaño de la tabla 
Diseño: Tabla en acrílico con gancho en acero inoxidable y marcador borrable de medidas aproximadas Largo 35 cm Ancho 25 cm (Medida aproximada según marca).</v>
      </c>
      <c r="N34" s="80" t="b">
        <f t="shared" si="0"/>
        <v>1</v>
      </c>
      <c r="O34" s="80" t="b">
        <f t="shared" si="1"/>
        <v>1</v>
      </c>
      <c r="Q34" t="b">
        <f t="shared" si="2"/>
        <v>1</v>
      </c>
      <c r="R34" t="b">
        <f t="shared" si="3"/>
        <v>1</v>
      </c>
    </row>
    <row r="35" spans="3:18" ht="12" customHeight="1" x14ac:dyDescent="0.2">
      <c r="C35" s="80">
        <f>+'PRESTIGIO '!B43</f>
        <v>32</v>
      </c>
      <c r="D35" s="80" t="str">
        <f>+'PRESTIGIO '!C43</f>
        <v>CANILLERAS</v>
      </c>
      <c r="E35" s="80" t="str">
        <f>+'PRESTIGIO '!D43</f>
        <v>Talla única
80 % polipropileno
Acolchado: 100 %
Protector duro
Refuerzo de EVA
Color del artículo: Black / White / Black
Número de artículo: HN5601</v>
      </c>
      <c r="G35" s="80">
        <f>+CORSERVICS!B43</f>
        <v>32</v>
      </c>
      <c r="H35" s="80" t="str">
        <f>+CORSERVICS!C43</f>
        <v>CANILLERAS</v>
      </c>
      <c r="I35" s="80" t="str">
        <f>+CORSERVICS!D43</f>
        <v>Talla única
80 % polipropileno
Acolchado: 100 %
Protector duro
Refuerzo de EVA
Color del artículo: Black / White / Black
Número de artículo: HN5601</v>
      </c>
      <c r="K35" s="80">
        <f>+'PUBLICIDAD MOVIL'!B46</f>
        <v>32</v>
      </c>
      <c r="L35" s="80" t="str">
        <f>+'PUBLICIDAD MOVIL'!C46</f>
        <v>CANILLERAS</v>
      </c>
      <c r="M35" s="80" t="str">
        <f>+'PUBLICIDAD MOVIL'!D46</f>
        <v>Talla única
80 % polipropileno
Acolchado: 100 %
Protector duro
Refuerzo de EVA
Color del artículo: Black / White / Black
Número de artículo: HN5601</v>
      </c>
      <c r="N35" s="80" t="b">
        <f t="shared" si="0"/>
        <v>1</v>
      </c>
      <c r="O35" s="80" t="b">
        <f t="shared" si="1"/>
        <v>1</v>
      </c>
      <c r="Q35" t="b">
        <f t="shared" si="2"/>
        <v>1</v>
      </c>
      <c r="R35" t="b">
        <f t="shared" si="3"/>
        <v>1</v>
      </c>
    </row>
    <row r="36" spans="3:18" ht="12" customHeight="1" x14ac:dyDescent="0.2">
      <c r="C36" s="80">
        <f>+'PRESTIGIO '!B44</f>
        <v>33</v>
      </c>
      <c r="D36" s="80" t="str">
        <f>+'PRESTIGIO '!C44</f>
        <v>GUAYOS</v>
      </c>
      <c r="E36" s="80" t="str">
        <f>+'PRESTIGIO '!D44</f>
        <v>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Los tacos son de plástico y tienen de 11 a 14 puntos de agarre; con cordones; Exterior sintético; Plantilla textil; Lengüeta sintética liviana con perforaciones;  Suela sintética
Colores variados.
Tallas: 32, a la 44 (talla colombiana).
Importado de marca reconocida en el mercado.
Garantía de 1 año por desperfectos de fábrica.</v>
      </c>
      <c r="G36" s="80">
        <f>+CORSERVICS!B44</f>
        <v>33</v>
      </c>
      <c r="H36" s="80" t="str">
        <f>+CORSERVICS!C44</f>
        <v>GUAYOS</v>
      </c>
      <c r="I36" s="80" t="str">
        <f>+CORSERVICS!D44</f>
        <v>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Los tacos son de plástico y tienen de 11 a 14 puntos de agarre; con cordones; Exterior sintético; Plantilla textil; Lengüeta sintética liviana con perforaciones;  Suela sintética
Colores variados.
Tallas: 32, a la 44 (talla colombiana).
Importado de marca reconocida en el mercado.
Garantía de 1 año por desperfectos de fábrica.</v>
      </c>
      <c r="K36" s="80">
        <f>+'PUBLICIDAD MOVIL'!B47</f>
        <v>33</v>
      </c>
      <c r="L36" s="80" t="str">
        <f>+'PUBLICIDAD MOVIL'!C47</f>
        <v>GUAYOS</v>
      </c>
      <c r="M36" s="80" t="str">
        <f>+'PUBLICIDAD MOVIL'!D47</f>
        <v>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Los tacos son de plástico y tienen de 11 a 14 puntos de agarre; con cordones; Exterior sintético; Plantilla textil; Lengüeta sintética liviana con perforaciones;  Suela sintética
Colores variados.
Tallas: 32, a la 44 (talla colombiana).
Importado de marca reconocida en el mercado.
Garantía de 1 año por desperfectos de fábrica.</v>
      </c>
      <c r="N36" s="80" t="b">
        <f t="shared" si="0"/>
        <v>1</v>
      </c>
      <c r="O36" s="80" t="b">
        <f t="shared" si="1"/>
        <v>1</v>
      </c>
      <c r="Q36" t="b">
        <f t="shared" si="2"/>
        <v>1</v>
      </c>
      <c r="R36" t="b">
        <f t="shared" si="3"/>
        <v>1</v>
      </c>
    </row>
    <row r="37" spans="3:18" ht="12" customHeight="1" x14ac:dyDescent="0.2">
      <c r="C37" s="80">
        <f>+'PRESTIGIO '!B45</f>
        <v>34</v>
      </c>
      <c r="D37" s="80" t="str">
        <f>+'PRESTIGIO '!C45</f>
        <v>TENIS TIPO TORRETIN</v>
      </c>
      <c r="E37" s="80" t="str">
        <f>+'PRESTIGIO '!D45</f>
        <v>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La suela de caucho con micro taches especialmente diseñada para pasto artificial; con cordones; Exterior sintético; Plantilla textil; Lengüeta sintética liviana con perforaciones;  Suela sintética
Colores variados.
Tallas: 32, a la 44 (talla colombiana).
Importado de marca reconocida en el mercado.
Garantía de 1 año por desperfectos de fábrica.</v>
      </c>
      <c r="G37" s="80">
        <f>+CORSERVICS!B45</f>
        <v>34</v>
      </c>
      <c r="H37" s="80" t="str">
        <f>+CORSERVICS!C45</f>
        <v>TENIS TIPO TORRETIN</v>
      </c>
      <c r="I37" s="80" t="str">
        <f>+CORSERVICS!D45</f>
        <v>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La suela de caucho con micro taches especialmente diseñada para pasto artificial; con cordones; Exterior sintético; Plantilla textil; Lengüeta sintética liviana con perforaciones;  Suela sintética
Colores variados.
Tallas: 32, a la 44 (talla colombiana).
Importado de marca reconocida en el mercado.
Garantía de 1 año por desperfectos de fábrica.</v>
      </c>
      <c r="K37" s="80">
        <f>+'PUBLICIDAD MOVIL'!B48</f>
        <v>34</v>
      </c>
      <c r="L37" s="80" t="str">
        <f>+'PUBLICIDAD MOVIL'!C48</f>
        <v>TENIS TIPO TORRETIN</v>
      </c>
      <c r="M37" s="80" t="str">
        <f>+'PUBLICIDAD MOVIL'!D48</f>
        <v>Material Sintético de Poliuretano, ligeros, resistentes al agua fáciles de limpiar. Microfibras y Texturas: Materiales ultradelgados con texturas tipo Strikeprint o padding (acolchado) en zonas de golpeo para mejorar el control y la precisión.
Ajuste clásico para un césped natural con terreno firme. 
La suela de caucho con micro taches especialmente diseñada para pasto artificial; con cordones; Exterior sintético; Plantilla textil; Lengüeta sintética liviana con perforaciones;  Suela sintética
Colores variados.
Tallas: 32, a la 44 (talla colombiana).
Importado de marca reconocida en el mercado.
Garantía de 1 año por desperfectos de fábrica.</v>
      </c>
      <c r="N37" s="80" t="b">
        <f t="shared" si="0"/>
        <v>1</v>
      </c>
      <c r="O37" s="80" t="b">
        <f t="shared" si="1"/>
        <v>1</v>
      </c>
      <c r="Q37" t="b">
        <f t="shared" si="2"/>
        <v>1</v>
      </c>
      <c r="R37" t="b">
        <f t="shared" si="3"/>
        <v>1</v>
      </c>
    </row>
    <row r="38" spans="3:18" ht="12" customHeight="1" x14ac:dyDescent="0.2">
      <c r="C38" s="80">
        <f>+'PRESTIGIO '!B46</f>
        <v>35</v>
      </c>
      <c r="D38" s="80" t="str">
        <f>+'PRESTIGIO '!C46</f>
        <v>BALON BALONCESTO # 7</v>
      </c>
      <c r="E38" s="80" t="str">
        <f>+'PRESTIGIO '!D46</f>
        <v>Balón para baloncesto masculino,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567 - 650 grs. INDOOR / OUTDOOR</v>
      </c>
      <c r="G38" s="80">
        <f>+CORSERVICS!B46</f>
        <v>35</v>
      </c>
      <c r="H38" s="80" t="str">
        <f>+CORSERVICS!C46</f>
        <v>BALON BALONCESTO # 7</v>
      </c>
      <c r="I38" s="80" t="str">
        <f>+CORSERVICS!D46</f>
        <v>Balón para baloncesto masculino,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567 - 650 grs. INDOOR / OUTDOOR</v>
      </c>
      <c r="K38" s="80">
        <f>+'PUBLICIDAD MOVIL'!B49</f>
        <v>35</v>
      </c>
      <c r="L38" s="80" t="str">
        <f>+'PUBLICIDAD MOVIL'!C49</f>
        <v>BALON BALONCESTO # 7</v>
      </c>
      <c r="M38" s="80" t="str">
        <f>+'PUBLICIDAD MOVIL'!D49</f>
        <v>Balón para baloncesto masculino,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 100% Nylon, cámara de aire en caucho butilo, sobresaliente durabilidad, mínima pérdida de aire, detalles técnicos: circunferencia 75 - 78 cm, peso 567 - 650 grs. INDOOR / OUTDOOR</v>
      </c>
      <c r="N38" s="80" t="b">
        <f t="shared" si="0"/>
        <v>1</v>
      </c>
      <c r="O38" s="80" t="b">
        <f t="shared" si="1"/>
        <v>1</v>
      </c>
      <c r="Q38" t="b">
        <f t="shared" si="2"/>
        <v>1</v>
      </c>
      <c r="R38" t="b">
        <f t="shared" si="3"/>
        <v>1</v>
      </c>
    </row>
    <row r="39" spans="3:18" ht="12" customHeight="1" x14ac:dyDescent="0.2">
      <c r="C39" s="80">
        <f>+'PRESTIGIO '!B47</f>
        <v>36</v>
      </c>
      <c r="D39" s="80" t="str">
        <f>+'PRESTIGIO '!C47</f>
        <v>BALON BALONCESTO # 6</v>
      </c>
      <c r="E39" s="80" t="str">
        <f>+'PRESTIGIO '!D47</f>
        <v>Balón para baloncesto femenino, marca Oficial de FIBA INTERNACIONAL, FEDERACIÓN COLOMBIANA DE BALONCESTO Y DIVISIÓN PROFESIONAL DE BALONCESTO DPB,SELLO FIBA APPROVED VALID THRU 2023,Cubierta en caucho, proceso vulcanizado o moldeado, diseño doce paneles (GG)para mejor visualización (REGLA FIBA), Serie BG, enmallado en hilo 100% Nylon, cámara de aire en caucho butilo, sobresaliente durabilidad, mínima pérdida de aire, detalles técnicos: circunferencia 72 - 74 cm, peso 490 - 567 g., INDOOR / OUTDOOR</v>
      </c>
      <c r="G39" s="80">
        <f>+CORSERVICS!B47</f>
        <v>36</v>
      </c>
      <c r="H39" s="80" t="str">
        <f>+CORSERVICS!C47</f>
        <v>BALON BALONCESTO # 6</v>
      </c>
      <c r="I39" s="80" t="str">
        <f>+CORSERVICS!D47</f>
        <v>Balón para baloncesto femenino, marca Oficial de FIBA INTERNACIONAL, FEDERACIÓN COLOMBIANA DE BALONCESTO Y DIVISIÓN PROFESIONAL DE BALONCESTO DPB,SELLO FIBA APPROVED VALID THRU 2023,Cubierta en caucho, proceso vulcanizado o moldeado, diseño doce paneles (GG)para mejor visualización (REGLA FIBA), Serie BG, enmallado en hilo 100% Nylon, cámara de aire en caucho butilo, sobresaliente durabilidad, mínima pérdida de aire, detalles técnicos: circunferencia 72 - 74 cm, peso 490 - 567 g., INDOOR / OUTDOOR</v>
      </c>
      <c r="K39" s="80">
        <f>+'PUBLICIDAD MOVIL'!B50</f>
        <v>36</v>
      </c>
      <c r="L39" s="80" t="str">
        <f>+'PUBLICIDAD MOVIL'!C50</f>
        <v>BALON BALONCESTO # 6</v>
      </c>
      <c r="M39" s="80" t="str">
        <f>+'PUBLICIDAD MOVIL'!D50</f>
        <v>Balón para baloncesto femenino, marca Oficial de FIBA INTERNACIONAL, FEDERACIÓN COLOMBIANA DE BALONCESTO Y DIVISIÓN PROFESIONAL DE BALONCESTO DPB,SELLO FIBA APPROVED VALID THRU 2023,Cubierta en caucho, proceso vulcanizado o moldeado, diseño doce paneles (GG)para mejor visualización (REGLA FIBA), Serie BG, enmallado en hilo 100% Nylon, cámara de aire en caucho butilo, sobresaliente durabilidad, mínima pérdida de aire, detalles técnicos: circunferencia 72 - 74 cm, peso 490 - 567 g., INDOOR / OUTDOOR</v>
      </c>
      <c r="N39" s="80" t="b">
        <f t="shared" si="0"/>
        <v>1</v>
      </c>
      <c r="O39" s="80" t="b">
        <f t="shared" si="1"/>
        <v>1</v>
      </c>
      <c r="Q39" t="b">
        <f t="shared" si="2"/>
        <v>1</v>
      </c>
      <c r="R39" t="b">
        <f t="shared" si="3"/>
        <v>1</v>
      </c>
    </row>
    <row r="40" spans="3:18" ht="12" customHeight="1" x14ac:dyDescent="0.2">
      <c r="C40" s="80">
        <f>+'PRESTIGIO '!B48</f>
        <v>37</v>
      </c>
      <c r="D40" s="80" t="str">
        <f>+'PRESTIGIO '!C48</f>
        <v>BALON BALONCESTO # 5</v>
      </c>
      <c r="E40" s="80" t="str">
        <f>+'PRESTIGIO '!D48</f>
        <v>Balón para baloncesto femenino,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hilo100% Nylon, cámara de aire en caucho butilo, sobresaliente durabilidad, mínima pérdida de aire, detalles técnicos: circunferencia 68 - 72 cm, peso 470 - 510 g., INDOOR / OUTDOOR</v>
      </c>
      <c r="G40" s="80">
        <f>+CORSERVICS!B48</f>
        <v>37</v>
      </c>
      <c r="H40" s="80" t="str">
        <f>+CORSERVICS!C48</f>
        <v>BALON BALONCESTO # 5</v>
      </c>
      <c r="I40" s="80" t="str">
        <f>+CORSERVICS!D48</f>
        <v>Balón para baloncesto femenino,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hilo100% Nylon, cámara de aire en caucho butilo, sobresaliente durabilidad, mínima pérdida de aire, detalles técnicos: circunferencia 68 - 72 cm, peso 470 - 510 g., INDOOR / OUTDOOR</v>
      </c>
      <c r="K40" s="80">
        <f>+'PUBLICIDAD MOVIL'!B51</f>
        <v>37</v>
      </c>
      <c r="L40" s="80" t="str">
        <f>+'PUBLICIDAD MOVIL'!C51</f>
        <v>BALON BALONCESTO # 5</v>
      </c>
      <c r="M40" s="80" t="str">
        <f>+'PUBLICIDAD MOVIL'!D51</f>
        <v>Balón para baloncesto femenino, marca Oficial de FIBA INTERNACIONAL, FEDERACIÓN COLOMBIANA DE BALONCESTO Y DIVISIÓN PROFESIONAL DE BALONCESTO DPB, SELLO FIBA APPROVED VALID THRU 2023, Cubierta en caucho, proceso vulcanizado o moldeado, diseño doce paneles (GG) para mejor visualización (REGLA FIBA), Serie BG, enmallado en hilo100% Nylon, cámara de aire en caucho butilo, sobresaliente durabilidad, mínima pérdida de aire, detalles técnicos: circunferencia 68 - 72 cm, peso 470 - 510 g., INDOOR / OUTDOOR</v>
      </c>
      <c r="N40" s="80" t="b">
        <f t="shared" si="0"/>
        <v>1</v>
      </c>
      <c r="O40" s="80" t="b">
        <f t="shared" si="1"/>
        <v>1</v>
      </c>
      <c r="Q40" t="b">
        <f t="shared" si="2"/>
        <v>1</v>
      </c>
      <c r="R40" t="b">
        <f t="shared" si="3"/>
        <v>1</v>
      </c>
    </row>
    <row r="41" spans="3:18" ht="12" customHeight="1" x14ac:dyDescent="0.2">
      <c r="C41" s="80">
        <f>+'PRESTIGIO '!B49</f>
        <v>38</v>
      </c>
      <c r="D41" s="80" t="str">
        <f>+'PRESTIGIO '!C49</f>
        <v xml:space="preserve">UNIFORME BALONCESTO 
</v>
      </c>
      <c r="E41" s="80" t="str">
        <f>+'PRESTIGIO '!D49</f>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TALLAS, 4, 6 8, </v>
      </c>
      <c r="G41" s="80">
        <f>+CORSERVICS!B49</f>
        <v>38</v>
      </c>
      <c r="H41" s="80" t="str">
        <f>+CORSERVICS!C49</f>
        <v xml:space="preserve">UNIFORME BALONCESTO 
</v>
      </c>
      <c r="I41" s="80" t="str">
        <f>+CORSERVICS!D49</f>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TALLAS, 4, 6 8, </v>
      </c>
      <c r="K41" s="80">
        <f>+'PUBLICIDAD MOVIL'!B52</f>
        <v>38</v>
      </c>
      <c r="L41" s="80" t="str">
        <f>+'PUBLICIDAD MOVIL'!C52</f>
        <v xml:space="preserve">UNIFORME BALONCESTO 
</v>
      </c>
      <c r="M41" s="80" t="str">
        <f>+'PUBLICIDAD MOVIL'!D52</f>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encima de la rodilla TALLAS, 4, 6 8, </v>
      </c>
      <c r="N41" s="80" t="b">
        <f t="shared" si="0"/>
        <v>1</v>
      </c>
      <c r="O41" s="80" t="b">
        <f t="shared" si="1"/>
        <v>1</v>
      </c>
      <c r="Q41" t="b">
        <f t="shared" si="2"/>
        <v>1</v>
      </c>
      <c r="R41" t="b">
        <f t="shared" si="3"/>
        <v>1</v>
      </c>
    </row>
    <row r="42" spans="3:18" ht="12" customHeight="1" x14ac:dyDescent="0.2">
      <c r="C42" s="80">
        <f>+'PRESTIGIO '!B50</f>
        <v>39</v>
      </c>
      <c r="D42" s="80" t="str">
        <f>+'PRESTIGIO '!C50</f>
        <v xml:space="preserve">UNIFORME BALONCESTO 
</v>
      </c>
      <c r="E42" s="80" t="str">
        <f>+'PRESTIGIO '!D50</f>
        <v>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10, 12, 14, 16, S</v>
      </c>
      <c r="G42" s="80">
        <f>+CORSERVICS!B50</f>
        <v>39</v>
      </c>
      <c r="H42" s="80" t="str">
        <f>+CORSERVICS!C50</f>
        <v xml:space="preserve">UNIFORME BALONCESTO 
</v>
      </c>
      <c r="I42" s="80" t="str">
        <f>+CORSERVICS!D50</f>
        <v>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10, 12, 14, 16, S</v>
      </c>
      <c r="K42" s="80">
        <f>+'PUBLICIDAD MOVIL'!B53</f>
        <v>39</v>
      </c>
      <c r="L42" s="80" t="str">
        <f>+'PUBLICIDAD MOVIL'!C53</f>
        <v xml:space="preserve">UNIFORME BALONCESTO 
</v>
      </c>
      <c r="M42" s="80" t="str">
        <f>+'PUBLICIDAD MOVIL'!D53</f>
        <v>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10, 12, 14, 16, S</v>
      </c>
      <c r="N42" s="80" t="b">
        <f t="shared" si="0"/>
        <v>1</v>
      </c>
      <c r="O42" s="80" t="b">
        <f t="shared" si="1"/>
        <v>1</v>
      </c>
      <c r="Q42" t="b">
        <f t="shared" si="2"/>
        <v>1</v>
      </c>
      <c r="R42" t="b">
        <f t="shared" si="3"/>
        <v>1</v>
      </c>
    </row>
    <row r="43" spans="3:18" ht="12" customHeight="1" x14ac:dyDescent="0.2">
      <c r="C43" s="80">
        <f>+'PRESTIGIO '!B51</f>
        <v>40</v>
      </c>
      <c r="D43" s="80" t="str">
        <f>+'PRESTIGIO '!C51</f>
        <v xml:space="preserve">UNIFORME BALONCESTO 
</v>
      </c>
      <c r="E43" s="80" t="str">
        <f>+'PRESTIGIO '!D51</f>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M, L,XL, XXL </v>
      </c>
      <c r="G43" s="80">
        <f>+CORSERVICS!B51</f>
        <v>40</v>
      </c>
      <c r="H43" s="80" t="str">
        <f>+CORSERVICS!C51</f>
        <v xml:space="preserve">UNIFORME BALONCESTO 
</v>
      </c>
      <c r="I43" s="80" t="str">
        <f>+CORSERVICS!D51</f>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M, L,XL, XXL </v>
      </c>
      <c r="K43" s="80">
        <f>+'PUBLICIDAD MOVIL'!B54</f>
        <v>40</v>
      </c>
      <c r="L43" s="80" t="str">
        <f>+'PUBLICIDAD MOVIL'!C54</f>
        <v xml:space="preserve">UNIFORME BALONCESTO 
</v>
      </c>
      <c r="M43" s="80" t="str">
        <f>+'PUBLICIDAD MOVIL'!D54</f>
        <v xml:space="preserve">camiseta: tipo esqueleto (manga sisa), cuello en v, 100% poliéster uniforme en transfer, doble ribete en cuello y sisa, camiseta ceñida a la cintura. Pantaloneta tipo bermuda, 100% poliéster con transporte de humedad y con forro antialérgico. Forrada en malla, caucho y cordón ajustable en cintura. Numerados de acuerdo al reglamento. La pantaloneta tiene un largo aproximado de 10cm por debajo de la rodilla. TALLAS M, L,XL, XXL </v>
      </c>
      <c r="N43" s="80" t="b">
        <f t="shared" si="0"/>
        <v>1</v>
      </c>
      <c r="O43" s="80" t="b">
        <f t="shared" si="1"/>
        <v>1</v>
      </c>
      <c r="Q43" t="b">
        <f t="shared" si="2"/>
        <v>1</v>
      </c>
      <c r="R43" t="b">
        <f t="shared" si="3"/>
        <v>1</v>
      </c>
    </row>
    <row r="44" spans="3:18" ht="12" customHeight="1" x14ac:dyDescent="0.2">
      <c r="C44" s="80">
        <f>+'PRESTIGIO '!B52</f>
        <v>41</v>
      </c>
      <c r="D44" s="80" t="str">
        <f>+'PRESTIGIO '!C52</f>
        <v>MALLAS DE BALONCESTO</v>
      </c>
      <c r="E44" s="80" t="str">
        <f>+'PRESTIGIO '!D52</f>
        <v>Par de mallas de baloncesto fabricada en polipropileno (PP) de alta resistencia, para usar en interiores como exteriores. Está disponible en dos variantes de grosor, permitiendo elegir la opción más adecuada según la intensidad del uso: Malla de 6 mm, diseñada para competencias, canchas profesionales y escenarios de alta exigencia. Compatibles con aros estándar y resistentes a la exposición a la intemperie.</v>
      </c>
      <c r="G44" s="80">
        <f>+CORSERVICS!B52</f>
        <v>41</v>
      </c>
      <c r="H44" s="80" t="str">
        <f>+CORSERVICS!C52</f>
        <v>MALLAS DE BALONCESTO</v>
      </c>
      <c r="I44" s="80" t="str">
        <f>+CORSERVICS!D52</f>
        <v>Par de mallas de baloncesto fabricada en polipropileno (PP) de alta resistencia, para usar en interiores como exteriores. Está disponible en dos variantes de grosor, permitiendo elegir la opción más adecuada según la intensidad del uso: Malla de 6 mm, diseñada para competencias, canchas profesionales y escenarios de alta exigencia. Compatibles con aros estándar y resistentes a la exposición a la intemperie.</v>
      </c>
      <c r="K44" s="80">
        <f>+'PUBLICIDAD MOVIL'!B55</f>
        <v>41</v>
      </c>
      <c r="L44" s="80" t="str">
        <f>+'PUBLICIDAD MOVIL'!C55</f>
        <v>MALLAS DE BALONCESTO</v>
      </c>
      <c r="M44" s="80" t="str">
        <f>+'PUBLICIDAD MOVIL'!D55</f>
        <v>Par de mallas de baloncesto fabricada en polipropileno (PP) de alta resistencia, para usar en interiores como exteriores. Está disponible en dos variantes de grosor, permitiendo elegir la opción más adecuada según la intensidad del uso: Malla de 6 mm, diseñada para competencias, canchas profesionales y escenarios de alta exigencia. Compatibles con aros estándar y resistentes a la exposición a la intemperie.</v>
      </c>
      <c r="N44" s="80" t="b">
        <f t="shared" si="0"/>
        <v>1</v>
      </c>
      <c r="O44" s="80" t="b">
        <f t="shared" si="1"/>
        <v>1</v>
      </c>
      <c r="Q44" t="b">
        <f t="shared" si="2"/>
        <v>1</v>
      </c>
      <c r="R44" t="b">
        <f t="shared" si="3"/>
        <v>1</v>
      </c>
    </row>
    <row r="45" spans="3:18" ht="12" customHeight="1" x14ac:dyDescent="0.2">
      <c r="C45" s="80">
        <f>+'PRESTIGIO '!B53</f>
        <v>42</v>
      </c>
      <c r="D45" s="80" t="str">
        <f>+'PRESTIGIO '!C53</f>
        <v>TENIS DE BALONCESTO PARA COMPETENCIA</v>
      </c>
      <c r="E45" s="80" t="str">
        <f>+'PRESTIGIO '!D53</f>
        <v>Tenis de baloncesto para entrenamiento o competencia
Características: Con función de absorción de impacto del salto y la carrera, devolviendo la energía; Con tecnología de espuma EVA inyectada, espuma Nitro, espuma Boost, espuma Zoom Air o unidades de aire encapsulado.
Peso: 0.8335 KG; 
Composición del material: Parte superior: 41% Cuero, 32% Sintético, 27% Textil Suela exterior: 100% Goma.</v>
      </c>
      <c r="G45" s="80">
        <f>+CORSERVICS!B53</f>
        <v>42</v>
      </c>
      <c r="H45" s="80" t="str">
        <f>+CORSERVICS!C53</f>
        <v>TENIS DE BALONCESTO PARA COMPETENCIA</v>
      </c>
      <c r="I45" s="80" t="str">
        <f>+CORSERVICS!D53</f>
        <v>Tenis de baloncesto para entrenamiento o competencia
Características: Con función de absorción de impacto del salto y la carrera, devolviendo la energía; Con tecnología de espuma EVA inyectada, espuma Nitro, espuma Boost, espuma Zoom Air o unidades de aire encapsulado.
Peso: 0.8335 KG; 
Composición del material: Parte superior: 41% Cuero, 32% Sintético, 27% Textil Suela exterior: 100% Goma.</v>
      </c>
      <c r="K45" s="80">
        <f>+'PUBLICIDAD MOVIL'!B56</f>
        <v>42</v>
      </c>
      <c r="L45" s="80" t="str">
        <f>+'PUBLICIDAD MOVIL'!C56</f>
        <v>TENIS DE BALONCESTO PARA COMPETENCIA</v>
      </c>
      <c r="M45" s="80" t="str">
        <f>+'PUBLICIDAD MOVIL'!D56</f>
        <v>Tenis de baloncesto para entrenamiento o competencia
Características: Con función de absorción de impacto del salto y la carrera, devolviendo la energía; Con tecnología de espuma EVA inyectada, espuma Nitro, espuma Boost, espuma Zoom Air o unidades de aire encapsulado.
Peso: 0.8335 KG; 
Composición del material: Parte superior: 41% Cuero, 32% Sintético, 27% Textil Suela exterior: 100% Goma.</v>
      </c>
      <c r="N45" s="80" t="b">
        <f t="shared" si="0"/>
        <v>1</v>
      </c>
      <c r="O45" s="80" t="b">
        <f t="shared" si="1"/>
        <v>1</v>
      </c>
      <c r="Q45" t="b">
        <f t="shared" si="2"/>
        <v>1</v>
      </c>
      <c r="R45" t="b">
        <f t="shared" si="3"/>
        <v>1</v>
      </c>
    </row>
    <row r="46" spans="3:18" ht="12" customHeight="1" x14ac:dyDescent="0.2">
      <c r="C46" s="80">
        <f>+'PRESTIGIO '!B54</f>
        <v>43</v>
      </c>
      <c r="D46" s="80" t="str">
        <f>+'PRESTIGIO '!C54</f>
        <v>MALETA</v>
      </c>
      <c r="E46" s="80" t="str">
        <f>+'PRESTIGIO '!D54</f>
        <v>Maleta Deportiva 
Dimensiones: 20 cm x 45 cm x 23 cm como mínimo
Capacidad: 24 LITROS
Exterior: 100 % poliéster; Interior: 100 % elastómero termoplástico
Bolsillos laterales y en los extremos con cremallera
Bolsillos interiores con cremallera y sin cremallera
Compartimento para el calzado
Correa ajustable para los hombros con almohadilla movible
Dos asas de mano con agarre acolchado
Color del artículo: variado</v>
      </c>
      <c r="G46" s="80">
        <f>+CORSERVICS!B54</f>
        <v>43</v>
      </c>
      <c r="H46" s="80" t="str">
        <f>+CORSERVICS!C54</f>
        <v>MALETA</v>
      </c>
      <c r="I46" s="80" t="str">
        <f>+CORSERVICS!D54</f>
        <v>Maleta Deportiva 
Dimensiones: 20 cm x 45 cm x 23 cm como mínimo
Capacidad: 24 LITROS
Exterior: 100 % poliéster; Interior: 100 % elastómero termoplástico
Bolsillos laterales y en los extremos con cremallera
Bolsillos interiores con cremallera y sin cremallera
Compartimento para el calzado
Correa ajustable para los hombros con almohadilla movible
Dos asas de mano con agarre acolchado
Color del artículo: variado</v>
      </c>
      <c r="K46" s="80">
        <f>+'PUBLICIDAD MOVIL'!B57</f>
        <v>43</v>
      </c>
      <c r="L46" s="80" t="str">
        <f>+'PUBLICIDAD MOVIL'!C57</f>
        <v>MALETA</v>
      </c>
      <c r="M46" s="80" t="str">
        <f>+'PUBLICIDAD MOVIL'!D57</f>
        <v>Maleta Deportiva 
Dimensiones: 20 cm x 45 cm x 23 cm como mínimo
Capacidad: 24 LITROS
Exterior: 100 % poliéster; Interior: 100 % elastómero termoplástico
Bolsillos laterales y en los extremos con cremallera
Bolsillos interiores con cremallera y sin cremallera
Compartimento para el calzado
Correa ajustable para los hombros con almohadilla movible
Dos asas de mano con agarre acolchado
Color del artículo: variado</v>
      </c>
      <c r="N46" s="80" t="b">
        <f t="shared" si="0"/>
        <v>1</v>
      </c>
      <c r="O46" s="80" t="b">
        <f t="shared" si="1"/>
        <v>1</v>
      </c>
      <c r="Q46" t="b">
        <f t="shared" si="2"/>
        <v>1</v>
      </c>
      <c r="R46" t="b">
        <f t="shared" si="3"/>
        <v>1</v>
      </c>
    </row>
    <row r="47" spans="3:18" ht="12" customHeight="1" x14ac:dyDescent="0.2">
      <c r="C47" s="80">
        <f>+'PRESTIGIO '!B55</f>
        <v>44</v>
      </c>
      <c r="D47" s="80" t="str">
        <f>+'PRESTIGIO '!C55</f>
        <v>BALON FUTSAL</v>
      </c>
      <c r="E47" s="80" t="str">
        <f>+'PRESTIGIO '!D55</f>
        <v>Balón de Micro Fútbol o Fútbol de Salón de marca reconocida en el mercado, de superficie lisa, oficial en Colombia 2019,Cubierta en material sintético a base de PVC (POLICLORURO DE VINILO),con diseño de cubierta en forma pentagonal y hexagonal,32 paneles (FG),construcción tipo laminado al calor, enmallado en hilo 100%Nylon ducilo, Neumático en caucho butilo, capa esponjosa, bajo la cubierta de cuero sintético, que cumpla especificaciones técnicas, excelente desempeño al toque, especificaciones técnicas:  circunferencia 60–62 cm, peso 430–450 g.,9 libras de aire, que a un lanzamiento desde los 2 metros el primer rebote no sobrepase los 30 cm, y el segundo rebote no más de 10cm, TERRENO: TODO TIPO.</v>
      </c>
      <c r="G47" s="80">
        <f>+CORSERVICS!B55</f>
        <v>44</v>
      </c>
      <c r="H47" s="80" t="str">
        <f>+CORSERVICS!C55</f>
        <v>BALON FUTSAL</v>
      </c>
      <c r="I47" s="80" t="str">
        <f>+CORSERVICS!D55</f>
        <v>Balón de Micro Fútbol o Fútbol de Salón de marca reconocida en el mercado, de superficie lisa, oficial en Colombia 2019,Cubierta en material sintético a base de PVC (POLICLORURO DE VINILO),con diseño de cubierta en forma pentagonal y hexagonal,32 paneles (FG),construcción tipo laminado al calor, enmallado en hilo 100%Nylon ducilo, Neumático en caucho butilo, capa esponjosa, bajo la cubierta de cuero sintético, que cumpla especificaciones técnicas, excelente desempeño al toque, especificaciones técnicas:  circunferencia 60–62 cm, peso 430–450 g.,9 libras de aire, que a un lanzamiento desde los 2 metros el primer rebote no sobrepase los 30 cm, y el segundo rebote no más de 10cm, TERRENO: TODO TIPO.</v>
      </c>
      <c r="K47" s="80">
        <f>+'PUBLICIDAD MOVIL'!B58</f>
        <v>44</v>
      </c>
      <c r="L47" s="80" t="str">
        <f>+'PUBLICIDAD MOVIL'!C58</f>
        <v>BALON FUTSAL</v>
      </c>
      <c r="M47" s="80" t="str">
        <f>+'PUBLICIDAD MOVIL'!D58</f>
        <v>Balón de Micro Fútbol o Fútbol de Salón de marca reconocida en el mercado, de superficie lisa, oficial en Colombia 2019,Cubierta en material sintético a base de PVC (POLICLORURO DE VINILO),con diseño de cubierta en forma pentagonal y hexagonal,32 paneles (FG),construcción tipo laminado al calor, enmallado en hilo 100%Nylon ducilo, Neumático en caucho butilo, capa esponjosa, bajo la cubierta de cuero sintético, que cumpla especificaciones técnicas, excelente desempeño al toque, especificaciones técnicas:  circunferencia 60–62 cm, peso 430–450 g.,9 libras de aire, que a un lanzamiento desde los 2 metros el primer rebote no sobrepase los 30 cm, y el segundo rebote no más de 10cm, TERRENO: TODO TIPO.</v>
      </c>
      <c r="N47" s="80" t="b">
        <f t="shared" si="0"/>
        <v>1</v>
      </c>
      <c r="O47" s="80" t="b">
        <f t="shared" si="1"/>
        <v>1</v>
      </c>
      <c r="Q47" t="b">
        <f t="shared" si="2"/>
        <v>1</v>
      </c>
      <c r="R47" t="b">
        <f t="shared" si="3"/>
        <v>1</v>
      </c>
    </row>
    <row r="48" spans="3:18" ht="12" customHeight="1" x14ac:dyDescent="0.2">
      <c r="C48" s="80">
        <f>+'PRESTIGIO '!B56</f>
        <v>45</v>
      </c>
      <c r="D48" s="80" t="str">
        <f>+'PRESTIGIO '!C56</f>
        <v>MALLAS FUTSAL</v>
      </c>
      <c r="E48" s="80" t="str">
        <f>+'PRESTIGIO '!D56</f>
        <v>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v>
      </c>
      <c r="G48" s="80">
        <f>+CORSERVICS!B56</f>
        <v>45</v>
      </c>
      <c r="H48" s="80" t="str">
        <f>+CORSERVICS!C56</f>
        <v>MALLAS FUTSAL</v>
      </c>
      <c r="I48" s="80" t="str">
        <f>+CORSERVICS!D56</f>
        <v>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v>
      </c>
      <c r="K48" s="80">
        <f>+'PUBLICIDAD MOVIL'!B59</f>
        <v>45</v>
      </c>
      <c r="L48" s="80" t="str">
        <f>+'PUBLICIDAD MOVIL'!C59</f>
        <v>MALLAS FUTSAL</v>
      </c>
      <c r="M48" s="80" t="str">
        <f>+'PUBLICIDAD MOVIL'!D59</f>
        <v>Malla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v>
      </c>
      <c r="N48" s="80" t="b">
        <f t="shared" si="0"/>
        <v>1</v>
      </c>
      <c r="O48" s="80" t="b">
        <f t="shared" si="1"/>
        <v>1</v>
      </c>
      <c r="Q48" t="b">
        <f t="shared" si="2"/>
        <v>1</v>
      </c>
      <c r="R48" t="b">
        <f t="shared" si="3"/>
        <v>1</v>
      </c>
    </row>
    <row r="49" spans="3:18" ht="12" customHeight="1" x14ac:dyDescent="0.2">
      <c r="C49" s="80">
        <f>+'PRESTIGIO '!B57</f>
        <v>46</v>
      </c>
      <c r="D49" s="80" t="str">
        <f>+'PRESTIGIO '!C57</f>
        <v>JUEGO DE TARJETAS DE ARBITRO PARA JUZGAMIENTO</v>
      </c>
      <c r="E49" s="80" t="str">
        <f>+'PRESTIGIO '!D57</f>
        <v>Materiales: PVC.
Especificaciones : Dimensión / Espesor / Capacidad: Largo: 12 cm. Ancho: 9 cm. Medidas aproximadas según marca.
Diseño: Juego de tarjetas de señalización para árbitro de micro y fútbol en PVC por tres unidades, colores azul, amarillo, rojo y forro para guardarlas.</v>
      </c>
      <c r="G49" s="80">
        <f>+CORSERVICS!B57</f>
        <v>46</v>
      </c>
      <c r="H49" s="80" t="str">
        <f>+CORSERVICS!C57</f>
        <v>JUEGO DE TARJETAS DE ARBITRO PARA JUZGAMIENTO</v>
      </c>
      <c r="I49" s="80" t="str">
        <f>+CORSERVICS!D57</f>
        <v>Materiales: PVC.
Especificaciones : Dimensión / Espesor / Capacidad: Largo: 12 cm. Ancho: 9 cm. Medidas aproximadas según marca.
Diseño: Juego de tarjetas de señalización para árbitro de micro y fútbol en PVC por tres unidades, colores azul, amarillo, rojo y forro para guardarlas.</v>
      </c>
      <c r="K49" s="80">
        <f>+'PUBLICIDAD MOVIL'!B60</f>
        <v>46</v>
      </c>
      <c r="L49" s="80" t="str">
        <f>+'PUBLICIDAD MOVIL'!C60</f>
        <v>JUEGO DE TARJETAS DE ARBITRO PARA JUZGAMIENTO</v>
      </c>
      <c r="M49" s="80" t="str">
        <f>+'PUBLICIDAD MOVIL'!D60</f>
        <v>Materiales: PVC.
Especificaciones : Dimensión / Espesor / Capacidad: Largo: 12 cm. Ancho: 9 cm. Medidas aproximadas según marca.
Diseño: Juego de tarjetas de señalización para árbitro de micro y fútbol en PVC por tres unidades, colores azul, amarillo, rojo y forro para guardarlas.</v>
      </c>
      <c r="N49" s="80" t="b">
        <f t="shared" si="0"/>
        <v>1</v>
      </c>
      <c r="O49" s="80" t="b">
        <f t="shared" si="1"/>
        <v>1</v>
      </c>
      <c r="Q49" t="b">
        <f t="shared" si="2"/>
        <v>1</v>
      </c>
      <c r="R49" t="b">
        <f t="shared" si="3"/>
        <v>1</v>
      </c>
    </row>
    <row r="50" spans="3:18" ht="12" customHeight="1" x14ac:dyDescent="0.2">
      <c r="C50" s="80">
        <f>+'PRESTIGIO '!B58</f>
        <v>47</v>
      </c>
      <c r="D50" s="80" t="str">
        <f>+'PRESTIGIO '!C58</f>
        <v>ESCALERA DE COORDINACIÓN</v>
      </c>
      <c r="E50" s="80" t="str">
        <f>+'PRESTIGIO '!D58</f>
        <v>Escalera de coordinación
Material: Lámina en pasta, correas en riata con separadores en nylon.
Incluye; 16 espacios, varillas para fijación, bolsa de transporte en nylon.
Medidas: Largo; 2.32 cm. Ancho; 46 cm.</v>
      </c>
      <c r="G50" s="80">
        <f>+CORSERVICS!B58</f>
        <v>47</v>
      </c>
      <c r="H50" s="80" t="str">
        <f>+CORSERVICS!C58</f>
        <v>ESCALERA DE COORDINACIÓN</v>
      </c>
      <c r="I50" s="80" t="str">
        <f>+CORSERVICS!D58</f>
        <v>Escalera de coordinación
Material: Lámina en pasta, correas en riata con separadores en nylon.
Incluye; 16 espacios, varillas para fijación, bolsa de transporte en nylon.
Medidas: Largo; 2.32 cm. Ancho; 46 cm.</v>
      </c>
      <c r="K50" s="80">
        <f>+'PUBLICIDAD MOVIL'!B61</f>
        <v>47</v>
      </c>
      <c r="L50" s="80" t="str">
        <f>+'PUBLICIDAD MOVIL'!C61</f>
        <v>ESCALERA DE COORDINACIÓN</v>
      </c>
      <c r="M50" s="80" t="str">
        <f>+'PUBLICIDAD MOVIL'!D61</f>
        <v>Escalera de coordinación
Material: Lámina en pasta, correas en riata con separadores en nylon.
Incluye; 16 espacios, varillas para fijación, bolsa de transporte en nylon.
Medidas: Largo; 2.32 cm. Ancho; 46 cm.</v>
      </c>
      <c r="N50" s="80" t="b">
        <f t="shared" si="0"/>
        <v>1</v>
      </c>
      <c r="O50" s="80" t="b">
        <f t="shared" si="1"/>
        <v>1</v>
      </c>
      <c r="Q50" t="b">
        <f t="shared" si="2"/>
        <v>1</v>
      </c>
      <c r="R50" t="b">
        <f t="shared" si="3"/>
        <v>1</v>
      </c>
    </row>
    <row r="51" spans="3:18" ht="12" customHeight="1" x14ac:dyDescent="0.2">
      <c r="C51" s="80">
        <f>+'PRESTIGIO '!B59</f>
        <v>48</v>
      </c>
      <c r="D51" s="80" t="str">
        <f>+'PRESTIGIO '!C59</f>
        <v>TENIS DE FUTBOL SALA</v>
      </c>
      <c r="E51" s="80" t="str">
        <f>+'PRESTIGIO '!D59</f>
        <v>Tenis para Futbol Sala
Suela (Outsole): Material: 100% Caucho con tecnología de agarre superior (tipo GUM-X o similar).
Diseño: Plana, lisa o con patrón antideslizante para máximo agarre en superficies cubiertas.
Flexibilidad: Alta para permitir movimientos rápidos y cambios de dirección.
Entre suela (Midsole):  Amortiguación: Tecnología EVA o EVA-X (etilvinilacetato) para absorción de impactos, crucial en suelos rígidos. 
Perfil: Bajo, para mantener el pie cerca del suelo y mejorar la estabilidad.
Colores variados.
Tallas: 32, a la 44 (talla colombiana).
Importado de marca reconocida en el mercado.
Garantía de 1 año por desperfectos de fábrica.</v>
      </c>
      <c r="G51" s="80">
        <f>+CORSERVICS!B59</f>
        <v>48</v>
      </c>
      <c r="H51" s="80" t="str">
        <f>+CORSERVICS!C59</f>
        <v>TENIS DE FUTBOL SALA</v>
      </c>
      <c r="I51" s="80" t="str">
        <f>+CORSERVICS!D59</f>
        <v>Tenis para Futbol Sala
Suela (Outsole): Material: 100% Caucho con tecnología de agarre superior (tipo GUM-X o similar).
Diseño: Plana, lisa o con patrón antideslizante para máximo agarre en superficies cubiertas.
Flexibilidad: Alta para permitir movimientos rápidos y cambios de dirección.
Entre suela (Midsole):  Amortiguación: Tecnología EVA o EVA-X (etilvinilacetato) para absorción de impactos, crucial en suelos rígidos. 
Perfil: Bajo, para mantener el pie cerca del suelo y mejorar la estabilidad.
Colores variados.
Tallas: 32, a la 44 (talla colombiana).
Importado de marca reconocida en el mercado.
Garantía de 1 año por desperfectos de fábrica.</v>
      </c>
      <c r="K51" s="80">
        <f>+'PUBLICIDAD MOVIL'!B62</f>
        <v>48</v>
      </c>
      <c r="L51" s="80" t="str">
        <f>+'PUBLICIDAD MOVIL'!C62</f>
        <v>TENIS DE FUTBOL SALA</v>
      </c>
      <c r="M51" s="80" t="str">
        <f>+'PUBLICIDAD MOVIL'!D62</f>
        <v>Tenis para Futbol Sala
Suela (Outsole): Material: 100% Caucho con tecnología de agarre superior (tipo GUM-X o similar).
Diseño: Plana, lisa o con patrón antideslizante para máximo agarre en superficies cubiertas.
Flexibilidad: Alta para permitir movimientos rápidos y cambios de dirección.
Entre suela (Midsole):  Amortiguación: Tecnología EVA o EVA-X (etilvinilacetato) para absorción de impactos, crucial en suelos rígidos. 
Perfil: Bajo, para mantener el pie cerca del suelo y mejorar la estabilidad.
Colores variados.
Tallas: 32, a la 44 (talla colombiana).
Importado de marca reconocida en el mercado.
Garantía de 1 año por desperfectos de fábrica.</v>
      </c>
      <c r="N51" s="80" t="b">
        <f t="shared" si="0"/>
        <v>1</v>
      </c>
      <c r="O51" s="80" t="b">
        <f t="shared" si="1"/>
        <v>1</v>
      </c>
      <c r="Q51" t="b">
        <f t="shared" si="2"/>
        <v>1</v>
      </c>
      <c r="R51" t="b">
        <f t="shared" si="3"/>
        <v>1</v>
      </c>
    </row>
    <row r="52" spans="3:18" ht="12" customHeight="1" x14ac:dyDescent="0.2">
      <c r="C52" s="80">
        <f>+'PRESTIGIO '!B60</f>
        <v>49</v>
      </c>
      <c r="D52" s="80" t="str">
        <f>+'PRESTIGIO '!C60</f>
        <v>BALON VOLEIBOL</v>
      </c>
      <c r="E52" s="80" t="str">
        <f>+'PRESTIGIO '!D60</f>
        <v>Balón para Voleibol Piso, Marca Aprobada FIVB, Marca Oficial NORCECA, Marca Oficial de la FEDERACIÓN COLOMBIANA DE VOLEIBOL FEDEVOLEI ,con reconocimiento en el mercado, con Especificaciones Técnicas de FIVB (Federación Internacional de Voleibol),superficie lisa, diseño de cascos tipo llama, Cubierta en material sintético a base de cuero PU SUAVE(SENSI TOUCH-Poliuretano),18 paneles, colores combinados Blanco-Verde-Rojo, construcción tipo laminado al calor, enmallado en hilo 100%Nylon,Cámara de aire en caucho butilo, capa esponjosa bajo la cubierta de cuero sintético, sobresaliente durabilidad, mínima pérdida de aire, excelente suavidad al toque, detalles técnicos: circunferencia 65–67 cm, peso 260-280 g, Su presión interior debe ser de 0.30-0.325kg/cm 2(4.26 a 4.61 psi)294.3 a 318.82 m bar o hPa).</v>
      </c>
      <c r="G52" s="80">
        <f>+CORSERVICS!B60</f>
        <v>49</v>
      </c>
      <c r="H52" s="80" t="str">
        <f>+CORSERVICS!C60</f>
        <v>BALON VOLEIBOL</v>
      </c>
      <c r="I52" s="80" t="str">
        <f>+CORSERVICS!D60</f>
        <v>Balón para Voleibol Piso, Marca Aprobada FIVB, Marca Oficial NORCECA, Marca Oficial de la FEDERACIÓN COLOMBIANA DE VOLEIBOL FEDEVOLEI ,con reconocimiento en el mercado, con Especificaciones Técnicas de FIVB (Federación Internacional de Voleibol),superficie lisa, diseño de cascos tipo llama, Cubierta en material sintético a base de cuero PU SUAVE(SENSI TOUCH-Poliuretano),18 paneles, colores combinados Blanco-Verde-Rojo, construcción tipo laminado al calor, enmallado en hilo 100%Nylon,Cámara de aire en caucho butilo, capa esponjosa bajo la cubierta de cuero sintético, sobresaliente durabilidad, mínima pérdida de aire, excelente suavidad al toque, detalles técnicos: circunferencia 65–67 cm, peso 260-280 g, Su presión interior debe ser de 0.30-0.325kg/cm 2(4.26 a 4.61 psi)294.3 a 318.82 m bar o hPa).</v>
      </c>
      <c r="K52" s="80">
        <f>+'PUBLICIDAD MOVIL'!B63</f>
        <v>49</v>
      </c>
      <c r="L52" s="80" t="str">
        <f>+'PUBLICIDAD MOVIL'!C63</f>
        <v>BALON VOLEIBOL</v>
      </c>
      <c r="M52" s="80" t="str">
        <f>+'PUBLICIDAD MOVIL'!D63</f>
        <v>Balón para Voleibol Piso, Marca Aprobada FIVB, Marca Oficial NORCECA, Marca Oficial de la FEDERACIÓN COLOMBIANA DE VOLEIBOL FEDEVOLEI ,con reconocimiento en el mercado, con Especificaciones Técnicas de FIVB (Federación Internacional de Voleibol),superficie lisa, diseño de cascos tipo llama, Cubierta en material sintético a base de cuero PU SUAVE(SENSI TOUCH-Poliuretano),18 paneles, colores combinados Blanco-Verde-Rojo, construcción tipo laminado al calor, enmallado en hilo 100%Nylon,Cámara de aire en caucho butilo, capa esponjosa bajo la cubierta de cuero sintético, sobresaliente durabilidad, mínima pérdida de aire, excelente suavidad al toque, detalles técnicos: circunferencia 65–67 cm, peso 260-280 g, Su presión interior debe ser de 0.30-0.325kg/cm 2(4.26 a 4.61 psi)294.3 a 318.82 m bar o hPa).</v>
      </c>
      <c r="N52" s="80" t="b">
        <f t="shared" si="0"/>
        <v>1</v>
      </c>
      <c r="O52" s="80" t="b">
        <f t="shared" si="1"/>
        <v>1</v>
      </c>
      <c r="Q52" t="b">
        <f t="shared" si="2"/>
        <v>1</v>
      </c>
      <c r="R52" t="b">
        <f t="shared" si="3"/>
        <v>1</v>
      </c>
    </row>
    <row r="53" spans="3:18" ht="12" customHeight="1" x14ac:dyDescent="0.2">
      <c r="C53" s="80" t="e">
        <f>+'PRESTIGIO '!#REF!</f>
        <v>#REF!</v>
      </c>
      <c r="D53" s="80" t="e">
        <f>+'PRESTIGIO '!#REF!</f>
        <v>#REF!</v>
      </c>
      <c r="E53" s="80" t="e">
        <f>+'PRESTIGIO '!#REF!</f>
        <v>#REF!</v>
      </c>
      <c r="G53" s="80" t="e">
        <f>+CORSERVICS!#REF!</f>
        <v>#REF!</v>
      </c>
      <c r="H53" s="80" t="e">
        <f>+CORSERVICS!#REF!</f>
        <v>#REF!</v>
      </c>
      <c r="I53" s="80" t="e">
        <f>+CORSERVICS!#REF!</f>
        <v>#REF!</v>
      </c>
      <c r="K53" s="80" t="e">
        <f>+'PUBLICIDAD MOVIL'!#REF!</f>
        <v>#REF!</v>
      </c>
      <c r="L53" s="80" t="e">
        <f>+'PUBLICIDAD MOVIL'!#REF!</f>
        <v>#REF!</v>
      </c>
      <c r="M53" s="80" t="e">
        <f>+'PUBLICIDAD MOVIL'!#REF!</f>
        <v>#REF!</v>
      </c>
      <c r="N53" s="80" t="e">
        <f t="shared" si="0"/>
        <v>#REF!</v>
      </c>
      <c r="O53" s="80" t="e">
        <f t="shared" si="1"/>
        <v>#REF!</v>
      </c>
      <c r="Q53" t="e">
        <f t="shared" si="2"/>
        <v>#REF!</v>
      </c>
      <c r="R53" t="e">
        <f t="shared" si="3"/>
        <v>#REF!</v>
      </c>
    </row>
    <row r="54" spans="3:18" ht="12" customHeight="1" x14ac:dyDescent="0.2">
      <c r="C54" s="80">
        <f>+'PRESTIGIO '!B61</f>
        <v>50</v>
      </c>
      <c r="D54" s="80" t="str">
        <f>+'PRESTIGIO '!C61</f>
        <v>POSTES PARA CANCHA DE VOLEIBOL</v>
      </c>
      <c r="E54" s="80" t="str">
        <f>+'PRESTIGIO '!D61</f>
        <v>Postes móviles elaborados en tubo de acero de primera calidad con diámetro interno de 2 y una altura de 2,5 mts pintados con pintura electrostática de alta calidad Par</v>
      </c>
      <c r="G54" s="80">
        <f>+CORSERVICS!B61</f>
        <v>50</v>
      </c>
      <c r="H54" s="80" t="str">
        <f>+CORSERVICS!C61</f>
        <v>POSTES PARA CANCHA DE VOLEIBOL</v>
      </c>
      <c r="I54" s="80" t="str">
        <f>+CORSERVICS!D61</f>
        <v>Postes móviles elaborados en tubo de acero de primera calidad con diámetro interno de 2 y una altura de 2,5 mts pintados con pintura electrostática de alta calidad Par</v>
      </c>
      <c r="K54" s="80">
        <f>+'PUBLICIDAD MOVIL'!B64</f>
        <v>50</v>
      </c>
      <c r="L54" s="80" t="str">
        <f>+'PUBLICIDAD MOVIL'!C64</f>
        <v>POSTES PARA CANCHA DE VOLEIBOL</v>
      </c>
      <c r="M54" s="80" t="str">
        <f>+'PUBLICIDAD MOVIL'!D64</f>
        <v>Postes móviles elaborados en tubo de acero de primera calidad con diámetro interno de 2 y una altura de 2,5 mts pintados con pintura electrostática de alta calidad Par</v>
      </c>
      <c r="N54" s="80" t="b">
        <f t="shared" si="0"/>
        <v>1</v>
      </c>
      <c r="O54" s="80" t="b">
        <f t="shared" si="1"/>
        <v>1</v>
      </c>
      <c r="Q54" t="b">
        <f t="shared" si="2"/>
        <v>1</v>
      </c>
      <c r="R54" t="b">
        <f t="shared" si="3"/>
        <v>1</v>
      </c>
    </row>
    <row r="55" spans="3:18" ht="12" customHeight="1" x14ac:dyDescent="0.2">
      <c r="C55" s="80">
        <f>+'PRESTIGIO '!B62</f>
        <v>51</v>
      </c>
      <c r="D55" s="80" t="str">
        <f>+'PRESTIGIO '!C62</f>
        <v xml:space="preserve">UNIFORME VOLEIBOL 
</v>
      </c>
      <c r="E55" s="80" t="str">
        <f>+'PRESTIGIO '!D62</f>
        <v>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4,6, 8</v>
      </c>
      <c r="G55" s="80">
        <f>+CORSERVICS!B62</f>
        <v>51</v>
      </c>
      <c r="H55" s="80" t="str">
        <f>+CORSERVICS!C62</f>
        <v xml:space="preserve">UNIFORME VOLEIBOL 
</v>
      </c>
      <c r="I55" s="80" t="str">
        <f>+CORSERVICS!D62</f>
        <v>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4,6, 8</v>
      </c>
      <c r="K55" s="80">
        <f>+'PUBLICIDAD MOVIL'!B65</f>
        <v>51</v>
      </c>
      <c r="L55" s="80" t="str">
        <f>+'PUBLICIDAD MOVIL'!C65</f>
        <v xml:space="preserve">UNIFORME VOLEIBOL 
</v>
      </c>
      <c r="M55" s="80" t="str">
        <f>+'PUBLICIDAD MOVIL'!D65</f>
        <v>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4,6, 8</v>
      </c>
      <c r="N55" s="80" t="b">
        <f t="shared" si="0"/>
        <v>1</v>
      </c>
      <c r="O55" s="80" t="b">
        <f t="shared" si="1"/>
        <v>1</v>
      </c>
      <c r="Q55" t="b">
        <f t="shared" si="2"/>
        <v>1</v>
      </c>
      <c r="R55" t="b">
        <f t="shared" si="3"/>
        <v>1</v>
      </c>
    </row>
    <row r="56" spans="3:18" ht="12" customHeight="1" x14ac:dyDescent="0.2">
      <c r="C56" s="80">
        <f>+'PRESTIGIO '!B63</f>
        <v>52</v>
      </c>
      <c r="D56" s="80" t="str">
        <f>+'PRESTIGIO '!C63</f>
        <v xml:space="preserve">UNIFORME VOLEIBOL 
</v>
      </c>
      <c r="E56" s="80" t="str">
        <f>+'PRESTIGIO '!D63</f>
        <v>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10, 12, 14, 16, S</v>
      </c>
      <c r="G56" s="80">
        <f>+CORSERVICS!B63</f>
        <v>52</v>
      </c>
      <c r="H56" s="80" t="str">
        <f>+CORSERVICS!C63</f>
        <v xml:space="preserve">UNIFORME VOLEIBOL 
</v>
      </c>
      <c r="I56" s="80" t="str">
        <f>+CORSERVICS!D63</f>
        <v>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10, 12, 14, 16, S</v>
      </c>
      <c r="K56" s="80">
        <f>+'PUBLICIDAD MOVIL'!B66</f>
        <v>52</v>
      </c>
      <c r="L56" s="80" t="str">
        <f>+'PUBLICIDAD MOVIL'!C66</f>
        <v xml:space="preserve">UNIFORME VOLEIBOL 
</v>
      </c>
      <c r="M56" s="80" t="str">
        <f>+'PUBLICIDAD MOVIL'!D66</f>
        <v>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10, 12, 14, 16, S</v>
      </c>
      <c r="N56" s="80" t="b">
        <f t="shared" si="0"/>
        <v>1</v>
      </c>
      <c r="O56" s="80" t="b">
        <f t="shared" si="1"/>
        <v>1</v>
      </c>
      <c r="Q56" t="b">
        <f t="shared" si="2"/>
        <v>1</v>
      </c>
      <c r="R56" t="b">
        <f t="shared" si="3"/>
        <v>1</v>
      </c>
    </row>
    <row r="57" spans="3:18" ht="12" customHeight="1" x14ac:dyDescent="0.2">
      <c r="C57" s="80">
        <f>+'PRESTIGIO '!B64</f>
        <v>53</v>
      </c>
      <c r="D57" s="80" t="str">
        <f>+'PRESTIGIO '!C64</f>
        <v xml:space="preserve">UNIFORME VOLEIBOL 
</v>
      </c>
      <c r="E57" s="80" t="str">
        <f>+'PRESTIGIO '!D64</f>
        <v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M, L, XL, XXL </v>
      </c>
      <c r="G57" s="80">
        <f>+CORSERVICS!B64</f>
        <v>53</v>
      </c>
      <c r="H57" s="80" t="str">
        <f>+CORSERVICS!C64</f>
        <v xml:space="preserve">UNIFORME VOLEIBOL 
</v>
      </c>
      <c r="I57" s="80" t="str">
        <f>+CORSERVICS!D64</f>
        <v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M, L, XL, XXL </v>
      </c>
      <c r="K57" s="80">
        <f>+'PUBLICIDAD MOVIL'!B67</f>
        <v>53</v>
      </c>
      <c r="L57" s="80" t="str">
        <f>+'PUBLICIDAD MOVIL'!C67</f>
        <v xml:space="preserve">UNIFORME VOLEIBOL 
</v>
      </c>
      <c r="M57" s="80" t="str">
        <f>+'PUBLICIDAD MOVIL'!D67</f>
        <v xml:space="preserve">Camiseta de voleibol tipo esqueleto (manga sisa), corte clásico, cuello en v, 100% poliéster tejido de punto. Doble ribete en cuello y sisa. Pantaloneta: ¾ tipo bermuda, 100% poliéster, tejido de punto. Forrada en malla, caucho y cordón ajustable en cintura, numerados de acuerdo al reglamento. Medias: par de medias media caña y logos institucionales TALLAS, M, L, XL, XXL </v>
      </c>
      <c r="N57" s="80" t="b">
        <f t="shared" si="0"/>
        <v>1</v>
      </c>
      <c r="O57" s="80" t="b">
        <f t="shared" si="1"/>
        <v>1</v>
      </c>
      <c r="Q57" t="b">
        <f t="shared" si="2"/>
        <v>1</v>
      </c>
      <c r="R57" t="b">
        <f t="shared" si="3"/>
        <v>1</v>
      </c>
    </row>
    <row r="58" spans="3:18" ht="12" customHeight="1" x14ac:dyDescent="0.2">
      <c r="C58" s="80">
        <f>+'PRESTIGIO '!B65</f>
        <v>54</v>
      </c>
      <c r="D58" s="80" t="str">
        <f>+'PRESTIGIO '!C65</f>
        <v>MALLA VOLEIBOL</v>
      </c>
      <c r="E58" s="80" t="str">
        <f>+'PRESTIGIO '!D65</f>
        <v>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v>
      </c>
      <c r="G58" s="80">
        <f>+CORSERVICS!B65</f>
        <v>54</v>
      </c>
      <c r="H58" s="80" t="str">
        <f>+CORSERVICS!C65</f>
        <v>MALLA VOLEIBOL</v>
      </c>
      <c r="I58" s="80" t="str">
        <f>+CORSERVICS!D65</f>
        <v>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v>
      </c>
      <c r="K58" s="80">
        <f>+'PUBLICIDAD MOVIL'!B68</f>
        <v>54</v>
      </c>
      <c r="L58" s="80" t="str">
        <f>+'PUBLICIDAD MOVIL'!C68</f>
        <v>MALLA VOLEIBOL</v>
      </c>
      <c r="M58" s="80" t="str">
        <f>+'PUBLICIDAD MOVIL'!D68</f>
        <v>Malla para voleibol con protección UV incluida y polipropileno trenzado de 4 mm con Cuadros trenzados de 10 x 10 cm y Medidas oficiales FIVB 9,5 m de largo x 1 m de alto. Borde superior blanco en lona de 7 cm, borde inferior negro en lona de 5 cm y bordes laterales en lona color blanco de 5 cm. Peso Red 3,705 gramos. aprox., Incluye cable de acero forrado. Importada de marca reconocida en el mercado.</v>
      </c>
      <c r="N58" s="80" t="b">
        <f t="shared" si="0"/>
        <v>1</v>
      </c>
      <c r="O58" s="80" t="b">
        <f t="shared" si="1"/>
        <v>1</v>
      </c>
      <c r="Q58" t="b">
        <f t="shared" si="2"/>
        <v>1</v>
      </c>
      <c r="R58" t="b">
        <f t="shared" si="3"/>
        <v>1</v>
      </c>
    </row>
    <row r="59" spans="3:18" ht="12" customHeight="1" x14ac:dyDescent="0.2">
      <c r="C59" s="80">
        <f>+'PRESTIGIO '!B66</f>
        <v>55</v>
      </c>
      <c r="D59" s="80" t="str">
        <f>+'PRESTIGIO '!C66</f>
        <v>PATINES EN LINEA</v>
      </c>
      <c r="E59" s="80" t="str">
        <f>+'PRESTIGIO '!D66</f>
        <v xml:space="preserve">Patines en línea para uso recreativo y predeportivo.
Sistema de ajuste de tallas: Botón
Peso del chasis y material: 165 g (aprox.) Aluminio
Diámetro ruedas según la talla: 
Tallas
28-31: 80 mm
32-35: 84 mm
36-39: 90 mm
40-44: 100 mm
Disponible desde la talla 28 hasta la 44. Ideal para niñas, niños y/o adultos. </v>
      </c>
      <c r="G59" s="80">
        <f>+CORSERVICS!B66</f>
        <v>55</v>
      </c>
      <c r="H59" s="80" t="str">
        <f>+CORSERVICS!C66</f>
        <v>PATINES EN LINEA</v>
      </c>
      <c r="I59" s="80" t="str">
        <f>+CORSERVICS!D66</f>
        <v xml:space="preserve">Patines en línea para uso recreativo y predeportivo.
Sistema de ajuste de tallas: Botón
Peso del chasis y material: 165 g (aprox.) Aluminio
Diámetro ruedas según la talla: 
Tallas
28-31: 80 mm
32-35: 84 mm
36-39: 90 mm
40-44: 100 mm
Disponible desde la talla 28 hasta la 44. Ideal para niñas, niños y/o adultos. </v>
      </c>
      <c r="K59" s="80">
        <f>+'PUBLICIDAD MOVIL'!B69</f>
        <v>55</v>
      </c>
      <c r="L59" s="80" t="str">
        <f>+'PUBLICIDAD MOVIL'!C69</f>
        <v>PATINES EN LINEA</v>
      </c>
      <c r="M59" s="80" t="str">
        <f>+'PUBLICIDAD MOVIL'!D69</f>
        <v xml:space="preserve">Patines en línea para uso recreativo y predeportivo.
Sistema de ajuste de tallas: Botón
Peso del chasis y material: 165 g (aprox.) Aluminio
Diámetro ruedas según la talla: 
Tallas
28-31: 80 mm
32-35: 84 mm
36-39: 90 mm
40-44: 100 mm
Disponible desde la talla 28 hasta la 44. Ideal para niñas, niños y/o adultos. </v>
      </c>
      <c r="N59" s="80" t="b">
        <f t="shared" si="0"/>
        <v>1</v>
      </c>
      <c r="O59" s="80" t="b">
        <f t="shared" si="1"/>
        <v>1</v>
      </c>
      <c r="Q59" t="b">
        <f t="shared" si="2"/>
        <v>1</v>
      </c>
      <c r="R59" t="b">
        <f t="shared" si="3"/>
        <v>1</v>
      </c>
    </row>
    <row r="60" spans="3:18" ht="12" customHeight="1" x14ac:dyDescent="0.2">
      <c r="C60" s="80">
        <f>+'PRESTIGIO '!B67</f>
        <v>56</v>
      </c>
      <c r="D60" s="80" t="str">
        <f>+'PRESTIGIO '!C67</f>
        <v>CASCO DE PATINAJE</v>
      </c>
      <c r="E60" s="80" t="str">
        <f>+'PRESTIGIO '!D67</f>
        <v>Casco de protección para patinaje
MATERIAL: pasta de policarbonato con poliestireno expandido (Icopor)
AJUSTE: sistema de ajuste graduable adicional al sistema de correas
TALLAS: 8, 10, 12, 14, 16, XS, S, M, L, XL
COLORES: Negro, Gris, Blanco, Negro x Fucsia, Negro x Morado
ALMOHADILLA: interna en espuma, desmontable y lavable
Fabricado bajo la norma Europea Bs EN 1078
Con sistema de ventilación de orificios.</v>
      </c>
      <c r="G60" s="80">
        <f>+CORSERVICS!B67</f>
        <v>56</v>
      </c>
      <c r="H60" s="80" t="str">
        <f>+CORSERVICS!C67</f>
        <v>CASCO DE PATINAJE</v>
      </c>
      <c r="I60" s="80" t="str">
        <f>+CORSERVICS!D67</f>
        <v>Casco de protección para patinaje
MATERIAL: pasta de policarbonato con poliestireno expandido (Icopor)
AJUSTE: sistema de ajuste graduable adicional al sistema de correas
TALLAS: 8, 10, 12, 14, 16, XS, S, M, L, XL
COLORES: Negro, Gris, Blanco, Negro x Fucsia, Negro x Morado
ALMOHADILLA: interna en espuma, desmontable y lavable
Fabricado bajo la norma Europea Bs EN 1078
Con sistema de ventilación de orificios.</v>
      </c>
      <c r="K60" s="80">
        <f>+'PUBLICIDAD MOVIL'!B70</f>
        <v>56</v>
      </c>
      <c r="L60" s="80" t="str">
        <f>+'PUBLICIDAD MOVIL'!C70</f>
        <v>CASCO DE PATINAJE</v>
      </c>
      <c r="M60" s="80" t="str">
        <f>+'PUBLICIDAD MOVIL'!D70</f>
        <v>Casco de protección para patinaje
MATERIAL: pasta de policarbonato con poliestireno expandido (Icopor)
AJUSTE: sistema de ajuste graduable adicional al sistema de correas
TALLAS: 8, 10, 12, 14, 16, XS, S, M, L, XL
COLORES: Negro, Gris, Blanco, Negro x Fucsia, Negro x Morado
ALMOHADILLA: interna en espuma, desmontable y lavable
Fabricado bajo la norma Europea Bs EN 1078
Con sistema de ventilación de orificios.</v>
      </c>
      <c r="N60" s="80" t="b">
        <f t="shared" si="0"/>
        <v>1</v>
      </c>
      <c r="O60" s="80" t="b">
        <f t="shared" si="1"/>
        <v>1</v>
      </c>
      <c r="Q60" t="b">
        <f t="shared" si="2"/>
        <v>1</v>
      </c>
      <c r="R60" t="b">
        <f t="shared" si="3"/>
        <v>1</v>
      </c>
    </row>
    <row r="61" spans="3:18" ht="12" customHeight="1" x14ac:dyDescent="0.2">
      <c r="C61" s="80">
        <f>+'PRESTIGIO '!B68</f>
        <v>57</v>
      </c>
      <c r="D61" s="80" t="str">
        <f>+'PRESTIGIO '!C68</f>
        <v>MUÑEQUERAS DE PATINAJE</v>
      </c>
      <c r="E61" s="80" t="str">
        <f>+'PRESTIGIO '!D68</f>
        <v>Muñequera de férula Larga
Correas con velcro para ajuste
Material: Pasta en PVC de alta resistencia 
Interior en espuma aglomerada de alto confort
Tallas: 8, 10, 12, 14, 16, XS, S, M, L, XL
Fabricado bajo la norma Europea Bs EN 1078
Con sistema de ventilación de orificios.</v>
      </c>
      <c r="G61" s="80">
        <f>+CORSERVICS!B68</f>
        <v>57</v>
      </c>
      <c r="H61" s="80" t="str">
        <f>+CORSERVICS!C68</f>
        <v>MUÑEQUERAS DE PATINAJE</v>
      </c>
      <c r="I61" s="80" t="str">
        <f>+CORSERVICS!D68</f>
        <v>Muñequera de férula Larga
Correas con velcro para ajuste
Material: Pasta en PVC de alta resistencia 
Interior en espuma aglomerada de alto confort
Tallas: 8, 10, 12, 14, 16, XS, S, M, L, XL
Fabricado bajo la norma Europea Bs EN 1078
Con sistema de ventilación de orificios.</v>
      </c>
      <c r="K61" s="80">
        <f>+'PUBLICIDAD MOVIL'!B71</f>
        <v>57</v>
      </c>
      <c r="L61" s="80" t="str">
        <f>+'PUBLICIDAD MOVIL'!C71</f>
        <v>MUÑEQUERAS DE PATINAJE</v>
      </c>
      <c r="M61" s="80" t="str">
        <f>+'PUBLICIDAD MOVIL'!D71</f>
        <v>Muñequera de férula Larga
Correas con velcro para ajuste
Material: Pasta en PVC de alta resistencia 
Interior en espuma aglomerada de alto confort
Tallas: 8, 10, 12, 14, 16, XS, S, M, L, XL
Fabricado bajo la norma Europea Bs EN 1078
Con sistema de ventilación de orificios.</v>
      </c>
      <c r="N61" s="80" t="b">
        <f t="shared" si="0"/>
        <v>1</v>
      </c>
      <c r="O61" s="80" t="b">
        <f t="shared" si="1"/>
        <v>1</v>
      </c>
      <c r="Q61" t="b">
        <f t="shared" si="2"/>
        <v>1</v>
      </c>
      <c r="R61" t="b">
        <f t="shared" si="3"/>
        <v>1</v>
      </c>
    </row>
    <row r="62" spans="3:18" ht="12" customHeight="1" x14ac:dyDescent="0.2">
      <c r="C62" s="80">
        <f>+'PRESTIGIO '!B69</f>
        <v>58</v>
      </c>
      <c r="D62" s="80" t="str">
        <f>+'PRESTIGIO '!C69</f>
        <v>CODERAS</v>
      </c>
      <c r="E62" s="80" t="str">
        <f>+'PRESTIGIO '!D69</f>
        <v>Coderas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v>
      </c>
      <c r="G62" s="80">
        <f>+CORSERVICS!B69</f>
        <v>58</v>
      </c>
      <c r="H62" s="80" t="str">
        <f>+CORSERVICS!C69</f>
        <v>CODERAS</v>
      </c>
      <c r="I62" s="80" t="str">
        <f>+CORSERVICS!D69</f>
        <v>Coderas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v>
      </c>
      <c r="K62" s="80">
        <f>+'PUBLICIDAD MOVIL'!B72</f>
        <v>58</v>
      </c>
      <c r="L62" s="80" t="str">
        <f>+'PUBLICIDAD MOVIL'!C72</f>
        <v>CODERAS</v>
      </c>
      <c r="M62" s="80" t="str">
        <f>+'PUBLICIDAD MOVIL'!D72</f>
        <v>Coderas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v>
      </c>
      <c r="N62" s="80" t="b">
        <f t="shared" si="0"/>
        <v>1</v>
      </c>
      <c r="O62" s="80" t="b">
        <f t="shared" si="1"/>
        <v>1</v>
      </c>
      <c r="Q62" t="b">
        <f t="shared" si="2"/>
        <v>1</v>
      </c>
      <c r="R62" t="b">
        <f t="shared" si="3"/>
        <v>1</v>
      </c>
    </row>
    <row r="63" spans="3:18" ht="12" customHeight="1" x14ac:dyDescent="0.2">
      <c r="C63" s="80">
        <f>+'PRESTIGIO '!B70</f>
        <v>59</v>
      </c>
      <c r="D63" s="80" t="str">
        <f>+'PRESTIGIO '!C70</f>
        <v>RODILLERAS</v>
      </c>
      <c r="E63" s="80" t="str">
        <f>+'PRESTIGIO '!D70</f>
        <v>Rodilleras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v>
      </c>
      <c r="G63" s="80">
        <f>+CORSERVICS!B70</f>
        <v>59</v>
      </c>
      <c r="H63" s="80" t="str">
        <f>+CORSERVICS!C70</f>
        <v>RODILLERAS</v>
      </c>
      <c r="I63" s="80" t="str">
        <f>+CORSERVICS!D70</f>
        <v>Rodilleras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v>
      </c>
      <c r="K63" s="80">
        <f>+'PUBLICIDAD MOVIL'!B73</f>
        <v>59</v>
      </c>
      <c r="L63" s="80" t="str">
        <f>+'PUBLICIDAD MOVIL'!C73</f>
        <v>RODILLERAS</v>
      </c>
      <c r="M63" s="80" t="str">
        <f>+'PUBLICIDAD MOVIL'!D73</f>
        <v>Rodilleras de protección ante caídas
Espuma con tela enmallada para mayor comodidad
Pasta en PVC
Elástico para mayor ajuste
Protección con sistema de ajuste tipo faja
Este producto no es anti fracturas
Tallas: 8, 10, 12, 14, 16, XS, S, M, L, XL
Fabricado bajo la norma Europea Bs EN 1078
Con sistema de ventilación de orificios.</v>
      </c>
      <c r="N63" s="80" t="b">
        <f t="shared" si="0"/>
        <v>1</v>
      </c>
      <c r="O63" s="80" t="b">
        <f t="shared" si="1"/>
        <v>1</v>
      </c>
      <c r="Q63" t="b">
        <f t="shared" si="2"/>
        <v>1</v>
      </c>
      <c r="R63" t="b">
        <f t="shared" si="3"/>
        <v>1</v>
      </c>
    </row>
    <row r="64" spans="3:18" ht="12" customHeight="1" x14ac:dyDescent="0.2">
      <c r="C64" s="80">
        <f>+'PRESTIGIO '!B71</f>
        <v>60</v>
      </c>
      <c r="D64" s="80" t="str">
        <f>+'PRESTIGIO '!C71</f>
        <v>JUEGO DE LLAVES</v>
      </c>
      <c r="E64" s="80" t="str">
        <f>+'PRESTIGIO '!D71</f>
        <v>Juego de 13 llaves tipo Bristol Extra Larga Milimétrica
Tipo de llave: Allen
Color: Plateado; Acabado de la llave: Cromado
Tipo de cabezal Fija
Materiales Acero cromo vanadio
Sin mango antideslizante
Con diseño ergonómico
Medidas: 1.3 mm, 1.5 mm, 2 mm, 2.5 mm, 3 mm, 3.5 mm, 4 mm, 4.5 mm, 5 mm, 6 mm, 8 mm, 10 mm.</v>
      </c>
      <c r="G64" s="80">
        <f>+CORSERVICS!B71</f>
        <v>60</v>
      </c>
      <c r="H64" s="80" t="str">
        <f>+CORSERVICS!C71</f>
        <v>JUEGO DE LLAVES</v>
      </c>
      <c r="I64" s="80" t="str">
        <f>+CORSERVICS!D71</f>
        <v>Juego de 13 llaves tipo Bristol Extra Larga Milimétrica
Tipo de llave: Allen
Color: Plateado; Acabado de la llave: Cromado
Tipo de cabezal Fija
Materiales Acero cromo vanadio
Sin mango antideslizante
Con diseño ergonómico
Medidas: 1.3 mm, 1.5 mm, 2 mm, 2.5 mm, 3 mm, 3.5 mm, 4 mm, 4.5 mm, 5 mm, 6 mm, 8 mm, 10 mm.</v>
      </c>
      <c r="K64" s="80">
        <f>+'PUBLICIDAD MOVIL'!B74</f>
        <v>60</v>
      </c>
      <c r="L64" s="80" t="str">
        <f>+'PUBLICIDAD MOVIL'!C74</f>
        <v>JUEGO DE LLAVES</v>
      </c>
      <c r="M64" s="80" t="str">
        <f>+'PUBLICIDAD MOVIL'!D74</f>
        <v>Juego de 13 llaves tipo Bristol Extra Larga Milimétrica
Tipo de llave: Allen
Color: Plateado; Acabado de la llave: Cromado
Tipo de cabezal Fija
Materiales Acero cromo vanadio
Sin mango antideslizante
Con diseño ergonómico
Medidas: 1.3 mm, 1.5 mm, 2 mm, 2.5 mm, 3 mm, 3.5 mm, 4 mm, 4.5 mm, 5 mm, 6 mm, 8 mm, 10 mm.</v>
      </c>
      <c r="N64" s="80" t="b">
        <f t="shared" si="0"/>
        <v>1</v>
      </c>
      <c r="O64" s="80" t="b">
        <f t="shared" si="1"/>
        <v>1</v>
      </c>
      <c r="Q64" t="b">
        <f t="shared" si="2"/>
        <v>1</v>
      </c>
      <c r="R64" t="b">
        <f t="shared" si="3"/>
        <v>1</v>
      </c>
    </row>
    <row r="65" spans="3:18" ht="12" customHeight="1" x14ac:dyDescent="0.2">
      <c r="C65" s="80">
        <f>+'PRESTIGIO '!B72</f>
        <v>61</v>
      </c>
      <c r="D65" s="80" t="str">
        <f>+'PRESTIGIO '!C72</f>
        <v>GUANTES DE PATINAJE</v>
      </c>
      <c r="E65" s="80" t="str">
        <f>+'PRESTIGIO '!D72</f>
        <v>Guantes de protección para evitar raspones en las manos tipo muñequera con correa de ajuste en velcro.
Materiales: 50% Microfibra, 35% Terileno, 15% Lycra
Talla 8, 10, 12, 14, 16, XS, S, M, L, XL</v>
      </c>
      <c r="G65" s="80">
        <f>+CORSERVICS!B72</f>
        <v>61</v>
      </c>
      <c r="H65" s="80" t="str">
        <f>+CORSERVICS!C72</f>
        <v>GUANTES DE PATINAJE</v>
      </c>
      <c r="I65" s="80" t="str">
        <f>+CORSERVICS!D72</f>
        <v>Guantes de protección para evitar raspones en las manos tipo muñequera con correa de ajuste en velcro.
Materiales: 50% Microfibra, 35% Terileno, 15% Lycra
Talla 8, 10, 12, 14, 16, XS, S, M, L, XL</v>
      </c>
      <c r="K65" s="80">
        <f>+'PUBLICIDAD MOVIL'!B75</f>
        <v>61</v>
      </c>
      <c r="L65" s="80" t="str">
        <f>+'PUBLICIDAD MOVIL'!C75</f>
        <v>GUANTES DE PATINAJE</v>
      </c>
      <c r="M65" s="80" t="str">
        <f>+'PUBLICIDAD MOVIL'!D75</f>
        <v>Guantes de protección para evitar raspones en las manos tipo muñequera con correa de ajuste en velcro.
Materiales: 50% Microfibra, 35% Terileno, 15% Lycra
Talla 8, 10, 12, 14, 16, XS, S, M, L, XL</v>
      </c>
      <c r="N65" s="80" t="b">
        <f t="shared" si="0"/>
        <v>1</v>
      </c>
      <c r="O65" s="80" t="b">
        <f t="shared" si="1"/>
        <v>1</v>
      </c>
      <c r="Q65" t="b">
        <f t="shared" si="2"/>
        <v>1</v>
      </c>
      <c r="R65" t="b">
        <f t="shared" si="3"/>
        <v>1</v>
      </c>
    </row>
    <row r="66" spans="3:18" ht="12" customHeight="1" x14ac:dyDescent="0.2">
      <c r="C66" s="80">
        <f>+'PRESTIGIO '!B73</f>
        <v>62</v>
      </c>
      <c r="D66" s="80" t="str">
        <f>+'PRESTIGIO '!C73</f>
        <v>LICRA DE PATINAJE</v>
      </c>
      <c r="E66" s="80" t="str">
        <f>+'PRESTIGIO '!D73</f>
        <v>Licra de patinaje niño, hombre o mujer.
Tela liviana de 260 GR 
Protección UV20+.
70% Poliéster – 30% Spandex.
Elaborado con licra con 85% filamentos de poliamida (Nylon) texturado y 15% Spandex.
Tecnología Fast Dry y sistema inhibidor de bacterias.
Cremallera YKK delantera invisible.
Ruedos mangas y piernas en doblez.
Pantalón en tela de diferentes colores.
Solo manga corta.
Transporte de humedad.
Tallas: 6, 8, 10, 12, 14, 16, 18, S, M, L, XL</v>
      </c>
      <c r="G66" s="80">
        <f>+CORSERVICS!B73</f>
        <v>62</v>
      </c>
      <c r="H66" s="80" t="str">
        <f>+CORSERVICS!C73</f>
        <v>LICRA DE PATINAJE</v>
      </c>
      <c r="I66" s="80" t="str">
        <f>+CORSERVICS!D73</f>
        <v>Licra de patinaje niño, hombre o mujer.
Tela liviana de 260 GR 
Protección UV20+.
70% Poliéster – 30% Spandex.
Elaborado con licra con 85% filamentos de poliamida (Nylon) texturado y 15% Spandex.
Tecnología Fast Dry y sistema inhibidor de bacterias.
Cremallera YKK delantera invisible.
Ruedos mangas y piernas en doblez.
Pantalón en tela de diferentes colores.
Solo manga corta.
Transporte de humedad.
Tallas: 6, 8, 10, 12, 14, 16, 18, S, M, L, XL</v>
      </c>
      <c r="K66" s="80">
        <f>+'PUBLICIDAD MOVIL'!B76</f>
        <v>62</v>
      </c>
      <c r="L66" s="80" t="str">
        <f>+'PUBLICIDAD MOVIL'!C76</f>
        <v>LICRA DE PATINAJE</v>
      </c>
      <c r="M66" s="80" t="str">
        <f>+'PUBLICIDAD MOVIL'!D76</f>
        <v>Licra de patinaje niño, hombre o mujer.
Tela liviana de 260 GR 
Protección UV20+.
70% Poliéster – 30% Spandex.
Elaborado con licra con 85% filamentos de poliamida (Nylon) texturado y 15% Spandex.
Tecnología Fast Dry y sistema inhibidor de bacterias.
Cremallera YKK delantera invisible.
Ruedos mangas y piernas en doblez.
Pantalón en tela de diferentes colores.
Solo manga corta.
Transporte de humedad.
Tallas: 6, 8, 10, 12, 14, 16, 18, S, M, L, XL</v>
      </c>
      <c r="N66" s="80" t="b">
        <f t="shared" si="0"/>
        <v>1</v>
      </c>
      <c r="O66" s="80" t="b">
        <f t="shared" si="1"/>
        <v>1</v>
      </c>
      <c r="Q66" t="b">
        <f t="shared" si="2"/>
        <v>1</v>
      </c>
      <c r="R66" t="b">
        <f t="shared" si="3"/>
        <v>1</v>
      </c>
    </row>
    <row r="67" spans="3:18" ht="12" customHeight="1" x14ac:dyDescent="0.2">
      <c r="C67" s="80">
        <f>+'PRESTIGIO '!B74</f>
        <v>63</v>
      </c>
      <c r="D67" s="80" t="str">
        <f>+'PRESTIGIO '!C74</f>
        <v>RUEDAS 80 MM</v>
      </c>
      <c r="E67" s="80" t="str">
        <f>+'PRESTIGIO '!D74</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G67" s="80">
        <f>+CORSERVICS!B74</f>
        <v>63</v>
      </c>
      <c r="H67" s="80" t="str">
        <f>+CORSERVICS!C74</f>
        <v>RUEDAS 80 MM</v>
      </c>
      <c r="I67" s="80" t="str">
        <f>+CORSERVICS!D74</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K67" s="80">
        <f>+'PUBLICIDAD MOVIL'!B77</f>
        <v>63</v>
      </c>
      <c r="L67" s="80" t="str">
        <f>+'PUBLICIDAD MOVIL'!C77</f>
        <v>RUEDAS 80 MM</v>
      </c>
      <c r="M67" s="80" t="str">
        <f>+'PUBLICIDAD MOVIL'!D77</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N67" s="80" t="b">
        <f t="shared" si="0"/>
        <v>1</v>
      </c>
      <c r="O67" s="80" t="b">
        <f t="shared" si="1"/>
        <v>1</v>
      </c>
      <c r="Q67" t="b">
        <f t="shared" si="2"/>
        <v>1</v>
      </c>
      <c r="R67" t="b">
        <f t="shared" si="3"/>
        <v>1</v>
      </c>
    </row>
    <row r="68" spans="3:18" ht="12" customHeight="1" x14ac:dyDescent="0.2">
      <c r="C68" s="80">
        <f>+'PRESTIGIO '!B75</f>
        <v>64</v>
      </c>
      <c r="D68" s="80" t="str">
        <f>+'PRESTIGIO '!C75</f>
        <v>RUEDAS 84 MM</v>
      </c>
      <c r="E68" s="80" t="str">
        <f>+'PRESTIGIO '!D75</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G68" s="80">
        <f>+CORSERVICS!B75</f>
        <v>64</v>
      </c>
      <c r="H68" s="80" t="str">
        <f>+CORSERVICS!C75</f>
        <v>RUEDAS 84 MM</v>
      </c>
      <c r="I68" s="80" t="str">
        <f>+CORSERVICS!D75</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K68" s="80">
        <f>+'PUBLICIDAD MOVIL'!B78</f>
        <v>64</v>
      </c>
      <c r="L68" s="80" t="str">
        <f>+'PUBLICIDAD MOVIL'!C78</f>
        <v>RUEDAS 84 MM</v>
      </c>
      <c r="M68" s="80" t="str">
        <f>+'PUBLICIDAD MOVIL'!D78</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N68" s="80" t="b">
        <f t="shared" ref="N68:N131" si="4">D68=H68</f>
        <v>1</v>
      </c>
      <c r="O68" s="80" t="b">
        <f t="shared" ref="O68:O131" si="5">D68=L68</f>
        <v>1</v>
      </c>
      <c r="Q68" t="b">
        <f t="shared" ref="Q68:Q131" si="6">E68=I68</f>
        <v>1</v>
      </c>
      <c r="R68" t="b">
        <f t="shared" ref="R68:R131" si="7">E68=M68</f>
        <v>1</v>
      </c>
    </row>
    <row r="69" spans="3:18" ht="12" customHeight="1" x14ac:dyDescent="0.2">
      <c r="C69" s="80">
        <f>+'PRESTIGIO '!B76</f>
        <v>65</v>
      </c>
      <c r="D69" s="80" t="str">
        <f>+'PRESTIGIO '!C76</f>
        <v>RUEDAS 90 MM</v>
      </c>
      <c r="E69" s="80" t="str">
        <f>+'PRESTIGIO '!D76</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G69" s="80">
        <f>+CORSERVICS!B76</f>
        <v>65</v>
      </c>
      <c r="H69" s="80" t="str">
        <f>+CORSERVICS!C76</f>
        <v>RUEDAS 90 MM</v>
      </c>
      <c r="I69" s="80" t="str">
        <f>+CORSERVICS!D76</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K69" s="80">
        <f>+'PUBLICIDAD MOVIL'!B79</f>
        <v>65</v>
      </c>
      <c r="L69" s="80" t="str">
        <f>+'PUBLICIDAD MOVIL'!C79</f>
        <v>RUEDAS 90 MM</v>
      </c>
      <c r="M69" s="80" t="str">
        <f>+'PUBLICIDAD MOVIL'!D79</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N69" s="80" t="b">
        <f t="shared" si="4"/>
        <v>1</v>
      </c>
      <c r="O69" s="80" t="b">
        <f t="shared" si="5"/>
        <v>1</v>
      </c>
      <c r="Q69" t="b">
        <f t="shared" si="6"/>
        <v>1</v>
      </c>
      <c r="R69" t="b">
        <f t="shared" si="7"/>
        <v>1</v>
      </c>
    </row>
    <row r="70" spans="3:18" ht="12" customHeight="1" x14ac:dyDescent="0.2">
      <c r="C70" s="80">
        <f>+'PRESTIGIO '!B77</f>
        <v>66</v>
      </c>
      <c r="D70" s="80" t="str">
        <f>+'PRESTIGIO '!C77</f>
        <v>RUEDAS 100 MM</v>
      </c>
      <c r="E70" s="80" t="str">
        <f>+'PRESTIGIO '!D77</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G70" s="80">
        <f>+CORSERVICS!B77</f>
        <v>66</v>
      </c>
      <c r="H70" s="80" t="str">
        <f>+CORSERVICS!C77</f>
        <v>RUEDAS 100 MM</v>
      </c>
      <c r="I70" s="80" t="str">
        <f>+CORSERVICS!D77</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K70" s="80">
        <f>+'PUBLICIDAD MOVIL'!B80</f>
        <v>66</v>
      </c>
      <c r="L70" s="80" t="str">
        <f>+'PUBLICIDAD MOVIL'!C80</f>
        <v>RUEDAS 100 MM</v>
      </c>
      <c r="M70" s="80" t="str">
        <f>+'PUBLICIDAD MOVIL'!D80</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N70" s="80" t="b">
        <f t="shared" si="4"/>
        <v>1</v>
      </c>
      <c r="O70" s="80" t="b">
        <f t="shared" si="5"/>
        <v>1</v>
      </c>
      <c r="Q70" t="b">
        <f t="shared" si="6"/>
        <v>1</v>
      </c>
      <c r="R70" t="b">
        <f t="shared" si="7"/>
        <v>1</v>
      </c>
    </row>
    <row r="71" spans="3:18" ht="12" customHeight="1" x14ac:dyDescent="0.2">
      <c r="C71" s="80">
        <f>+'PRESTIGIO '!B78</f>
        <v>67</v>
      </c>
      <c r="D71" s="80" t="str">
        <f>+'PRESTIGIO '!C78</f>
        <v>RUEDAS 110 MM</v>
      </c>
      <c r="E71" s="80" t="str">
        <f>+'PRESTIGIO '!D78</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G71" s="80">
        <f>+CORSERVICS!B78</f>
        <v>67</v>
      </c>
      <c r="H71" s="80" t="str">
        <f>+CORSERVICS!C78</f>
        <v>RUEDAS 110 MM</v>
      </c>
      <c r="I71" s="80" t="str">
        <f>+CORSERVICS!D78</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K71" s="80">
        <f>+'PUBLICIDAD MOVIL'!B81</f>
        <v>67</v>
      </c>
      <c r="L71" s="80" t="str">
        <f>+'PUBLICIDAD MOVIL'!C81</f>
        <v>RUEDAS 110 MM</v>
      </c>
      <c r="M71" s="80" t="str">
        <f>+'PUBLICIDAD MOVIL'!D81</f>
        <v>Elaboradas en poliuretano de alta calidad y rebote, base en polipropileno; este material tiene agarre en los diferentes terrenos; absorción de vibración generada en el desplazamiento Para todo tipo de patines, recreativos o profesionales.
El diámetro de la rueda a usar depende de la edad de la persona en competencia.</v>
      </c>
      <c r="N71" s="80" t="b">
        <f t="shared" si="4"/>
        <v>1</v>
      </c>
      <c r="O71" s="80" t="b">
        <f t="shared" si="5"/>
        <v>1</v>
      </c>
      <c r="Q71" t="b">
        <f t="shared" si="6"/>
        <v>1</v>
      </c>
      <c r="R71" t="b">
        <f t="shared" si="7"/>
        <v>1</v>
      </c>
    </row>
    <row r="72" spans="3:18" ht="12" customHeight="1" x14ac:dyDescent="0.2">
      <c r="C72" s="80">
        <f>+'PRESTIGIO '!B79</f>
        <v>68</v>
      </c>
      <c r="D72" s="80" t="str">
        <f>+'PRESTIGIO '!C79</f>
        <v>RODAMIENTOS</v>
      </c>
      <c r="E72" s="80" t="str">
        <f>+'PRESTIGIO '!D79</f>
        <v>Juego de rodamientos para patines
Material: Aro interno y externo en acero
Balines: Balineras de cerámica ZR02 (Oxido de Zirconio).
Canastilla: Nylon
Tapa: removible en acero recubierto en Ruber
Cantidad: 16 Unidades
contienen balines son 100% cerámica ZRO2.</v>
      </c>
      <c r="G72" s="80">
        <f>+CORSERVICS!B79</f>
        <v>68</v>
      </c>
      <c r="H72" s="80" t="str">
        <f>+CORSERVICS!C79</f>
        <v>RODAMIENTOS</v>
      </c>
      <c r="I72" s="80" t="str">
        <f>+CORSERVICS!D79</f>
        <v>Juego de rodamientos para patines
Material: Aro interno y externo en acero
Balines: Balineras de cerámica ZR02 (Oxido de Zirconio).
Canastilla: Nylon
Tapa: removible en acero recubierto en Ruber
Cantidad: 16 Unidades
contienen balines son 100% cerámica ZRO2.</v>
      </c>
      <c r="K72" s="80">
        <f>+'PUBLICIDAD MOVIL'!B82</f>
        <v>68</v>
      </c>
      <c r="L72" s="80" t="str">
        <f>+'PUBLICIDAD MOVIL'!C82</f>
        <v>RODAMIENTOS</v>
      </c>
      <c r="M72" s="80" t="str">
        <f>+'PUBLICIDAD MOVIL'!D82</f>
        <v>Juego de rodamientos para patines
Material: Aro interno y externo en acero
Balines: Balineras de cerámica ZR02 (Oxido de Zirconio).
Canastilla: Nylon
Tapa: removible en acero recubierto en Ruber
Cantidad: 16 Unidades
contienen balines son 100% cerámica ZRO2.</v>
      </c>
      <c r="N72" s="80" t="b">
        <f t="shared" si="4"/>
        <v>1</v>
      </c>
      <c r="O72" s="80" t="b">
        <f t="shared" si="5"/>
        <v>1</v>
      </c>
      <c r="Q72" t="b">
        <f t="shared" si="6"/>
        <v>1</v>
      </c>
      <c r="R72" t="b">
        <f t="shared" si="7"/>
        <v>1</v>
      </c>
    </row>
    <row r="73" spans="3:18" ht="12" customHeight="1" x14ac:dyDescent="0.2">
      <c r="C73" s="80">
        <f>+'PRESTIGIO '!B80</f>
        <v>69</v>
      </c>
      <c r="D73" s="80" t="str">
        <f>+'PRESTIGIO '!C80</f>
        <v xml:space="preserve">UNIFORME NATACIÓN FEMENINO </v>
      </c>
      <c r="E73" s="80" t="str">
        <f>+'PRESTIGIO '!D80</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v>
      </c>
      <c r="G73" s="80">
        <f>+CORSERVICS!B80</f>
        <v>69</v>
      </c>
      <c r="H73" s="80" t="str">
        <f>+CORSERVICS!C80</f>
        <v xml:space="preserve">UNIFORME NATACIÓN FEMENINO </v>
      </c>
      <c r="I73" s="80" t="str">
        <f>+CORSERVICS!D80</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v>
      </c>
      <c r="K73" s="80">
        <f>+'PUBLICIDAD MOVIL'!B83</f>
        <v>69</v>
      </c>
      <c r="L73" s="80" t="str">
        <f>+'PUBLICIDAD MOVIL'!C83</f>
        <v xml:space="preserve">UNIFORME NATACIÓN FEMENINO </v>
      </c>
      <c r="M73" s="80" t="str">
        <f>+'PUBLICIDAD MOVIL'!D83</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v>
      </c>
      <c r="N73" s="80" t="b">
        <f t="shared" si="4"/>
        <v>1</v>
      </c>
      <c r="O73" s="80" t="b">
        <f t="shared" si="5"/>
        <v>1</v>
      </c>
      <c r="Q73" t="b">
        <f t="shared" si="6"/>
        <v>1</v>
      </c>
      <c r="R73" t="b">
        <f t="shared" si="7"/>
        <v>1</v>
      </c>
    </row>
    <row r="74" spans="3:18" ht="12" customHeight="1" x14ac:dyDescent="0.2">
      <c r="C74" s="80">
        <f>+'PRESTIGIO '!B81</f>
        <v>70</v>
      </c>
      <c r="D74" s="80" t="str">
        <f>+'PRESTIGIO '!C81</f>
        <v xml:space="preserve">UNIFORME NATACIÓN FEMENINO </v>
      </c>
      <c r="E74" s="80" t="str">
        <f>+'PRESTIGIO '!D81</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14,16, S</v>
      </c>
      <c r="G74" s="80">
        <f>+CORSERVICS!B81</f>
        <v>70</v>
      </c>
      <c r="H74" s="80" t="str">
        <f>+CORSERVICS!C81</f>
        <v xml:space="preserve">UNIFORME NATACIÓN FEMENINO </v>
      </c>
      <c r="I74" s="80" t="str">
        <f>+CORSERVICS!D81</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14,16, S</v>
      </c>
      <c r="K74" s="80">
        <f>+'PUBLICIDAD MOVIL'!B84</f>
        <v>70</v>
      </c>
      <c r="L74" s="80" t="str">
        <f>+'PUBLICIDAD MOVIL'!C84</f>
        <v xml:space="preserve">UNIFORME NATACIÓN FEMENINO </v>
      </c>
      <c r="M74" s="80" t="str">
        <f>+'PUBLICIDAD MOVIL'!D84</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14,16, S</v>
      </c>
      <c r="N74" s="80" t="b">
        <f t="shared" si="4"/>
        <v>1</v>
      </c>
      <c r="O74" s="80" t="b">
        <f t="shared" si="5"/>
        <v>1</v>
      </c>
      <c r="Q74" t="b">
        <f t="shared" si="6"/>
        <v>1</v>
      </c>
      <c r="R74" t="b">
        <f t="shared" si="7"/>
        <v>1</v>
      </c>
    </row>
    <row r="75" spans="3:18" ht="12" customHeight="1" x14ac:dyDescent="0.2">
      <c r="C75" s="80">
        <f>+'PRESTIGIO '!B82</f>
        <v>71</v>
      </c>
      <c r="D75" s="80" t="str">
        <f>+'PRESTIGIO '!C82</f>
        <v xml:space="preserve">UNIFORME NATACIÓN FEMENINO </v>
      </c>
      <c r="E75" s="80" t="str">
        <f>+'PRESTIGIO '!D82</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M, L, XL, XXL</v>
      </c>
      <c r="G75" s="80">
        <f>+CORSERVICS!B82</f>
        <v>71</v>
      </c>
      <c r="H75" s="80" t="str">
        <f>+CORSERVICS!C82</f>
        <v xml:space="preserve">UNIFORME NATACIÓN FEMENINO </v>
      </c>
      <c r="I75" s="80" t="str">
        <f>+CORSERVICS!D82</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M, L, XL, XXL</v>
      </c>
      <c r="K75" s="80">
        <f>+'PUBLICIDAD MOVIL'!B85</f>
        <v>71</v>
      </c>
      <c r="L75" s="80" t="str">
        <f>+'PUBLICIDAD MOVIL'!C85</f>
        <v xml:space="preserve">UNIFORME NATACIÓN FEMENINO </v>
      </c>
      <c r="M75" s="80" t="str">
        <f>+'PUBLICIDAD MOVIL'!D85</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M, L, XL, XXL</v>
      </c>
      <c r="N75" s="80" t="b">
        <f t="shared" si="4"/>
        <v>1</v>
      </c>
      <c r="O75" s="80" t="b">
        <f t="shared" si="5"/>
        <v>1</v>
      </c>
      <c r="Q75" t="b">
        <f t="shared" si="6"/>
        <v>1</v>
      </c>
      <c r="R75" t="b">
        <f t="shared" si="7"/>
        <v>1</v>
      </c>
    </row>
    <row r="76" spans="3:18" ht="12" customHeight="1" x14ac:dyDescent="0.2">
      <c r="C76" s="80">
        <f>+'PRESTIGIO '!B83</f>
        <v>72</v>
      </c>
      <c r="D76" s="80" t="str">
        <f>+'PRESTIGIO '!C83</f>
        <v xml:space="preserve">UNIFORME NATACIÓN MASCULINO </v>
      </c>
      <c r="E76" s="80" t="str">
        <f>+'PRESTIGIO '!D83</f>
        <v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 </v>
      </c>
      <c r="G76" s="80">
        <f>+CORSERVICS!B83</f>
        <v>72</v>
      </c>
      <c r="H76" s="80" t="str">
        <f>+CORSERVICS!C83</f>
        <v xml:space="preserve">UNIFORME NATACIÓN MASCULINO </v>
      </c>
      <c r="I76" s="80" t="str">
        <f>+CORSERVICS!D83</f>
        <v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 </v>
      </c>
      <c r="K76" s="80">
        <f>+'PUBLICIDAD MOVIL'!B86</f>
        <v>72</v>
      </c>
      <c r="L76" s="80" t="str">
        <f>+'PUBLICIDAD MOVIL'!C86</f>
        <v xml:space="preserve">UNIFORME NATACIÓN MASCULINO </v>
      </c>
      <c r="M76" s="80" t="str">
        <f>+'PUBLICIDAD MOVIL'!D86</f>
        <v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4, 6, 8 </v>
      </c>
      <c r="N76" s="80" t="b">
        <f t="shared" si="4"/>
        <v>1</v>
      </c>
      <c r="O76" s="80" t="b">
        <f t="shared" si="5"/>
        <v>1</v>
      </c>
      <c r="Q76" t="b">
        <f t="shared" si="6"/>
        <v>1</v>
      </c>
      <c r="R76" t="b">
        <f t="shared" si="7"/>
        <v>1</v>
      </c>
    </row>
    <row r="77" spans="3:18" ht="12" customHeight="1" x14ac:dyDescent="0.2">
      <c r="C77" s="80">
        <f>+'PRESTIGIO '!B84</f>
        <v>73</v>
      </c>
      <c r="D77" s="80" t="str">
        <f>+'PRESTIGIO '!C84</f>
        <v xml:space="preserve">UNIFORME NATACIÓN MASCULINO </v>
      </c>
      <c r="E77" s="80" t="str">
        <f>+'PRESTIGIO '!D84</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 16, S</v>
      </c>
      <c r="G77" s="80">
        <f>+CORSERVICS!B84</f>
        <v>73</v>
      </c>
      <c r="H77" s="80" t="str">
        <f>+CORSERVICS!C84</f>
        <v xml:space="preserve">UNIFORME NATACIÓN MASCULINO </v>
      </c>
      <c r="I77" s="80" t="str">
        <f>+CORSERVICS!D84</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 16, S</v>
      </c>
      <c r="K77" s="80">
        <f>+'PUBLICIDAD MOVIL'!B87</f>
        <v>73</v>
      </c>
      <c r="L77" s="80" t="str">
        <f>+'PUBLICIDAD MOVIL'!C87</f>
        <v xml:space="preserve">UNIFORME NATACIÓN MASCULINO </v>
      </c>
      <c r="M77" s="80" t="str">
        <f>+'PUBLICIDAD MOVIL'!D87</f>
        <v>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TALLAS 10, 12, 14, 16, S</v>
      </c>
      <c r="N77" s="80" t="b">
        <f t="shared" si="4"/>
        <v>1</v>
      </c>
      <c r="O77" s="80" t="b">
        <f t="shared" si="5"/>
        <v>1</v>
      </c>
      <c r="Q77" t="b">
        <f t="shared" si="6"/>
        <v>1</v>
      </c>
      <c r="R77" t="b">
        <f t="shared" si="7"/>
        <v>1</v>
      </c>
    </row>
    <row r="78" spans="3:18" ht="12" customHeight="1" x14ac:dyDescent="0.2">
      <c r="C78" s="80">
        <f>+'PRESTIGIO '!B85</f>
        <v>74</v>
      </c>
      <c r="D78" s="80" t="str">
        <f>+'PRESTIGIO '!C85</f>
        <v xml:space="preserve">UNIFORME NATACIÓN MASCULINO </v>
      </c>
      <c r="E78" s="80" t="str">
        <f>+'PRESTIGIO '!D85</f>
        <v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M, L, XL, </v>
      </c>
      <c r="G78" s="80">
        <f>+CORSERVICS!B85</f>
        <v>74</v>
      </c>
      <c r="H78" s="80" t="str">
        <f>+CORSERVICS!C85</f>
        <v xml:space="preserve">UNIFORME NATACIÓN MASCULINO </v>
      </c>
      <c r="I78" s="80" t="str">
        <f>+CORSERVICS!D85</f>
        <v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M, L, XL, </v>
      </c>
      <c r="K78" s="80">
        <f>+'PUBLICIDAD MOVIL'!B88</f>
        <v>74</v>
      </c>
      <c r="L78" s="80" t="str">
        <f>+'PUBLICIDAD MOVIL'!C88</f>
        <v xml:space="preserve">UNIFORME NATACIÓN MASCULINO </v>
      </c>
      <c r="M78" s="80" t="str">
        <f>+'PUBLICIDAD MOVIL'!D88</f>
        <v xml:space="preserve">Uniforme en lycra para cada beneficiario de natación. para niños camiseta y pantaloneta diferentes tallas, bicolor con estampados de logos institucionales.  Uniforme en lycra Enterizo para niñas bicolor con estampados de logos institucionales,  Cierre posterior en nylon con correa para abrirlo. TALLA M, L, XL, </v>
      </c>
      <c r="N78" s="80" t="b">
        <f t="shared" si="4"/>
        <v>1</v>
      </c>
      <c r="O78" s="80" t="b">
        <f t="shared" si="5"/>
        <v>1</v>
      </c>
      <c r="Q78" t="b">
        <f t="shared" si="6"/>
        <v>1</v>
      </c>
      <c r="R78" t="b">
        <f t="shared" si="7"/>
        <v>1</v>
      </c>
    </row>
    <row r="79" spans="3:18" ht="12" customHeight="1" x14ac:dyDescent="0.2">
      <c r="C79" s="80">
        <f>+'PRESTIGIO '!B86</f>
        <v>75</v>
      </c>
      <c r="D79" s="80" t="str">
        <f>+'PRESTIGIO '!C86</f>
        <v>GAFAS DE NATACIÓN</v>
      </c>
      <c r="E79" s="80" t="str">
        <f>+'PRESTIGIO '!D86</f>
        <v>Gafas de Natación antiempañantes; con campo visual de 140 a 160 grados; con doble correa y ajustes laterales; tallas XS, S, M, L y XL; Lente: 100.0% Policarbonato; Protección UV: UVA/UVB. Cuadro: 50.0% Policarbonato, 50.0% Polietileno termoplástico; Ensamble: 100.0% Polietileno termoplástico; Correa: 100.0% Silicona; con estuche para guardar.</v>
      </c>
      <c r="G79" s="80">
        <f>+CORSERVICS!B86</f>
        <v>75</v>
      </c>
      <c r="H79" s="80" t="str">
        <f>+CORSERVICS!C86</f>
        <v>GAFAS DE NATACIÓN</v>
      </c>
      <c r="I79" s="80" t="str">
        <f>+CORSERVICS!D86</f>
        <v>Gafas de Natación antiempañantes; con campo visual de 140 a 160 grados; con doble correa y ajustes laterales; tallas XS, S, M, L y XL; Lente: 100.0% Policarbonato; Protección UV: UVA/UVB. Cuadro: 50.0% Policarbonato, 50.0% Polietileno termoplástico; Ensamble: 100.0% Polietileno termoplástico; Correa: 100.0% Silicona; con estuche para guardar.</v>
      </c>
      <c r="K79" s="80">
        <f>+'PUBLICIDAD MOVIL'!B89</f>
        <v>75</v>
      </c>
      <c r="L79" s="80" t="str">
        <f>+'PUBLICIDAD MOVIL'!C89</f>
        <v>GAFAS DE NATACIÓN</v>
      </c>
      <c r="M79" s="80" t="str">
        <f>+'PUBLICIDAD MOVIL'!D89</f>
        <v>Gafas de Natación antiempañantes; con campo visual de 140 a 160 grados; con doble correa y ajustes laterales; tallas XS, S, M, L y XL; Lente: 100.0% Policarbonato; Protección UV: UVA/UVB. Cuadro: 50.0% Policarbonato, 50.0% Polietileno termoplástico; Ensamble: 100.0% Polietileno termoplástico; Correa: 100.0% Silicona; con estuche para guardar.</v>
      </c>
      <c r="N79" s="80" t="b">
        <f t="shared" si="4"/>
        <v>1</v>
      </c>
      <c r="O79" s="80" t="b">
        <f t="shared" si="5"/>
        <v>1</v>
      </c>
      <c r="Q79" t="b">
        <f t="shared" si="6"/>
        <v>1</v>
      </c>
      <c r="R79" t="b">
        <f t="shared" si="7"/>
        <v>1</v>
      </c>
    </row>
    <row r="80" spans="3:18" ht="12" customHeight="1" x14ac:dyDescent="0.2">
      <c r="C80" s="80">
        <f>+'PRESTIGIO '!B87</f>
        <v>76</v>
      </c>
      <c r="D80" s="80" t="str">
        <f>+'PRESTIGIO '!C87</f>
        <v>GORRO DE NATACIÓN</v>
      </c>
      <c r="E80" s="80" t="str">
        <f>+'PRESTIGIO '!D87</f>
        <v>Gorro para Natación fabricado 100% de Silicona elástica y suave, impermeable, elástico, en diferentes tallas para niños y adultos, múltiples colores.</v>
      </c>
      <c r="G80" s="80">
        <f>+CORSERVICS!B87</f>
        <v>76</v>
      </c>
      <c r="H80" s="80" t="str">
        <f>+CORSERVICS!C87</f>
        <v>GORRO DE NATACIÓN</v>
      </c>
      <c r="I80" s="80" t="str">
        <f>+CORSERVICS!D87</f>
        <v>Gorro para Natación fabricado 100% de Silicona elástica y suave, impermeable, elástico, en diferentes tallas para niños y adultos, múltiples colores.</v>
      </c>
      <c r="K80" s="80">
        <f>+'PUBLICIDAD MOVIL'!B90</f>
        <v>76</v>
      </c>
      <c r="L80" s="80" t="str">
        <f>+'PUBLICIDAD MOVIL'!C90</f>
        <v>GORRO DE NATACIÓN</v>
      </c>
      <c r="M80" s="80" t="str">
        <f>+'PUBLICIDAD MOVIL'!D90</f>
        <v>Gorro para Natación fabricado 100% de Silicona elástica y suave, impermeable, elástico, en diferentes tallas para niños y adultos, múltiples colores.</v>
      </c>
      <c r="N80" s="80" t="b">
        <f t="shared" si="4"/>
        <v>1</v>
      </c>
      <c r="O80" s="80" t="b">
        <f t="shared" si="5"/>
        <v>1</v>
      </c>
      <c r="Q80" t="b">
        <f t="shared" si="6"/>
        <v>1</v>
      </c>
      <c r="R80" t="b">
        <f t="shared" si="7"/>
        <v>1</v>
      </c>
    </row>
    <row r="81" spans="3:18" ht="12" customHeight="1" x14ac:dyDescent="0.2">
      <c r="C81" s="80">
        <f>+'PRESTIGIO '!B88</f>
        <v>77</v>
      </c>
      <c r="D81" s="80" t="str">
        <f>+'PRESTIGIO '!C88</f>
        <v>TABLA DE FLOTACIÓN</v>
      </c>
      <c r="E81" s="80" t="str">
        <f>+'PRESTIGIO '!D88</f>
        <v>Tabla de flotación para Natación elaborado con material EVA (acetato de etil vinilo); medidas: Largo entre 38 y 42,5 cms; ancho entre 28 y 32 cms; alto entre 2,8 y 3,2 cm: Peso entre 300 y 350 grs.</v>
      </c>
      <c r="G81" s="80">
        <f>+CORSERVICS!B88</f>
        <v>77</v>
      </c>
      <c r="H81" s="80" t="str">
        <f>+CORSERVICS!C88</f>
        <v>TABLA DE FLOTACIÓN</v>
      </c>
      <c r="I81" s="80" t="str">
        <f>+CORSERVICS!D88</f>
        <v>Tabla de flotación para Natación elaborado con material EVA (acetato de etil vinilo); medidas: Largo entre 38 y 42,5 cms; ancho entre 28 y 32 cms; alto entre 2,8 y 3,2 cm: Peso entre 300 y 350 grs.</v>
      </c>
      <c r="K81" s="80">
        <f>+'PUBLICIDAD MOVIL'!B91</f>
        <v>77</v>
      </c>
      <c r="L81" s="80" t="str">
        <f>+'PUBLICIDAD MOVIL'!C91</f>
        <v>TABLA DE FLOTACIÓN</v>
      </c>
      <c r="M81" s="80" t="str">
        <f>+'PUBLICIDAD MOVIL'!D91</f>
        <v>Tabla de flotación para Natación elaborado con material EVA (acetato de etil vinilo); medidas: Largo entre 38 y 42,5 cms; ancho entre 28 y 32 cms; alto entre 2,8 y 3,2 cm: Peso entre 300 y 350 grs.</v>
      </c>
      <c r="N81" s="80" t="b">
        <f t="shared" si="4"/>
        <v>1</v>
      </c>
      <c r="O81" s="80" t="b">
        <f t="shared" si="5"/>
        <v>1</v>
      </c>
      <c r="Q81" t="b">
        <f t="shared" si="6"/>
        <v>1</v>
      </c>
      <c r="R81" t="b">
        <f t="shared" si="7"/>
        <v>1</v>
      </c>
    </row>
    <row r="82" spans="3:18" ht="12" customHeight="1" x14ac:dyDescent="0.2">
      <c r="C82" s="80">
        <f>+'PRESTIGIO '!B89</f>
        <v>78</v>
      </c>
      <c r="D82" s="80" t="str">
        <f>+'PRESTIGIO '!C89</f>
        <v>TENIS DEPORTIVOS MULTIPROPOSITO</v>
      </c>
      <c r="E82" s="80" t="str">
        <f>+'PRESTIGIO '!D89</f>
        <v xml:space="preserve">Capellada: Material sintético y/o textil Y/o cuero con características de ligereza y flexibilidad, y/o con micro mallas Forro: De material textil abullonado (materiales textiles no tejidos) Plantilla de Armado: En celulosa o materiales de características similares, que brinde confort Suela: De hule con cápsula de aire en el talón que absorbe mejor los impactos, antideslizante Entre 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Normatividad técnica: 
Abrasión de Suela Norma: NORMA DIN 53516. Requisito: Máximo 250 mm3 según NTC ISO 20345. 
Flexión de Suela Norma: NTC ISO 20344 Requisito: Incremento máximo de 4 mm. En 30.000 ciclos. </v>
      </c>
      <c r="G82" s="80">
        <f>+CORSERVICS!B89</f>
        <v>78</v>
      </c>
      <c r="H82" s="80" t="str">
        <f>+CORSERVICS!C89</f>
        <v>TENIS DEPORTIVOS MULTIPROPOSITO</v>
      </c>
      <c r="I82" s="80" t="str">
        <f>+CORSERVICS!D89</f>
        <v xml:space="preserve">Capellada: Material sintético y/o textil Y/o cuero con características de ligereza y flexibilidad, y/o con micro mallas Forro: De material textil abullonado (materiales textiles no tejidos) Plantilla de Armado: En celulosa o materiales de características similares, que brinde confort Suela: De hule con cápsula de aire en el talón que absorbe mejor los impactos, antideslizante Entre 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Normatividad técnica: 
Abrasión de Suela Norma: NORMA DIN 53516. Requisito: Máximo 250 mm3 según NTC ISO 20345. 
Flexión de Suela Norma: NTC ISO 20344 Requisito: Incremento máximo de 4 mm. En 30.000 ciclos. </v>
      </c>
      <c r="K82" s="80">
        <f>+'PUBLICIDAD MOVIL'!B92</f>
        <v>78</v>
      </c>
      <c r="L82" s="80" t="str">
        <f>+'PUBLICIDAD MOVIL'!C92</f>
        <v>TENIS DEPORTIVOS MULTIPROPOSITO</v>
      </c>
      <c r="M82" s="80" t="str">
        <f>+'PUBLICIDAD MOVIL'!D92</f>
        <v xml:space="preserve">Capellada: Material sintético y/o textil Y/o cuero con características de ligereza y flexibilidad, y/o con micro mallas Forro: De material textil abullonado (materiales textiles no tejidos) Plantilla de Armado: En celulosa o materiales de características similares, que brinde confort Suela: De hule con cápsula de aire en el talón que absorbe mejor los impactos, antideslizante Entre suela: De peso liviano y piezas moldeadas para mejorar la estabilidad media y lateral, Eva, materiales en microporosa o materiales similares. Tacón Altura: Máximo 3 cm Plantilla de Presentación: Materiales con buena absorción y excelente des absorción. Debe brindar confort al usuario Horma: Con excelente calzabilidad
Normatividad técnica: 
Abrasión de Suela Norma: NORMA DIN 53516. Requisito: Máximo 250 mm3 según NTC ISO 20345. 
Flexión de Suela Norma: NTC ISO 20344 Requisito: Incremento máximo de 4 mm. En 30.000 ciclos. </v>
      </c>
      <c r="N82" s="80" t="b">
        <f t="shared" si="4"/>
        <v>1</v>
      </c>
      <c r="O82" s="80" t="b">
        <f t="shared" si="5"/>
        <v>1</v>
      </c>
      <c r="Q82" t="b">
        <f t="shared" si="6"/>
        <v>1</v>
      </c>
      <c r="R82" t="b">
        <f t="shared" si="7"/>
        <v>1</v>
      </c>
    </row>
    <row r="83" spans="3:18" ht="12" customHeight="1" x14ac:dyDescent="0.2">
      <c r="C83" s="80">
        <f>+'PRESTIGIO '!B90</f>
        <v>79</v>
      </c>
      <c r="D83" s="80" t="str">
        <f>+'PRESTIGIO '!C90</f>
        <v>CASCO TAEKWONDO</v>
      </c>
      <c r="E83" s="80" t="str">
        <f>+'PRESTIGIO '!D90</f>
        <v>Casco para TKD, Elaborado en Poliuretano Comprimido de 20 mm aprox. De ancho, con espacios para las orejas que evitan el molesto aplastamiento de las mismas,11 orificios a cada lado para la transpiración, cierre elástico con velcro, tallas S, M y L, Colores Azul blanco y Rojo. importado de marca reconocida en el mercado</v>
      </c>
      <c r="G83" s="80">
        <f>+CORSERVICS!B90</f>
        <v>79</v>
      </c>
      <c r="H83" s="80" t="str">
        <f>+CORSERVICS!C90</f>
        <v>CASCO TAEKWONDO</v>
      </c>
      <c r="I83" s="80" t="str">
        <f>+CORSERVICS!D90</f>
        <v>Casco para TKD, Elaborado en Poliuretano Comprimido de 20 mm aprox. De ancho, con espacios para las orejas que evitan el molesto aplastamiento de las mismas,11 orificios a cada lado para la transpiración, cierre elástico con velcro, tallas S, M y L, Colores Azul blanco y Rojo. importado de marca reconocida en el mercado</v>
      </c>
      <c r="K83" s="80">
        <f>+'PUBLICIDAD MOVIL'!B93</f>
        <v>79</v>
      </c>
      <c r="L83" s="80" t="str">
        <f>+'PUBLICIDAD MOVIL'!C93</f>
        <v>CASCO TAEKWONDO</v>
      </c>
      <c r="M83" s="80" t="str">
        <f>+'PUBLICIDAD MOVIL'!D93</f>
        <v>Casco para TKD, Elaborado en Poliuretano Comprimido de 20 mm aprox. De ancho, con espacios para las orejas que evitan el molesto aplastamiento de las mismas,11 orificios a cada lado para la transpiración, cierre elástico con velcro, tallas S, M y L, Colores Azul blanco y Rojo. importado de marca reconocida en el mercado</v>
      </c>
      <c r="N83" s="80" t="b">
        <f t="shared" si="4"/>
        <v>1</v>
      </c>
      <c r="O83" s="80" t="b">
        <f t="shared" si="5"/>
        <v>1</v>
      </c>
      <c r="Q83" t="b">
        <f t="shared" si="6"/>
        <v>1</v>
      </c>
      <c r="R83" t="b">
        <f t="shared" si="7"/>
        <v>1</v>
      </c>
    </row>
    <row r="84" spans="3:18" ht="12" customHeight="1" x14ac:dyDescent="0.2">
      <c r="C84" s="80">
        <f>+'PRESTIGIO '!B91</f>
        <v>80</v>
      </c>
      <c r="D84" s="80" t="str">
        <f>+'PRESTIGIO '!C91</f>
        <v>PROTECTOR DE PECHO TAEKWONDO</v>
      </c>
      <c r="E84" s="80" t="str">
        <f>+'PRESTIGIO '!D91</f>
        <v>Protector para pecho TKD con protección para pecho y costados, color rojo por una cara y azul por la contraria, cierre de cuerda de 3x1,05 cm aprox,3 pasadores a cada lado, Material Externo compuesto por: Cuero sintético a base de PU,30%Etileno Vinilo Acetato(EVA),70%Poliéster.Material interno: Espuma de Poliuretano(PU).Talla XS, S, M, L. Importada de marca reconocida en el mercado</v>
      </c>
      <c r="G84" s="80">
        <f>+CORSERVICS!B91</f>
        <v>80</v>
      </c>
      <c r="H84" s="80" t="str">
        <f>+CORSERVICS!C91</f>
        <v>PROTECTOR DE PECHO TAEKWONDO</v>
      </c>
      <c r="I84" s="80" t="str">
        <f>+CORSERVICS!D91</f>
        <v>Protector para pecho TKD con protección para pecho y costados, color rojo por una cara y azul por la contraria, cierre de cuerda de 3x1,05 cm aprox,3 pasadores a cada lado, Material Externo compuesto por: Cuero sintético a base de PU,30%Etileno Vinilo Acetato(EVA),70%Poliéster.Material interno: Espuma de Poliuretano(PU).Talla XS, S, M, L. Importada de marca reconocida en el mercado</v>
      </c>
      <c r="K84" s="80">
        <f>+'PUBLICIDAD MOVIL'!B94</f>
        <v>80</v>
      </c>
      <c r="L84" s="80" t="str">
        <f>+'PUBLICIDAD MOVIL'!C94</f>
        <v>PROTECTOR DE PECHO TAEKWONDO</v>
      </c>
      <c r="M84" s="80" t="str">
        <f>+'PUBLICIDAD MOVIL'!D94</f>
        <v>Protector para pecho TKD con protección para pecho y costados, color rojo por una cara y azul por la contraria, cierre de cuerda de 3x1,05 cm aprox,3 pasadores a cada lado, Material Externo compuesto por: Cuero sintético a base de PU,30%Etileno Vinilo Acetato(EVA),70%Poliéster.Material interno: Espuma de Poliuretano(PU).Talla XS, S, M, L. Importada de marca reconocida en el mercado</v>
      </c>
      <c r="N84" s="80" t="b">
        <f t="shared" si="4"/>
        <v>1</v>
      </c>
      <c r="O84" s="80" t="b">
        <f t="shared" si="5"/>
        <v>1</v>
      </c>
      <c r="Q84" t="b">
        <f t="shared" si="6"/>
        <v>1</v>
      </c>
      <c r="R84" t="b">
        <f t="shared" si="7"/>
        <v>1</v>
      </c>
    </row>
    <row r="85" spans="3:18" ht="12" customHeight="1" x14ac:dyDescent="0.2">
      <c r="C85" s="80">
        <f>+'PRESTIGIO '!B92</f>
        <v>81</v>
      </c>
      <c r="D85" s="80" t="str">
        <f>+'PRESTIGIO '!C92</f>
        <v>PAO TAEKWONDO</v>
      </c>
      <c r="E85" s="80" t="str">
        <f>+'PRESTIGIO '!D92</f>
        <v>Paos de 75x35x15. En cuero sintético con cazata de 10 cms densidad de 100% para pateo de potencia de una marca reconocida</v>
      </c>
      <c r="G85" s="80">
        <f>+CORSERVICS!B92</f>
        <v>81</v>
      </c>
      <c r="H85" s="80" t="str">
        <f>+CORSERVICS!C92</f>
        <v>PAO TAEKWONDO</v>
      </c>
      <c r="I85" s="80" t="str">
        <f>+CORSERVICS!D92</f>
        <v>Paos de 75x35x15. En cuero sintético con cazata de 10 cms densidad de 100% para pateo de potencia de una marca reconocida</v>
      </c>
      <c r="K85" s="80">
        <f>+'PUBLICIDAD MOVIL'!B95</f>
        <v>81</v>
      </c>
      <c r="L85" s="80" t="str">
        <f>+'PUBLICIDAD MOVIL'!C95</f>
        <v>PAO TAEKWONDO</v>
      </c>
      <c r="M85" s="80" t="str">
        <f>+'PUBLICIDAD MOVIL'!D95</f>
        <v>Paos de 75x35x15. En cuero sintético con cazata de 10 cms densidad de 100% para pateo de potencia de una marca reconocida</v>
      </c>
      <c r="N85" s="80" t="b">
        <f t="shared" si="4"/>
        <v>1</v>
      </c>
      <c r="O85" s="80" t="b">
        <f t="shared" si="5"/>
        <v>1</v>
      </c>
      <c r="Q85" t="b">
        <f t="shared" si="6"/>
        <v>1</v>
      </c>
      <c r="R85" t="b">
        <f t="shared" si="7"/>
        <v>1</v>
      </c>
    </row>
    <row r="86" spans="3:18" ht="12" customHeight="1" x14ac:dyDescent="0.2">
      <c r="C86" s="80">
        <f>+'PRESTIGIO '!B93</f>
        <v>82</v>
      </c>
      <c r="D86" s="80" t="str">
        <f>+'PRESTIGIO '!C93</f>
        <v>PALETA DE PATEO O VELOCIDAD TAEKWONDO</v>
      </c>
      <c r="E86" s="80" t="str">
        <f>+'PRESTIGIO '!D93</f>
        <v>paletas de velocidad, Espuma revestida en polipiel con dos lengüetas. Mayor tamaño para patadas de gran impacto de una marca reconocida</v>
      </c>
      <c r="G86" s="80">
        <f>+CORSERVICS!B93</f>
        <v>82</v>
      </c>
      <c r="H86" s="80" t="str">
        <f>+CORSERVICS!C93</f>
        <v>PALETA DE PATEO O VELOCIDAD TAEKWONDO</v>
      </c>
      <c r="I86" s="80" t="str">
        <f>+CORSERVICS!D93</f>
        <v>paletas de velocidad, Espuma revestida en polipiel con dos lengüetas. Mayor tamaño para patadas de gran impacto de una marca reconocida</v>
      </c>
      <c r="K86" s="80">
        <f>+'PUBLICIDAD MOVIL'!B96</f>
        <v>82</v>
      </c>
      <c r="L86" s="80" t="str">
        <f>+'PUBLICIDAD MOVIL'!C96</f>
        <v>PALETA DE PATEO O VELOCIDAD TAEKWONDO</v>
      </c>
      <c r="M86" s="80" t="str">
        <f>+'PUBLICIDAD MOVIL'!D96</f>
        <v>paletas de velocidad, Espuma revestida en polipiel con dos lengüetas. Mayor tamaño para patadas de gran impacto de una marca reconocida</v>
      </c>
      <c r="N86" s="80" t="b">
        <f t="shared" si="4"/>
        <v>1</v>
      </c>
      <c r="O86" s="80" t="b">
        <f t="shared" si="5"/>
        <v>1</v>
      </c>
      <c r="Q86" t="b">
        <f t="shared" si="6"/>
        <v>1</v>
      </c>
      <c r="R86" t="b">
        <f t="shared" si="7"/>
        <v>1</v>
      </c>
    </row>
    <row r="87" spans="3:18" ht="12" customHeight="1" x14ac:dyDescent="0.2">
      <c r="C87" s="80">
        <f>+'PRESTIGIO '!B94</f>
        <v>83</v>
      </c>
      <c r="D87" s="80" t="str">
        <f>+'PRESTIGIO '!C94</f>
        <v xml:space="preserve">UNIFORME TAEKWONDO </v>
      </c>
      <c r="E87" s="80" t="str">
        <f>+'PRESTIGIO '!D94</f>
        <v>Uniforme acanalado Poliéster 65%, Algodón 35% pantalón con cintura elásticas, cuello rojo o negro con cinturón de acuerdo al grado del beneficiario y logos institucionales TALLAS 4, 6, 8</v>
      </c>
      <c r="G87" s="80">
        <f>+CORSERVICS!B94</f>
        <v>83</v>
      </c>
      <c r="H87" s="80" t="str">
        <f>+CORSERVICS!C94</f>
        <v xml:space="preserve">UNIFORME TAEKWONDO </v>
      </c>
      <c r="I87" s="80" t="str">
        <f>+CORSERVICS!D94</f>
        <v>Uniforme acanalado Poliéster 65%, Algodón 35% pantalón con cintura elásticas, cuello rojo o negro con cinturón de acuerdo al grado del beneficiario y logos institucionales TALLAS 4, 6, 8</v>
      </c>
      <c r="K87" s="80">
        <f>+'PUBLICIDAD MOVIL'!B97</f>
        <v>83</v>
      </c>
      <c r="L87" s="80" t="str">
        <f>+'PUBLICIDAD MOVIL'!C97</f>
        <v xml:space="preserve">UNIFORME TAEKWONDO </v>
      </c>
      <c r="M87" s="80" t="str">
        <f>+'PUBLICIDAD MOVIL'!D97</f>
        <v>Uniforme acanalado Poliéster 65%, Algodón 35% pantalón con cintura elásticas, cuello rojo o negro con cinturón de acuerdo al grado del beneficiario y logos institucionales TALLAS 4, 6, 8</v>
      </c>
      <c r="N87" s="80" t="b">
        <f t="shared" si="4"/>
        <v>1</v>
      </c>
      <c r="O87" s="80" t="b">
        <f t="shared" si="5"/>
        <v>1</v>
      </c>
      <c r="Q87" t="b">
        <f t="shared" si="6"/>
        <v>1</v>
      </c>
      <c r="R87" t="b">
        <f t="shared" si="7"/>
        <v>1</v>
      </c>
    </row>
    <row r="88" spans="3:18" ht="12" customHeight="1" x14ac:dyDescent="0.2">
      <c r="C88" s="80">
        <f>+'PRESTIGIO '!B95</f>
        <v>84</v>
      </c>
      <c r="D88" s="80" t="str">
        <f>+'PRESTIGIO '!C95</f>
        <v xml:space="preserve">UNIFORME TAEKWONDO </v>
      </c>
      <c r="E88" s="80" t="str">
        <f>+'PRESTIGIO '!D95</f>
        <v>Uniforme acanalado Poliéster 65%, Algodón 35% pantalón con cintura elásticas, cuello rojo o negro con cinturón de acuerdo al grado del beneficiario y logos institucionales TALLAS10, 12,14, 16,S</v>
      </c>
      <c r="G88" s="80">
        <f>+CORSERVICS!B95</f>
        <v>84</v>
      </c>
      <c r="H88" s="80" t="str">
        <f>+CORSERVICS!C95</f>
        <v xml:space="preserve">UNIFORME TAEKWONDO </v>
      </c>
      <c r="I88" s="80" t="str">
        <f>+CORSERVICS!D95</f>
        <v>Uniforme acanalado Poliéster 65%, Algodón 35% pantalón con cintura elásticas, cuello rojo o negro con cinturón de acuerdo al grado del beneficiario y logos institucionales TALLAS10, 12,14, 16,S</v>
      </c>
      <c r="K88" s="80">
        <f>+'PUBLICIDAD MOVIL'!B98</f>
        <v>84</v>
      </c>
      <c r="L88" s="80" t="str">
        <f>+'PUBLICIDAD MOVIL'!C98</f>
        <v xml:space="preserve">UNIFORME TAEKWONDO </v>
      </c>
      <c r="M88" s="80" t="str">
        <f>+'PUBLICIDAD MOVIL'!D98</f>
        <v>Uniforme acanalado Poliéster 65%, Algodón 35% pantalón con cintura elásticas, cuello rojo o negro con cinturón de acuerdo al grado del beneficiario y logos institucionales TALLAS10, 12,14, 16,S</v>
      </c>
      <c r="N88" s="80" t="b">
        <f t="shared" si="4"/>
        <v>1</v>
      </c>
      <c r="O88" s="80" t="b">
        <f t="shared" si="5"/>
        <v>1</v>
      </c>
      <c r="Q88" t="b">
        <f t="shared" si="6"/>
        <v>1</v>
      </c>
      <c r="R88" t="b">
        <f t="shared" si="7"/>
        <v>1</v>
      </c>
    </row>
    <row r="89" spans="3:18" ht="12" customHeight="1" x14ac:dyDescent="0.2">
      <c r="C89" s="80">
        <f>+'PRESTIGIO '!B96</f>
        <v>85</v>
      </c>
      <c r="D89" s="80" t="str">
        <f>+'PRESTIGIO '!C96</f>
        <v xml:space="preserve">UNIFORME TAEKWONDO </v>
      </c>
      <c r="E89" s="80" t="str">
        <f>+'PRESTIGIO '!D96</f>
        <v>Uniforme acanalado Poliéster 65%, Algodón 35% pantalón con cintura elásticas, cuello rojo o negro con cinturón de acuerdo al grado del beneficiario y logos institucionales TALLAS M, L, XL, XXL</v>
      </c>
      <c r="G89" s="80">
        <f>+CORSERVICS!B96</f>
        <v>85</v>
      </c>
      <c r="H89" s="80" t="str">
        <f>+CORSERVICS!C96</f>
        <v xml:space="preserve">UNIFORME TAEKWONDO </v>
      </c>
      <c r="I89" s="80" t="str">
        <f>+CORSERVICS!D96</f>
        <v>Uniforme acanalado Poliéster 65%, Algodón 35% pantalón con cintura elásticas, cuello rojo o negro con cinturón de acuerdo al grado del beneficiario y logos institucionales TALLAS M, L, XL, XXL</v>
      </c>
      <c r="K89" s="80">
        <f>+'PUBLICIDAD MOVIL'!B99</f>
        <v>85</v>
      </c>
      <c r="L89" s="80" t="str">
        <f>+'PUBLICIDAD MOVIL'!C99</f>
        <v xml:space="preserve">UNIFORME TAEKWONDO </v>
      </c>
      <c r="M89" s="80" t="str">
        <f>+'PUBLICIDAD MOVIL'!D99</f>
        <v>Uniforme acanalado Poliéster 65%, Algodón 35% pantalón con cintura elásticas, cuello rojo o negro con cinturón de acuerdo al grado del beneficiario y logos institucionales TALLAS M, L, XL, XXL</v>
      </c>
      <c r="N89" s="80" t="b">
        <f t="shared" si="4"/>
        <v>1</v>
      </c>
      <c r="O89" s="80" t="b">
        <f t="shared" si="5"/>
        <v>1</v>
      </c>
      <c r="Q89" t="b">
        <f t="shared" si="6"/>
        <v>1</v>
      </c>
      <c r="R89" t="b">
        <f t="shared" si="7"/>
        <v>1</v>
      </c>
    </row>
    <row r="90" spans="3:18" ht="12" customHeight="1" x14ac:dyDescent="0.2">
      <c r="C90" s="80">
        <f>+'PRESTIGIO '!B97</f>
        <v>86</v>
      </c>
      <c r="D90" s="80" t="str">
        <f>+'PRESTIGIO '!C97</f>
        <v>CASCO BOXEO</v>
      </c>
      <c r="E90" s="80" t="str">
        <f>+'PRESTIGIO '!D97</f>
        <v>Casco protector para Boxeo con Correa en elástico y velcro en la barbilla, protección para los oídos y los pómulos, respirable. Material Externo: Cuero sintético a base de PU,30%etileno vinilo acetato (EVA),70%polyester.Material Interno: espuma de poliuretano (PU). Importado de marca reconocida en el mercado</v>
      </c>
      <c r="G90" s="80">
        <f>+CORSERVICS!B97</f>
        <v>86</v>
      </c>
      <c r="H90" s="80" t="str">
        <f>+CORSERVICS!C97</f>
        <v>CASCO BOXEO</v>
      </c>
      <c r="I90" s="80" t="str">
        <f>+CORSERVICS!D97</f>
        <v>Casco protector para Boxeo con Correa en elástico y velcro en la barbilla, protección para los oídos y los pómulos, respirable. Material Externo: Cuero sintético a base de PU,30%etileno vinilo acetato (EVA),70%polyester.Material Interno: espuma de poliuretano (PU). Importado de marca reconocida en el mercado</v>
      </c>
      <c r="K90" s="80">
        <f>+'PUBLICIDAD MOVIL'!B100</f>
        <v>86</v>
      </c>
      <c r="L90" s="80" t="str">
        <f>+'PUBLICIDAD MOVIL'!C100</f>
        <v>CASCO BOXEO</v>
      </c>
      <c r="M90" s="80" t="str">
        <f>+'PUBLICIDAD MOVIL'!D100</f>
        <v>Casco protector para Boxeo con Correa en elástico y velcro en la barbilla, protección para los oídos y los pómulos, respirable. Material Externo: Cuero sintético a base de PU,30%etileno vinilo acetato (EVA),70%polyester.Material Interno: espuma de poliuretano (PU). Importado de marca reconocida en el mercado</v>
      </c>
      <c r="N90" s="80" t="b">
        <f t="shared" si="4"/>
        <v>1</v>
      </c>
      <c r="O90" s="80" t="b">
        <f t="shared" si="5"/>
        <v>1</v>
      </c>
      <c r="Q90" t="b">
        <f t="shared" si="6"/>
        <v>1</v>
      </c>
      <c r="R90" t="b">
        <f t="shared" si="7"/>
        <v>1</v>
      </c>
    </row>
    <row r="91" spans="3:18" ht="12" customHeight="1" x14ac:dyDescent="0.2">
      <c r="C91" s="80">
        <f>+'PRESTIGIO '!B98</f>
        <v>87</v>
      </c>
      <c r="D91" s="80" t="str">
        <f>+'PRESTIGIO '!C98</f>
        <v>GUANTES DE BOXEO</v>
      </c>
      <c r="E91" s="80" t="str">
        <f>+'PRESTIGIO '!D98</f>
        <v>Guantes para boxeo, Material Externo: Cuero Sintético a base de PU,30%Etileno Vinilo Acetato (EVA),70%Poliéster,Material Interno: Espuma de Poliuretano(PU).Tela interna absorbe el sudor, correa con velcro, elástico en la parte media de la palma. Color Rojo y Negro.8,10,12,14y16oz,colores surtidos. Importado de marca reconocida en el mercado</v>
      </c>
      <c r="G91" s="80">
        <f>+CORSERVICS!B98</f>
        <v>87</v>
      </c>
      <c r="H91" s="80" t="str">
        <f>+CORSERVICS!C98</f>
        <v>GUANTES DE BOXEO</v>
      </c>
      <c r="I91" s="80" t="str">
        <f>+CORSERVICS!D98</f>
        <v>Guantes para boxeo, Material Externo: Cuero Sintético a base de PU,30%Etileno Vinilo Acetato (EVA),70%Poliéster,Material Interno: Espuma de Poliuretano(PU).Tela interna absorbe el sudor, correa con velcro, elástico en la parte media de la palma. Color Rojo y Negro.8,10,12,14y16oz,colores surtidos. Importado de marca reconocida en el mercado</v>
      </c>
      <c r="K91" s="80">
        <f>+'PUBLICIDAD MOVIL'!B101</f>
        <v>87</v>
      </c>
      <c r="L91" s="80" t="str">
        <f>+'PUBLICIDAD MOVIL'!C101</f>
        <v>GUANTES DE BOXEO</v>
      </c>
      <c r="M91" s="80" t="str">
        <f>+'PUBLICIDAD MOVIL'!D101</f>
        <v>Guantes para boxeo, Material Externo: Cuero Sintético a base de PU,30%Etileno Vinilo Acetato (EVA),70%Poliéster,Material Interno: Espuma de Poliuretano(PU).Tela interna absorbe el sudor, correa con velcro, elástico en la parte media de la palma. Color Rojo y Negro.8,10,12,14y16oz,colores surtidos. Importado de marca reconocida en el mercado</v>
      </c>
      <c r="N91" s="80" t="b">
        <f t="shared" si="4"/>
        <v>1</v>
      </c>
      <c r="O91" s="80" t="b">
        <f t="shared" si="5"/>
        <v>1</v>
      </c>
      <c r="Q91" t="b">
        <f t="shared" si="6"/>
        <v>1</v>
      </c>
      <c r="R91" t="b">
        <f t="shared" si="7"/>
        <v>1</v>
      </c>
    </row>
    <row r="92" spans="3:18" ht="12" customHeight="1" x14ac:dyDescent="0.2">
      <c r="C92" s="80">
        <f>+'PRESTIGIO '!B99</f>
        <v>88</v>
      </c>
      <c r="D92" s="80" t="str">
        <f>+'PRESTIGIO '!C99</f>
        <v>MANOPLAS DE BOXEO</v>
      </c>
      <c r="E92" s="80" t="str">
        <f>+'PRESTIGIO '!D99</f>
        <v>Manoplas arqueadas K915,arco que se ajusta a la forma de la mano, tiene un ancho de 4 cm aproximadamente, con correa ajustable en velcro para entrenamiento, compuesta de cuero sintético a base de PU,30%(EVA),70%polyester,material Interno es de espuma de poliuretano comprimida, Importada</v>
      </c>
      <c r="G92" s="80">
        <f>+CORSERVICS!B99</f>
        <v>88</v>
      </c>
      <c r="H92" s="80" t="str">
        <f>+CORSERVICS!C99</f>
        <v>MANOPLAS DE BOXEO</v>
      </c>
      <c r="I92" s="80" t="str">
        <f>+CORSERVICS!D99</f>
        <v>Manoplas arqueadas K915,arco que se ajusta a la forma de la mano, tiene un ancho de 4 cm aproximadamente, con correa ajustable en velcro para entrenamiento, compuesta de cuero sintético a base de PU,30%(EVA),70%polyester,material Interno es de espuma de poliuretano comprimida, Importada</v>
      </c>
      <c r="K92" s="80">
        <f>+'PUBLICIDAD MOVIL'!B102</f>
        <v>88</v>
      </c>
      <c r="L92" s="80" t="str">
        <f>+'PUBLICIDAD MOVIL'!C102</f>
        <v>MANOPLAS DE BOXEO</v>
      </c>
      <c r="M92" s="80" t="str">
        <f>+'PUBLICIDAD MOVIL'!D102</f>
        <v>Manoplas arqueadas K915,arco que se ajusta a la forma de la mano, tiene un ancho de 4 cm aproximadamente, con correa ajustable en velcro para entrenamiento, compuesta de cuero sintético a base de PU,30%(EVA),70%polyester,material Interno es de espuma de poliuretano comprimida, Importada</v>
      </c>
      <c r="N92" s="80" t="b">
        <f t="shared" si="4"/>
        <v>1</v>
      </c>
      <c r="O92" s="80" t="b">
        <f t="shared" si="5"/>
        <v>1</v>
      </c>
      <c r="Q92" t="b">
        <f t="shared" si="6"/>
        <v>1</v>
      </c>
      <c r="R92" t="b">
        <f t="shared" si="7"/>
        <v>1</v>
      </c>
    </row>
    <row r="93" spans="3:18" ht="12" customHeight="1" x14ac:dyDescent="0.2">
      <c r="C93" s="80">
        <f>+'PRESTIGIO '!B100</f>
        <v>89</v>
      </c>
      <c r="D93" s="80" t="str">
        <f>+'PRESTIGIO '!C100</f>
        <v>SACOS DE BOXEO</v>
      </c>
      <c r="E93" s="80" t="str">
        <f>+'PRESTIGIO '!D100</f>
        <v>saco de boxeo fabricado en material sintético de primera calidad medidas de 100 cm de largo x 30 cm de diámetro con peso de 20 a 25 kg con correas de soporte de 60 cm y mosquetón</v>
      </c>
      <c r="G93" s="80">
        <f>+CORSERVICS!B100</f>
        <v>89</v>
      </c>
      <c r="H93" s="80" t="str">
        <f>+CORSERVICS!C100</f>
        <v>SACOS DE BOXEO</v>
      </c>
      <c r="I93" s="80" t="str">
        <f>+CORSERVICS!D100</f>
        <v>saco de boxeo fabricado en material sintético de primera calidad medidas de 100 cm de largo x 30 cm de diámetro con peso de 20 a 25 kg con correas de soporte de 60 cm y mosquetón</v>
      </c>
      <c r="K93" s="80">
        <f>+'PUBLICIDAD MOVIL'!B103</f>
        <v>89</v>
      </c>
      <c r="L93" s="80" t="str">
        <f>+'PUBLICIDAD MOVIL'!C103</f>
        <v>SACOS DE BOXEO</v>
      </c>
      <c r="M93" s="80" t="str">
        <f>+'PUBLICIDAD MOVIL'!D103</f>
        <v>saco de boxeo fabricado en material sintético de primera calidad medidas de 100 cm de largo x 30 cm de diámetro con peso de 20 a 25 kg con correas de soporte de 60 cm y mosquetón</v>
      </c>
      <c r="N93" s="80" t="b">
        <f t="shared" si="4"/>
        <v>1</v>
      </c>
      <c r="O93" s="80" t="b">
        <f t="shared" si="5"/>
        <v>1</v>
      </c>
      <c r="Q93" t="b">
        <f t="shared" si="6"/>
        <v>1</v>
      </c>
      <c r="R93" t="b">
        <f t="shared" si="7"/>
        <v>1</v>
      </c>
    </row>
    <row r="94" spans="3:18" ht="12" customHeight="1" x14ac:dyDescent="0.2">
      <c r="C94" s="80">
        <f>+'PRESTIGIO '!B101</f>
        <v>90</v>
      </c>
      <c r="D94" s="80" t="str">
        <f>+'PRESTIGIO '!C101</f>
        <v xml:space="preserve"> UNIFORME BOXEO 
</v>
      </c>
      <c r="E94" s="80" t="str">
        <f>+'PRESTIGIO '!D101</f>
        <v>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4, 6, 8</v>
      </c>
      <c r="G94" s="80">
        <f>+CORSERVICS!B101</f>
        <v>90</v>
      </c>
      <c r="H94" s="80" t="str">
        <f>+CORSERVICS!C101</f>
        <v xml:space="preserve"> UNIFORME BOXEO 
</v>
      </c>
      <c r="I94" s="80" t="str">
        <f>+CORSERVICS!D101</f>
        <v>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4, 6, 8</v>
      </c>
      <c r="K94" s="80">
        <f>+'PUBLICIDAD MOVIL'!B104</f>
        <v>90</v>
      </c>
      <c r="L94" s="80" t="str">
        <f>+'PUBLICIDAD MOVIL'!C104</f>
        <v xml:space="preserve"> UNIFORME BOXEO 
</v>
      </c>
      <c r="M94" s="80" t="str">
        <f>+'PUBLICIDAD MOVIL'!D104</f>
        <v>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4, 6, 8</v>
      </c>
      <c r="N94" s="80" t="b">
        <f t="shared" si="4"/>
        <v>1</v>
      </c>
      <c r="O94" s="80" t="b">
        <f t="shared" si="5"/>
        <v>1</v>
      </c>
      <c r="Q94" t="b">
        <f t="shared" si="6"/>
        <v>1</v>
      </c>
      <c r="R94" t="b">
        <f t="shared" si="7"/>
        <v>1</v>
      </c>
    </row>
    <row r="95" spans="3:18" ht="12" customHeight="1" x14ac:dyDescent="0.2">
      <c r="C95" s="80">
        <f>+'PRESTIGIO '!B102</f>
        <v>91</v>
      </c>
      <c r="D95" s="80" t="str">
        <f>+'PRESTIGIO '!C102</f>
        <v xml:space="preserve"> UNIFORME BOXEO 
</v>
      </c>
      <c r="E95" s="80" t="str">
        <f>+'PRESTIGIO '!D102</f>
        <v>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10, 12, 14, 16, S</v>
      </c>
      <c r="G95" s="80">
        <f>+CORSERVICS!B102</f>
        <v>91</v>
      </c>
      <c r="H95" s="80" t="str">
        <f>+CORSERVICS!C102</f>
        <v xml:space="preserve"> UNIFORME BOXEO 
</v>
      </c>
      <c r="I95" s="80" t="str">
        <f>+CORSERVICS!D102</f>
        <v>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10, 12, 14, 16, S</v>
      </c>
      <c r="K95" s="80">
        <f>+'PUBLICIDAD MOVIL'!B105</f>
        <v>91</v>
      </c>
      <c r="L95" s="80" t="str">
        <f>+'PUBLICIDAD MOVIL'!C105</f>
        <v xml:space="preserve"> UNIFORME BOXEO 
</v>
      </c>
      <c r="M95" s="80" t="str">
        <f>+'PUBLICIDAD MOVIL'!D105</f>
        <v>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10, 12, 14, 16, S</v>
      </c>
      <c r="N95" s="80" t="b">
        <f t="shared" si="4"/>
        <v>1</v>
      </c>
      <c r="O95" s="80" t="b">
        <f t="shared" si="5"/>
        <v>1</v>
      </c>
      <c r="Q95" t="b">
        <f t="shared" si="6"/>
        <v>1</v>
      </c>
      <c r="R95" t="b">
        <f t="shared" si="7"/>
        <v>1</v>
      </c>
    </row>
    <row r="96" spans="3:18" ht="12" customHeight="1" x14ac:dyDescent="0.2">
      <c r="C96" s="80">
        <f>+'PRESTIGIO '!B103</f>
        <v>92</v>
      </c>
      <c r="D96" s="80" t="str">
        <f>+'PRESTIGIO '!C103</f>
        <v xml:space="preserve"> UNIFORME BOXEO 
</v>
      </c>
      <c r="E96" s="80" t="str">
        <f>+'PRESTIGIO '!D103</f>
        <v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M,L,XL, XXL </v>
      </c>
      <c r="G96" s="80">
        <f>+CORSERVICS!B103</f>
        <v>92</v>
      </c>
      <c r="H96" s="80" t="str">
        <f>+CORSERVICS!C103</f>
        <v xml:space="preserve"> UNIFORME BOXEO 
</v>
      </c>
      <c r="I96" s="80" t="str">
        <f>+CORSERVICS!D103</f>
        <v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M,L,XL, XXL </v>
      </c>
      <c r="K96" s="80">
        <f>+'PUBLICIDAD MOVIL'!B106</f>
        <v>92</v>
      </c>
      <c r="L96" s="80" t="str">
        <f>+'PUBLICIDAD MOVIL'!C106</f>
        <v xml:space="preserve"> UNIFORME BOXEO 
</v>
      </c>
      <c r="M96" s="80" t="str">
        <f>+'PUBLICIDAD MOVIL'!D106</f>
        <v xml:space="preserve">camiseta: tipo esqueleto (manga sisa), cuello en redondo tiro largo, 100% poliéster uniforme en transfer, doble ribete en cuello y sisa, camiseta ceñida a la cintura.
Pantaloneta tipo bermuda con cinturilla ancha, 100% poliéster con transporte de humedad y con forro antialérgico. Forrada en malla, o. La pantaloneta tiene un largo aproximado de 10cm por encima de la rodilla.
Medias: par de medias media caña y logos institucionales TALLAS M,L,XL, XXL </v>
      </c>
      <c r="N96" s="80" t="b">
        <f t="shared" si="4"/>
        <v>1</v>
      </c>
      <c r="O96" s="80" t="b">
        <f t="shared" si="5"/>
        <v>1</v>
      </c>
      <c r="Q96" t="b">
        <f t="shared" si="6"/>
        <v>1</v>
      </c>
      <c r="R96" t="b">
        <f t="shared" si="7"/>
        <v>1</v>
      </c>
    </row>
    <row r="97" spans="3:18" ht="12" customHeight="1" x14ac:dyDescent="0.2">
      <c r="C97" s="80">
        <f>+'PRESTIGIO '!B104</f>
        <v>93</v>
      </c>
      <c r="D97" s="80" t="str">
        <f>+'PRESTIGIO '!C104</f>
        <v>LAZO SALTO DE 120 CM</v>
      </c>
      <c r="E97" s="80" t="str">
        <f>+'PRESTIGIO '!D104</f>
        <v>Materiales: Nylon, Cabuya o Algodón con mangos ergonómicos elaborados en Plástico 
Especificaciones: Dimensión / Espesor / Capacidad: Lazo de 120 cm x ½ pulgada de diámetro 
Diseño: Lazo de 120 cm x ½ pulgada de diámetro elaborados en nylon, cabuya o algodón con mangos ergonómicos elaborados en plástico.</v>
      </c>
      <c r="G97" s="80">
        <f>+CORSERVICS!B104</f>
        <v>93</v>
      </c>
      <c r="H97" s="80" t="str">
        <f>+CORSERVICS!C104</f>
        <v>LAZO SALTO DE 120 CM</v>
      </c>
      <c r="I97" s="80" t="str">
        <f>+CORSERVICS!D104</f>
        <v>Materiales: Nylon, Cabuya o Algodón con mangos ergonómicos elaborados en Plástico 
Especificaciones: Dimensión / Espesor / Capacidad: Lazo de 120 cm x ½ pulgada de diámetro 
Diseño: Lazo de 120 cm x ½ pulgada de diámetro elaborados en nylon, cabuya o algodón con mangos ergonómicos elaborados en plástico.</v>
      </c>
      <c r="K97" s="80">
        <f>+'PUBLICIDAD MOVIL'!B107</f>
        <v>93</v>
      </c>
      <c r="L97" s="80" t="str">
        <f>+'PUBLICIDAD MOVIL'!C107</f>
        <v>LAZO SALTO DE 120 CM</v>
      </c>
      <c r="M97" s="80" t="str">
        <f>+'PUBLICIDAD MOVIL'!D107</f>
        <v>Materiales: Nylon, Cabuya o Algodón con mangos ergonómicos elaborados en Plástico 
Especificaciones: Dimensión / Espesor / Capacidad: Lazo de 120 cm x ½ pulgada de diámetro 
Diseño: Lazo de 120 cm x ½ pulgada de diámetro elaborados en nylon, cabuya o algodón con mangos ergonómicos elaborados en plástico.</v>
      </c>
      <c r="N97" s="80" t="b">
        <f t="shared" si="4"/>
        <v>1</v>
      </c>
      <c r="O97" s="80" t="b">
        <f t="shared" si="5"/>
        <v>1</v>
      </c>
      <c r="Q97" t="b">
        <f t="shared" si="6"/>
        <v>1</v>
      </c>
      <c r="R97" t="b">
        <f t="shared" si="7"/>
        <v>1</v>
      </c>
    </row>
    <row r="98" spans="3:18" ht="12" customHeight="1" x14ac:dyDescent="0.2">
      <c r="C98" s="80">
        <f>+'PRESTIGIO '!B105</f>
        <v>94</v>
      </c>
      <c r="D98" s="80" t="str">
        <f>+'PRESTIGIO '!C105</f>
        <v>LAZO SALTO DE 4 METROS</v>
      </c>
      <c r="E98" s="80" t="str">
        <f>+'PRESTIGIO '!D105</f>
        <v>Materiales: Nylon, Cabuya o Algodón con mangos ergonómicos elaborados en Plástico 
Especificaciones : Dimensión / Espesor / Capacidad: Lazo de 4 m x ½ pulgada de diámetro 
Diseño: Lazo de 4 m x ½ pulgada de diámetro elaborados en nylon, cabuya o algodón con mangos ergonómicos elaborados en plástico</v>
      </c>
      <c r="G98" s="80">
        <f>+CORSERVICS!B105</f>
        <v>94</v>
      </c>
      <c r="H98" s="80" t="str">
        <f>+CORSERVICS!C105</f>
        <v>LAZO SALTO DE 4 METROS</v>
      </c>
      <c r="I98" s="80" t="str">
        <f>+CORSERVICS!D105</f>
        <v>Materiales: Nylon, Cabuya o Algodón con mangos ergonómicos elaborados en Plástico 
Especificaciones : Dimensión / Espesor / Capacidad: Lazo de 4 m x ½ pulgada de diámetro 
Diseño: Lazo de 4 m x ½ pulgada de diámetro elaborados en nylon, cabuya o algodón con mangos ergonómicos elaborados en plástico</v>
      </c>
      <c r="K98" s="80">
        <f>+'PUBLICIDAD MOVIL'!B108</f>
        <v>94</v>
      </c>
      <c r="L98" s="80" t="str">
        <f>+'PUBLICIDAD MOVIL'!C108</f>
        <v>LAZO SALTO DE 4 METROS</v>
      </c>
      <c r="M98" s="80" t="str">
        <f>+'PUBLICIDAD MOVIL'!D108</f>
        <v>Materiales: Nylon, Cabuya o Algodón con mangos ergonómicos elaborados en Plástico 
Especificaciones : Dimensión / Espesor / Capacidad: Lazo de 4 m x ½ pulgada de diámetro 
Diseño: Lazo de 4 m x ½ pulgada de diámetro elaborados en nylon, cabuya o algodón con mangos ergonómicos elaborados en plástico</v>
      </c>
      <c r="N98" s="80" t="b">
        <f t="shared" si="4"/>
        <v>1</v>
      </c>
      <c r="O98" s="80" t="b">
        <f t="shared" si="5"/>
        <v>1</v>
      </c>
      <c r="Q98" t="b">
        <f t="shared" si="6"/>
        <v>1</v>
      </c>
      <c r="R98" t="b">
        <f t="shared" si="7"/>
        <v>1</v>
      </c>
    </row>
    <row r="99" spans="3:18" ht="12" customHeight="1" x14ac:dyDescent="0.2">
      <c r="C99" s="80">
        <f>+'PRESTIGIO '!B106</f>
        <v>95</v>
      </c>
      <c r="D99" s="80" t="str">
        <f>+'PRESTIGIO '!C106</f>
        <v>LAZO SALTO DE 3 METROS</v>
      </c>
      <c r="E99" s="80" t="str">
        <f>+'PRESTIGIO '!D106</f>
        <v>Materiales: Nylon, Cabuya o Algodón con mangos ergonómicos elaborados en Plástico 
Especificaciones : Dimensión / Espesor / Capacidad: Lazo de 3 m x ½ pulgada de diámetro 
Diseño: Lazo de 3 m x ½ pulgada de diámetro elaborados en nylon, cabuya o algodón con mangos ergonómicos elaborados en plástico</v>
      </c>
      <c r="G99" s="80">
        <f>+CORSERVICS!B106</f>
        <v>95</v>
      </c>
      <c r="H99" s="80" t="str">
        <f>+CORSERVICS!C106</f>
        <v>LAZO SALTO DE 3 METROS</v>
      </c>
      <c r="I99" s="80" t="str">
        <f>+CORSERVICS!D106</f>
        <v>Materiales: Nylon, Cabuya o Algodón con mangos ergonómicos elaborados en Plástico 
Especificaciones : Dimensión / Espesor / Capacidad: Lazo de 3 m x ½ pulgada de diámetro 
Diseño: Lazo de 3 m x ½ pulgada de diámetro elaborados en nylon, cabuya o algodón con mangos ergonómicos elaborados en plástico</v>
      </c>
      <c r="K99" s="80">
        <f>+'PUBLICIDAD MOVIL'!B109</f>
        <v>95</v>
      </c>
      <c r="L99" s="80" t="str">
        <f>+'PUBLICIDAD MOVIL'!C109</f>
        <v>LAZO SALTO DE 3 METROS</v>
      </c>
      <c r="M99" s="80" t="str">
        <f>+'PUBLICIDAD MOVIL'!D109</f>
        <v>Materiales: Nylon, Cabuya o Algodón con mangos ergonómicos elaborados en Plástico 
Especificaciones : Dimensión / Espesor / Capacidad: Lazo de 3 m x ½ pulgada de diámetro 
Diseño: Lazo de 3 m x ½ pulgada de diámetro elaborados en nylon, cabuya o algodón con mangos ergonómicos elaborados en plástico</v>
      </c>
      <c r="N99" s="80" t="b">
        <f t="shared" si="4"/>
        <v>1</v>
      </c>
      <c r="O99" s="80" t="b">
        <f t="shared" si="5"/>
        <v>1</v>
      </c>
      <c r="Q99" t="b">
        <f t="shared" si="6"/>
        <v>1</v>
      </c>
      <c r="R99" t="b">
        <f t="shared" si="7"/>
        <v>1</v>
      </c>
    </row>
    <row r="100" spans="3:18" ht="12" customHeight="1" x14ac:dyDescent="0.2">
      <c r="C100" s="80">
        <f>+'PRESTIGIO '!B107</f>
        <v>96</v>
      </c>
      <c r="D100" s="80" t="str">
        <f>+'PRESTIGIO '!C107</f>
        <v>BANDA ELASTICA CON AGARRE</v>
      </c>
      <c r="E100" s="80" t="str">
        <f>+'PRESTIGIO '!D107</f>
        <v>Cantidad/Composición: Banda elástica con agarre 
Materiales: Banda está hecha de látex de caucho natural de alta calidad y agarres en espuma acolchada y riata resistente 
Especificaciones : Dimensión / Espesor / Capacidad: Largo: 150 cm (Medida aproximada según marca) 
Diseño: Banda elástica con agarre, largo de 150 cm (Medida aproximada según marca), y agarres en espuma acolchada y riata resistente. Terminales selladas al calor y refuerzo de seguridad en los agarres y riata de seguridad.</v>
      </c>
      <c r="G100" s="80">
        <f>+CORSERVICS!B107</f>
        <v>96</v>
      </c>
      <c r="H100" s="80" t="str">
        <f>+CORSERVICS!C107</f>
        <v>BANDA ELASTICA CON AGARRE</v>
      </c>
      <c r="I100" s="80" t="str">
        <f>+CORSERVICS!D107</f>
        <v>Cantidad/Composición: Banda elástica con agarre 
Materiales: Banda está hecha de látex de caucho natural de alta calidad y agarres en espuma acolchada y riata resistente 
Especificaciones : Dimensión / Espesor / Capacidad: Largo: 150 cm (Medida aproximada según marca) 
Diseño: Banda elástica con agarre, largo de 150 cm (Medida aproximada según marca), y agarres en espuma acolchada y riata resistente. Terminales selladas al calor y refuerzo de seguridad en los agarres y riata de seguridad.</v>
      </c>
      <c r="K100" s="80">
        <f>+'PUBLICIDAD MOVIL'!B110</f>
        <v>96</v>
      </c>
      <c r="L100" s="80" t="str">
        <f>+'PUBLICIDAD MOVIL'!C110</f>
        <v>BANDA ELASTICA CON AGARRE</v>
      </c>
      <c r="M100" s="80" t="str">
        <f>+'PUBLICIDAD MOVIL'!D110</f>
        <v>Cantidad/Composición: Banda elástica con agarre 
Materiales: Banda está hecha de látex de caucho natural de alta calidad y agarres en espuma acolchada y riata resistente 
Especificaciones : Dimensión / Espesor / Capacidad: Largo: 150 cm (Medida aproximada según marca) 
Diseño: Banda elástica con agarre, largo de 150 cm (Medida aproximada según marca), y agarres en espuma acolchada y riata resistente. Terminales selladas al calor y refuerzo de seguridad en los agarres y riata de seguridad.</v>
      </c>
      <c r="N100" s="80" t="b">
        <f t="shared" si="4"/>
        <v>1</v>
      </c>
      <c r="O100" s="80" t="b">
        <f t="shared" si="5"/>
        <v>1</v>
      </c>
      <c r="Q100" t="b">
        <f t="shared" si="6"/>
        <v>1</v>
      </c>
      <c r="R100" t="b">
        <f t="shared" si="7"/>
        <v>1</v>
      </c>
    </row>
    <row r="101" spans="3:18" ht="12" customHeight="1" x14ac:dyDescent="0.2">
      <c r="C101" s="80">
        <f>+'PRESTIGIO '!B108</f>
        <v>97</v>
      </c>
      <c r="D101" s="80" t="str">
        <f>+'PRESTIGIO '!C108</f>
        <v>BOLA PARA TENIS DE MESA</v>
      </c>
      <c r="E101" s="80" t="str">
        <f>+'PRESTIGIO '!D108</f>
        <v>Materiales: En PVC+ABS
Especificaciones : Dimensión / Espesor / Capacidad: Cajas de bolas para tenis de mesa por 6 unidades blancas o naranjas de 40 mm de diámetro.
Diseño: Diámetro de 40 mm, excelente desempeño al rebote Gran resistencia y durabilidad.
Colores: naranja y blanco que son los autorizados por la ITTF (federación internacional de tenis de mesa) y en tono mate.</v>
      </c>
      <c r="G101" s="80">
        <f>+CORSERVICS!B108</f>
        <v>97</v>
      </c>
      <c r="H101" s="80" t="str">
        <f>+CORSERVICS!C108</f>
        <v>BOLA PARA TENIS DE MESA</v>
      </c>
      <c r="I101" s="80" t="str">
        <f>+CORSERVICS!D108</f>
        <v>Materiales: En PVC+ABS
Especificaciones : Dimensión / Espesor / Capacidad: Cajas de bolas para tenis de mesa por 6 unidades blancas o naranjas de 40 mm de diámetro.
Diseño: Diámetro de 40 mm, excelente desempeño al rebote Gran resistencia y durabilidad.
Colores: naranja y blanco que son los autorizados por la ITTF (federación internacional de tenis de mesa) y en tono mate.</v>
      </c>
      <c r="K101" s="80">
        <f>+'PUBLICIDAD MOVIL'!B111</f>
        <v>97</v>
      </c>
      <c r="L101" s="80" t="str">
        <f>+'PUBLICIDAD MOVIL'!C111</f>
        <v>BOLA PARA TENIS DE MESA</v>
      </c>
      <c r="M101" s="80" t="str">
        <f>+'PUBLICIDAD MOVIL'!D111</f>
        <v>Materiales: En PVC+ABS
Especificaciones : Dimensión / Espesor / Capacidad: Cajas de bolas para tenis de mesa por 6 unidades blancas o naranjas de 40 mm de diámetro.
Diseño: Diámetro de 40 mm, excelente desempeño al rebote Gran resistencia y durabilidad.
Colores: naranja y blanco que son los autorizados por la ITTF (federación internacional de tenis de mesa) y en tono mate.</v>
      </c>
      <c r="N101" s="80" t="b">
        <f t="shared" si="4"/>
        <v>1</v>
      </c>
      <c r="O101" s="80" t="b">
        <f t="shared" si="5"/>
        <v>1</v>
      </c>
      <c r="Q101" t="b">
        <f t="shared" si="6"/>
        <v>1</v>
      </c>
      <c r="R101" t="b">
        <f t="shared" si="7"/>
        <v>1</v>
      </c>
    </row>
    <row r="102" spans="3:18" ht="12" customHeight="1" x14ac:dyDescent="0.2">
      <c r="C102" s="80">
        <f>+'PRESTIGIO '!B109</f>
        <v>98</v>
      </c>
      <c r="D102" s="80" t="str">
        <f>+'PRESTIGIO '!C109</f>
        <v>BATE DE BEISBOL</v>
      </c>
      <c r="E102" s="80" t="str">
        <f>+'PRESTIGIO '!D109</f>
        <v xml:space="preserve">Material en madera o aluminio peso aproximado de 450 gramos de dimensione 6.9 cm a 107 cm de longitud </v>
      </c>
      <c r="G102" s="80">
        <f>+CORSERVICS!B109</f>
        <v>98</v>
      </c>
      <c r="H102" s="80" t="str">
        <f>+CORSERVICS!C109</f>
        <v>BATE DE BEISBOL</v>
      </c>
      <c r="I102" s="80" t="str">
        <f>+CORSERVICS!D109</f>
        <v xml:space="preserve">Material en madera o aluminio peso aproximado de 450 gramos de dimensione 6.9 cm a 107 cm de longitud </v>
      </c>
      <c r="K102" s="80">
        <f>+'PUBLICIDAD MOVIL'!B112</f>
        <v>98</v>
      </c>
      <c r="L102" s="80" t="str">
        <f>+'PUBLICIDAD MOVIL'!C112</f>
        <v>BATE DE BEISBOL</v>
      </c>
      <c r="M102" s="80" t="str">
        <f>+'PUBLICIDAD MOVIL'!D112</f>
        <v xml:space="preserve">Material en madera o aluminio peso aproximado de 450 gramos de dimensione 6.9 cm a 107 cm de longitud </v>
      </c>
      <c r="N102" s="80" t="b">
        <f t="shared" si="4"/>
        <v>1</v>
      </c>
      <c r="O102" s="80" t="b">
        <f t="shared" si="5"/>
        <v>1</v>
      </c>
      <c r="Q102" t="b">
        <f t="shared" si="6"/>
        <v>1</v>
      </c>
      <c r="R102" t="b">
        <f t="shared" si="7"/>
        <v>1</v>
      </c>
    </row>
    <row r="103" spans="3:18" ht="12" customHeight="1" x14ac:dyDescent="0.2">
      <c r="C103" s="80">
        <f>+'PRESTIGIO '!B110</f>
        <v>99</v>
      </c>
      <c r="D103" s="80" t="str">
        <f>+'PRESTIGIO '!C110</f>
        <v>GUANTE O MANILLA DE BEISBOL</v>
      </c>
      <c r="E103" s="80" t="str">
        <f>+'PRESTIGIO '!D110</f>
        <v>Guante o manilla de piel sintética de marca reconocida acolchado con secciones en cada uno de los dedos con medidas 12.5 diseño en malla con refuerzos y costuras</v>
      </c>
      <c r="G103" s="80">
        <f>+CORSERVICS!B110</f>
        <v>99</v>
      </c>
      <c r="H103" s="80" t="str">
        <f>+CORSERVICS!C110</f>
        <v>GUANTE O MANILLA DE BEISBOL</v>
      </c>
      <c r="I103" s="80" t="str">
        <f>+CORSERVICS!D110</f>
        <v>Guante o manilla de piel sintética de marca reconocida acolchado con secciones en cada uno de los dedos con medidas 12.5 diseño en malla con refuerzos y costuras</v>
      </c>
      <c r="K103" s="80">
        <f>+'PUBLICIDAD MOVIL'!B113</f>
        <v>99</v>
      </c>
      <c r="L103" s="80" t="str">
        <f>+'PUBLICIDAD MOVIL'!C113</f>
        <v>GUANTE O MANILLA DE BEISBOL</v>
      </c>
      <c r="M103" s="80" t="str">
        <f>+'PUBLICIDAD MOVIL'!D113</f>
        <v>Guante o manilla de piel sintética de marca reconocida acolchado con secciones en cada uno de los dedos con medidas 12.5 diseño en malla con refuerzos y costuras</v>
      </c>
      <c r="N103" s="80" t="b">
        <f t="shared" si="4"/>
        <v>1</v>
      </c>
      <c r="O103" s="80" t="b">
        <f t="shared" si="5"/>
        <v>1</v>
      </c>
      <c r="Q103" t="b">
        <f t="shared" si="6"/>
        <v>1</v>
      </c>
      <c r="R103" t="b">
        <f t="shared" si="7"/>
        <v>1</v>
      </c>
    </row>
    <row r="104" spans="3:18" ht="12" customHeight="1" x14ac:dyDescent="0.2">
      <c r="C104" s="80">
        <f>+'PRESTIGIO '!B111</f>
        <v>100</v>
      </c>
      <c r="D104" s="80" t="str">
        <f>+'PRESTIGIO '!C111</f>
        <v>PELOTA PARA BEISBOL</v>
      </c>
      <c r="E104" s="80" t="str">
        <f>+'PRESTIGIO '!D111</f>
        <v xml:space="preserve">Bola con cubierta de dos piezas con costuras color rojo, dura en cuero sintético con circunferencia entre 22,5 y 24 cm de diámetro y 5 onzas (142 g) de peso </v>
      </c>
      <c r="G104" s="80">
        <f>+CORSERVICS!B111</f>
        <v>100</v>
      </c>
      <c r="H104" s="80" t="str">
        <f>+CORSERVICS!C111</f>
        <v>PELOTA PARA BEISBOL</v>
      </c>
      <c r="I104" s="80" t="str">
        <f>+CORSERVICS!D111</f>
        <v xml:space="preserve">Bola con cubierta de dos piezas con costuras color rojo, dura en cuero sintético con circunferencia entre 22,5 y 24 cm de diámetro y 5 onzas (142 g) de peso </v>
      </c>
      <c r="K104" s="80">
        <f>+'PUBLICIDAD MOVIL'!B114</f>
        <v>100</v>
      </c>
      <c r="L104" s="80" t="str">
        <f>+'PUBLICIDAD MOVIL'!C114</f>
        <v>PELOTA PARA BEISBOL</v>
      </c>
      <c r="M104" s="80" t="str">
        <f>+'PUBLICIDAD MOVIL'!D114</f>
        <v xml:space="preserve">Bola con cubierta de dos piezas con costuras color rojo, dura en cuero sintético con circunferencia entre 22,5 y 24 cm de diámetro y 5 onzas (142 g) de peso </v>
      </c>
      <c r="N104" s="80" t="b">
        <f t="shared" si="4"/>
        <v>1</v>
      </c>
      <c r="O104" s="80" t="b">
        <f t="shared" si="5"/>
        <v>1</v>
      </c>
      <c r="Q104" t="b">
        <f t="shared" si="6"/>
        <v>1</v>
      </c>
      <c r="R104" t="b">
        <f t="shared" si="7"/>
        <v>1</v>
      </c>
    </row>
    <row r="105" spans="3:18" ht="12" customHeight="1" x14ac:dyDescent="0.2">
      <c r="C105" s="80">
        <f>+'PRESTIGIO '!B112</f>
        <v>101</v>
      </c>
      <c r="D105" s="80" t="str">
        <f>+'PRESTIGIO '!C112</f>
        <v xml:space="preserve">UNIFORME BEISBOL 
</v>
      </c>
      <c r="E105" s="80" t="str">
        <f>+'PRESTIGIO '!D112</f>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4, 6, 8</v>
      </c>
      <c r="G105" s="80">
        <f>+CORSERVICS!B112</f>
        <v>101</v>
      </c>
      <c r="H105" s="80" t="str">
        <f>+CORSERVICS!C112</f>
        <v xml:space="preserve">UNIFORME BEISBOL 
</v>
      </c>
      <c r="I105" s="80" t="str">
        <f>+CORSERVICS!D112</f>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4, 6, 8</v>
      </c>
      <c r="K105" s="80">
        <f>+'PUBLICIDAD MOVIL'!B115</f>
        <v>101</v>
      </c>
      <c r="L105" s="80" t="str">
        <f>+'PUBLICIDAD MOVIL'!C115</f>
        <v xml:space="preserve">UNIFORME BEISBOL 
</v>
      </c>
      <c r="M105" s="80" t="str">
        <f>+'PUBLICIDAD MOVIL'!D115</f>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4, 6, 8</v>
      </c>
      <c r="N105" s="80" t="b">
        <f t="shared" si="4"/>
        <v>1</v>
      </c>
      <c r="O105" s="80" t="b">
        <f t="shared" si="5"/>
        <v>1</v>
      </c>
      <c r="Q105" t="b">
        <f t="shared" si="6"/>
        <v>1</v>
      </c>
      <c r="R105" t="b">
        <f t="shared" si="7"/>
        <v>1</v>
      </c>
    </row>
    <row r="106" spans="3:18" ht="12" customHeight="1" x14ac:dyDescent="0.2">
      <c r="C106" s="80">
        <f>+'PRESTIGIO '!B113</f>
        <v>102</v>
      </c>
      <c r="D106" s="80" t="str">
        <f>+'PRESTIGIO '!C113</f>
        <v xml:space="preserve">UNIFORME BEISBOL 
</v>
      </c>
      <c r="E106" s="80" t="str">
        <f>+'PRESTIGIO '!D113</f>
        <v xml:space="preserve">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10, 12, 14, 16, S </v>
      </c>
      <c r="G106" s="80">
        <f>+CORSERVICS!B113</f>
        <v>102</v>
      </c>
      <c r="H106" s="80" t="str">
        <f>+CORSERVICS!C113</f>
        <v xml:space="preserve">UNIFORME BEISBOL 
</v>
      </c>
      <c r="I106" s="80" t="str">
        <f>+CORSERVICS!D113</f>
        <v xml:space="preserve">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10, 12, 14, 16, S </v>
      </c>
      <c r="K106" s="80">
        <f>+'PUBLICIDAD MOVIL'!B116</f>
        <v>102</v>
      </c>
      <c r="L106" s="80" t="str">
        <f>+'PUBLICIDAD MOVIL'!C116</f>
        <v xml:space="preserve">UNIFORME BEISBOL 
</v>
      </c>
      <c r="M106" s="80" t="str">
        <f>+'PUBLICIDAD MOVIL'!D116</f>
        <v xml:space="preserve">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10, 12, 14, 16, S </v>
      </c>
      <c r="N106" s="80" t="b">
        <f t="shared" si="4"/>
        <v>1</v>
      </c>
      <c r="O106" s="80" t="b">
        <f t="shared" si="5"/>
        <v>1</v>
      </c>
      <c r="Q106" t="b">
        <f t="shared" si="6"/>
        <v>1</v>
      </c>
      <c r="R106" t="b">
        <f t="shared" si="7"/>
        <v>1</v>
      </c>
    </row>
    <row r="107" spans="3:18" ht="12" customHeight="1" x14ac:dyDescent="0.2">
      <c r="C107" s="80">
        <f>+'PRESTIGIO '!B114</f>
        <v>103</v>
      </c>
      <c r="D107" s="80" t="str">
        <f>+'PRESTIGIO '!C114</f>
        <v xml:space="preserve">UNIFORME BEISBOL 
</v>
      </c>
      <c r="E107" s="80" t="str">
        <f>+'PRESTIGIO '!D114</f>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M, L, XL, XXL</v>
      </c>
      <c r="G107" s="80">
        <f>+CORSERVICS!B114</f>
        <v>103</v>
      </c>
      <c r="H107" s="80" t="str">
        <f>+CORSERVICS!C114</f>
        <v xml:space="preserve">UNIFORME BEISBOL 
</v>
      </c>
      <c r="I107" s="80" t="str">
        <f>+CORSERVICS!D114</f>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M, L, XL, XXL</v>
      </c>
      <c r="K107" s="80">
        <f>+'PUBLICIDAD MOVIL'!B117</f>
        <v>103</v>
      </c>
      <c r="L107" s="80" t="str">
        <f>+'PUBLICIDAD MOVIL'!C117</f>
        <v xml:space="preserve">UNIFORME BEISBOL 
</v>
      </c>
      <c r="M107" s="80" t="str">
        <f>+'PUBLICIDAD MOVIL'!D117</f>
        <v>Camibuso de manga larga: En Tela en algodón 100% alta calidad y resistente, sin abertura frontal durable, cuello redondo deberán tener mangas largas con protección en espuma para codos 
Pantalón en tela 100% algodón, pretina con caucho cordón de 3 cm, sin bolsillos, con protección en espuma a los costados del pantalón y rodillas,  (1) logotipo institucional al costado, De acuerdo con el manual de imagen institucional vigente para esta versión. Aprobados por la oficina de prensa. TALLAS M, L, XL, XXL</v>
      </c>
      <c r="N107" s="80" t="b">
        <f t="shared" si="4"/>
        <v>1</v>
      </c>
      <c r="O107" s="80" t="b">
        <f t="shared" si="5"/>
        <v>1</v>
      </c>
      <c r="Q107" t="b">
        <f t="shared" si="6"/>
        <v>1</v>
      </c>
      <c r="R107" t="b">
        <f t="shared" si="7"/>
        <v>1</v>
      </c>
    </row>
    <row r="108" spans="3:18" ht="12" customHeight="1" x14ac:dyDescent="0.2">
      <c r="C108" s="80">
        <f>+'PRESTIGIO '!B115</f>
        <v>104</v>
      </c>
      <c r="D108" s="80" t="str">
        <f>+'PRESTIGIO '!C115</f>
        <v>JUEGO DE AJEDREZ</v>
      </c>
      <c r="E108" s="80" t="str">
        <f>+'PRESTIGIO '!D115</f>
        <v xml:space="preserve">Juego completo de ajedrez profesional número 5.
Cantidad/Composición: Juego completo de ajedrez profesional número 5
Materiales: Las piezas son en polietileno de alto impacto, de color negro y beige. El tablero es en Córdoba con base de algodón certificado con ISO 9001. El estuche es en lona morral de color negro con tela impermeable en la parte de adentro en color blanco.
Especificaciones : Dimensión / Espesor / Capacidad: Las piezas son en polietileno de alto impacto, de color negro y beige. El tablero es en Córdoba con base de algodón certificado con ISO 9001. El estuche es en lona morral de color negro con tela impermeable en la parte de adentro en color blanco.
Diseño: Las piezas son en polietileno de alto impacto, de color negro y beige. El tablero es en Córdoba con base de algodón certificado con ISO 9001. El estuche es en lona morral de color negro con tela impermeable en la parte de adentro en color blanco. </v>
      </c>
      <c r="G108" s="80">
        <f>+CORSERVICS!B115</f>
        <v>104</v>
      </c>
      <c r="H108" s="80" t="str">
        <f>+CORSERVICS!C115</f>
        <v>JUEGO DE AJEDREZ</v>
      </c>
      <c r="I108" s="80" t="str">
        <f>+CORSERVICS!D115</f>
        <v xml:space="preserve">Juego completo de ajedrez profesional número 5.
Cantidad/Composición: Juego completo de ajedrez profesional número 5
Materiales: Las piezas son en polietileno de alto impacto, de color negro y beige. El tablero es en Córdoba con base de algodón certificado con ISO 9001. El estuche es en lona morral de color negro con tela impermeable en la parte de adentro en color blanco.
Especificaciones : Dimensión / Espesor / Capacidad: Las piezas son en polietileno de alto impacto, de color negro y beige. El tablero es en Córdoba con base de algodón certificado con ISO 9001. El estuche es en lona morral de color negro con tela impermeable en la parte de adentro en color blanco.
Diseño: Las piezas son en polietileno de alto impacto, de color negro y beige. El tablero es en Córdoba con base de algodón certificado con ISO 9001. El estuche es en lona morral de color negro con tela impermeable en la parte de adentro en color blanco. </v>
      </c>
      <c r="K108" s="80">
        <f>+'PUBLICIDAD MOVIL'!B118</f>
        <v>104</v>
      </c>
      <c r="L108" s="80" t="str">
        <f>+'PUBLICIDAD MOVIL'!C118</f>
        <v>JUEGO DE AJEDREZ</v>
      </c>
      <c r="M108" s="80" t="str">
        <f>+'PUBLICIDAD MOVIL'!D118</f>
        <v xml:space="preserve">Juego completo de ajedrez profesional número 5.
Cantidad/Composición: Juego completo de ajedrez profesional número 5
Materiales: Las piezas son en polietileno de alto impacto, de color negro y beige. El tablero es en Córdoba con base de algodón certificado con ISO 9001. El estuche es en lona morral de color negro con tela impermeable en la parte de adentro en color blanco.
Especificaciones : Dimensión / Espesor / Capacidad: Las piezas son en polietileno de alto impacto, de color negro y beige. El tablero es en Córdoba con base de algodón certificado con ISO 9001. El estuche es en lona morral de color negro con tela impermeable en la parte de adentro en color blanco.
Diseño: Las piezas son en polietileno de alto impacto, de color negro y beige. El tablero es en Córdoba con base de algodón certificado con ISO 9001. El estuche es en lona morral de color negro con tela impermeable en la parte de adentro en color blanco. </v>
      </c>
      <c r="N108" s="80" t="b">
        <f t="shared" si="4"/>
        <v>1</v>
      </c>
      <c r="O108" s="80" t="b">
        <f t="shared" si="5"/>
        <v>1</v>
      </c>
      <c r="Q108" t="b">
        <f t="shared" si="6"/>
        <v>1</v>
      </c>
      <c r="R108" t="b">
        <f t="shared" si="7"/>
        <v>1</v>
      </c>
    </row>
    <row r="109" spans="3:18" ht="12" customHeight="1" x14ac:dyDescent="0.2">
      <c r="C109" s="80">
        <f>+'PRESTIGIO '!B116</f>
        <v>105</v>
      </c>
      <c r="D109" s="80" t="str">
        <f>+'PRESTIGIO '!C116</f>
        <v>RELOJ DE AJEDREZ</v>
      </c>
      <c r="E109" s="80" t="str">
        <f>+'PRESTIGIO '!D116</f>
        <v>Compra de reloj para competencia de ajedrez
Material: ABS
Batería: 2 pilas AAA, Tamaño de
pantalla: 103 * 23 mm/4,06 * 0,91 pulgadas
Tamaño del artículo: 140 * 88 * 45 mm/5,51 * 3,46 * 1,77 pulgadas Peso del artículo: 105 g/3,70 onzas
Tiempo de retraso y tiempo positivos.</v>
      </c>
      <c r="G109" s="80">
        <f>+CORSERVICS!B116</f>
        <v>105</v>
      </c>
      <c r="H109" s="80" t="str">
        <f>+CORSERVICS!C116</f>
        <v>RELOJ DE AJEDREZ</v>
      </c>
      <c r="I109" s="80" t="str">
        <f>+CORSERVICS!D116</f>
        <v>Compra de reloj para competencia de ajedrez
Material: ABS
Batería: 2 pilas AAA, Tamaño de
pantalla: 103 * 23 mm/4,06 * 0,91 pulgadas
Tamaño del artículo: 140 * 88 * 45 mm/5,51 * 3,46 * 1,77 pulgadas Peso del artículo: 105 g/3,70 onzas
Tiempo de retraso y tiempo positivos.</v>
      </c>
      <c r="K109" s="80">
        <f>+'PUBLICIDAD MOVIL'!B119</f>
        <v>105</v>
      </c>
      <c r="L109" s="80" t="str">
        <f>+'PUBLICIDAD MOVIL'!C119</f>
        <v>RELOJ DE AJEDREZ</v>
      </c>
      <c r="M109" s="80" t="str">
        <f>+'PUBLICIDAD MOVIL'!D119</f>
        <v>Compra de reloj para competencia de ajedrez
Material: ABS
Batería: 2 pilas AAA, Tamaño de
pantalla: 103 * 23 mm/4,06 * 0,91 pulgadas
Tamaño del artículo: 140 * 88 * 45 mm/5,51 * 3,46 * 1,77 pulgadas Peso del artículo: 105 g/3,70 onzas
Tiempo de retraso y tiempo positivos.</v>
      </c>
      <c r="N109" s="80" t="b">
        <f t="shared" si="4"/>
        <v>1</v>
      </c>
      <c r="O109" s="80" t="b">
        <f t="shared" si="5"/>
        <v>1</v>
      </c>
      <c r="Q109" t="b">
        <f t="shared" si="6"/>
        <v>1</v>
      </c>
      <c r="R109" t="b">
        <f t="shared" si="7"/>
        <v>1</v>
      </c>
    </row>
    <row r="110" spans="3:18" ht="12" customHeight="1" x14ac:dyDescent="0.2">
      <c r="C110" s="80">
        <f>+'PRESTIGIO '!B117</f>
        <v>106</v>
      </c>
      <c r="D110" s="80" t="str">
        <f>+'PRESTIGIO '!C117</f>
        <v xml:space="preserve">UNIFORME LUCHA OLIMPICA 
</v>
      </c>
      <c r="E110" s="80" t="str">
        <f>+'PRESTIGIO '!D117</f>
        <v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4, 6, 8 </v>
      </c>
      <c r="G110" s="80">
        <f>+CORSERVICS!B117</f>
        <v>106</v>
      </c>
      <c r="H110" s="80" t="str">
        <f>+CORSERVICS!C117</f>
        <v xml:space="preserve">UNIFORME LUCHA OLIMPICA 
</v>
      </c>
      <c r="I110" s="80" t="str">
        <f>+CORSERVICS!D117</f>
        <v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4, 6, 8 </v>
      </c>
      <c r="K110" s="80">
        <f>+'PUBLICIDAD MOVIL'!B120</f>
        <v>106</v>
      </c>
      <c r="L110" s="80" t="str">
        <f>+'PUBLICIDAD MOVIL'!C120</f>
        <v xml:space="preserve">UNIFORME LUCHA OLIMPICA 
</v>
      </c>
      <c r="M110" s="80" t="str">
        <f>+'PUBLICIDAD MOVIL'!D120</f>
        <v xml:space="preserve">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4, 6, 8 </v>
      </c>
      <c r="N110" s="80" t="b">
        <f t="shared" si="4"/>
        <v>1</v>
      </c>
      <c r="O110" s="80" t="b">
        <f t="shared" si="5"/>
        <v>1</v>
      </c>
      <c r="Q110" t="b">
        <f t="shared" si="6"/>
        <v>1</v>
      </c>
      <c r="R110" t="b">
        <f t="shared" si="7"/>
        <v>1</v>
      </c>
    </row>
    <row r="111" spans="3:18" ht="12" customHeight="1" x14ac:dyDescent="0.2">
      <c r="C111" s="80">
        <f>+'PRESTIGIO '!B118</f>
        <v>107</v>
      </c>
      <c r="D111" s="80" t="str">
        <f>+'PRESTIGIO '!C118</f>
        <v xml:space="preserve">UNIFORME LUCHA OLIMPICA 
</v>
      </c>
      <c r="E111" s="80" t="str">
        <f>+'PRESTIGIO '!D118</f>
        <v>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10, 12, 14, 16, S</v>
      </c>
      <c r="G111" s="80">
        <f>+CORSERVICS!B118</f>
        <v>107</v>
      </c>
      <c r="H111" s="80" t="str">
        <f>+CORSERVICS!C118</f>
        <v xml:space="preserve">UNIFORME LUCHA OLIMPICA 
</v>
      </c>
      <c r="I111" s="80" t="str">
        <f>+CORSERVICS!D118</f>
        <v>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10, 12, 14, 16, S</v>
      </c>
      <c r="K111" s="80">
        <f>+'PUBLICIDAD MOVIL'!B121</f>
        <v>107</v>
      </c>
      <c r="L111" s="80" t="str">
        <f>+'PUBLICIDAD MOVIL'!C121</f>
        <v xml:space="preserve">UNIFORME LUCHA OLIMPICA 
</v>
      </c>
      <c r="M111" s="80" t="str">
        <f>+'PUBLICIDAD MOVIL'!D121</f>
        <v>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10, 12, 14, 16, S</v>
      </c>
      <c r="N111" s="80" t="b">
        <f t="shared" si="4"/>
        <v>1</v>
      </c>
      <c r="O111" s="80" t="b">
        <f t="shared" si="5"/>
        <v>1</v>
      </c>
      <c r="Q111" t="b">
        <f t="shared" si="6"/>
        <v>1</v>
      </c>
      <c r="R111" t="b">
        <f t="shared" si="7"/>
        <v>1</v>
      </c>
    </row>
    <row r="112" spans="3:18" ht="12" customHeight="1" x14ac:dyDescent="0.2">
      <c r="C112" s="80">
        <f>+'PRESTIGIO '!B119</f>
        <v>108</v>
      </c>
      <c r="D112" s="80" t="str">
        <f>+'PRESTIGIO '!C119</f>
        <v xml:space="preserve">UNIFORME LUCHA OLIMPICA 
</v>
      </c>
      <c r="E112" s="80" t="str">
        <f>+'PRESTIGIO '!D119</f>
        <v>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M, L, XL, XXL</v>
      </c>
      <c r="G112" s="80">
        <f>+CORSERVICS!B119</f>
        <v>108</v>
      </c>
      <c r="H112" s="80" t="str">
        <f>+CORSERVICS!C119</f>
        <v xml:space="preserve">UNIFORME LUCHA OLIMPICA 
</v>
      </c>
      <c r="I112" s="80" t="str">
        <f>+CORSERVICS!D119</f>
        <v>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M, L, XL, XXL</v>
      </c>
      <c r="K112" s="80">
        <f>+'PUBLICIDAD MOVIL'!B122</f>
        <v>108</v>
      </c>
      <c r="L112" s="80" t="str">
        <f>+'PUBLICIDAD MOVIL'!C122</f>
        <v xml:space="preserve">UNIFORME LUCHA OLIMPICA 
</v>
      </c>
      <c r="M112" s="80" t="str">
        <f>+'PUBLICIDAD MOVIL'!D122</f>
        <v>Malla  de Lucha Olímpica o Grecorromana sobria y elegante que se adapta perfectamente al cuerpo. Adecuada para todos los niveles. Fabricada en composición de nylon y elastano para un ajuste ceñido sin apretar.Incorpora tiras antideslizantes en los bajos de los camales para garantizar una fijación cómoda durante la lucha y logos institucionales TALLAS M, L, XL, XXL</v>
      </c>
      <c r="N112" s="80" t="b">
        <f t="shared" si="4"/>
        <v>1</v>
      </c>
      <c r="O112" s="80" t="b">
        <f t="shared" si="5"/>
        <v>1</v>
      </c>
      <c r="Q112" t="b">
        <f t="shared" si="6"/>
        <v>1</v>
      </c>
      <c r="R112" t="b">
        <f t="shared" si="7"/>
        <v>1</v>
      </c>
    </row>
    <row r="113" spans="3:18" ht="12" customHeight="1" x14ac:dyDescent="0.2">
      <c r="C113" s="80">
        <f>+'PRESTIGIO '!B120</f>
        <v>109</v>
      </c>
      <c r="D113" s="80" t="str">
        <f>+'PRESTIGIO '!C120</f>
        <v>TABLERO MURAL PARA DOCENTE</v>
      </c>
      <c r="E113" s="80" t="str">
        <f>+'PRESTIGIO '!D120</f>
        <v>Cantidad/Composición: 1 Tablero de Ajedrez Mural 37 Fichas
Materiales: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
Especificaciones : Dimensión / Espesor / Capacidad: Medidas aproximadas cuadros de 10 x 10cm con medidas de 94 x 1.26 cm.
Diseño: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v>
      </c>
      <c r="G113" s="80">
        <f>+CORSERVICS!B120</f>
        <v>109</v>
      </c>
      <c r="H113" s="80" t="str">
        <f>+CORSERVICS!C120</f>
        <v>TABLERO MURAL PARA DOCENTE</v>
      </c>
      <c r="I113" s="80" t="str">
        <f>+CORSERVICS!D120</f>
        <v>Cantidad/Composición: 1 Tablero de Ajedrez Mural 37 Fichas
Materiales: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
Especificaciones : Dimensión / Espesor / Capacidad: Medidas aproximadas cuadros de 10 x 10cm con medidas de 94 x 1.26 cm.
Diseño: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v>
      </c>
      <c r="K113" s="80">
        <f>+'PUBLICIDAD MOVIL'!B123</f>
        <v>109</v>
      </c>
      <c r="L113" s="80" t="str">
        <f>+'PUBLICIDAD MOVIL'!C123</f>
        <v>TABLERO MURAL PARA DOCENTE</v>
      </c>
      <c r="M113" s="80" t="str">
        <f>+'PUBLICIDAD MOVIL'!D123</f>
        <v>Cantidad/Composición: 1 Tablero de Ajedrez Mural 37 Fichas
Materiales: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
Especificaciones : Dimensión / Espesor / Capacidad: Medidas aproximadas cuadros de 10 x 10cm con medidas de 94 x 1.26 cm.
Diseño: Tablero mural es termoformado el material en qué está hecho es en Córdoba con base de algodón certificado con ISO 9001 con cuadros de 10 x 10cm con medidas de 94 x 1.26 cm Las piezas son en láminas de polipropileno de color blanco impresas con tinta de color negro y roja con 5 estrellas adicionales por color para el trabajo con los estudiantes. El estuche es en lona morral de color negro con tela impermeable en la parte de adentro en color blanco.</v>
      </c>
      <c r="N113" s="80" t="b">
        <f t="shared" si="4"/>
        <v>1</v>
      </c>
      <c r="O113" s="80" t="b">
        <f t="shared" si="5"/>
        <v>1</v>
      </c>
      <c r="Q113" t="b">
        <f t="shared" si="6"/>
        <v>1</v>
      </c>
      <c r="R113" t="b">
        <f t="shared" si="7"/>
        <v>1</v>
      </c>
    </row>
    <row r="114" spans="3:18" ht="12" customHeight="1" x14ac:dyDescent="0.2">
      <c r="C114" s="80">
        <f>+'PRESTIGIO '!B121</f>
        <v>110</v>
      </c>
      <c r="D114" s="80" t="str">
        <f>+'PRESTIGIO '!C121</f>
        <v>MESA PLEGABLE TENIS DE MESA</v>
      </c>
      <c r="E114" s="80" t="str">
        <f>+'PRESTIGIO '!D121</f>
        <v>Materiales: Mesa de tenis de mesa plegable profesional con malla en tablex y/o MDF (tablero de fibra de densidad media) de medidas reglamentarias 2,74 metros de largo, 1,5225 metros de ancho, altura de 0,85 cm, altura de la red de 15 centímetros, un grosor de la mesa de 18 mm, una línea exterior de 2 centímetros y una línea central de 0,3 centímetros. (medidas aproximadas según marca).
Especificaciones : Dimensión / Espesor / Capacidad: Mesa de Tenis de mesa de 2,74 metros de largo, 1,5225 metros de ancho, altura de 0,76 metros, altura de la red de 15 centímetros, un grosor de la mesa de 18 mm, una línea exterior de 2 centímetros y una línea central de 0,3 centímetros.
Diseño: Mesa de tenis de mesa con 8 puntos de apoyo; patas en tubo plegables con rodachinas; Aprobada y/o certificado por la federación nacional y/o internacional de la modalidad deportiva (FCTM, ITTF). La mesa debe dejarse debidamente instalada.
Tabla en MDF fondo azul de 18 mm de espesor. - Tubería PTS de 40 mm x 40 mm. - Rodachines de 5 cm de diámetro. - Sistema de freno mariposa. - Niveladores de piso antideslizantes. - Estructura plegable. Con la respectiva malla profesional, con sus respectivos anclajes de ajustes de malla</v>
      </c>
      <c r="G114" s="80">
        <f>+CORSERVICS!B121</f>
        <v>110</v>
      </c>
      <c r="H114" s="80" t="str">
        <f>+CORSERVICS!C121</f>
        <v>MESA PLEGABLE TENIS DE MESA</v>
      </c>
      <c r="I114" s="80" t="str">
        <f>+CORSERVICS!D121</f>
        <v>Materiales: Mesa de tenis de mesa plegable profesional con malla en tablex y/o MDF (tablero de fibra de densidad media) de medidas reglamentarias 2,74 metros de largo, 1,5225 metros de ancho, altura de 0,85 cm, altura de la red de 15 centímetros, un grosor de la mesa de 18 mm, una línea exterior de 2 centímetros y una línea central de 0,3 centímetros. (medidas aproximadas según marca).
Especificaciones : Dimensión / Espesor / Capacidad: Mesa de Tenis de mesa de 2,74 metros de largo, 1,5225 metros de ancho, altura de 0,76 metros, altura de la red de 15 centímetros, un grosor de la mesa de 18 mm, una línea exterior de 2 centímetros y una línea central de 0,3 centímetros.
Diseño: Mesa de tenis de mesa con 8 puntos de apoyo; patas en tubo plegables con rodachinas; Aprobada y/o certificado por la federación nacional y/o internacional de la modalidad deportiva (FCTM, ITTF). La mesa debe dejarse debidamente instalada.
Tabla en MDF fondo azul de 18 mm de espesor. - Tubería PTS de 40 mm x 40 mm. - Rodachines de 5 cm de diámetro. - Sistema de freno mariposa. - Niveladores de piso antideslizantes. - Estructura plegable. Con la respectiva malla profesional, con sus respectivos anclajes de ajustes de malla</v>
      </c>
      <c r="K114" s="80">
        <f>+'PUBLICIDAD MOVIL'!B124</f>
        <v>110</v>
      </c>
      <c r="L114" s="80" t="str">
        <f>+'PUBLICIDAD MOVIL'!C124</f>
        <v>MESA PLEGABLE TENIS DE MESA</v>
      </c>
      <c r="M114" s="80" t="str">
        <f>+'PUBLICIDAD MOVIL'!D124</f>
        <v>Materiales: Mesa de tenis de mesa plegable profesional con malla en tablex y/o MDF (tablero de fibra de densidad media) de medidas reglamentarias 2,74 metros de largo, 1,5225 metros de ancho, altura de 0,85 cm, altura de la red de 15 centímetros, un grosor de la mesa de 18 mm, una línea exterior de 2 centímetros y una línea central de 0,3 centímetros. (medidas aproximadas según marca).
Especificaciones : Dimensión / Espesor / Capacidad: Mesa de Tenis de mesa de 2,74 metros de largo, 1,5225 metros de ancho, altura de 0,76 metros, altura de la red de 15 centímetros, un grosor de la mesa de 18 mm, una línea exterior de 2 centímetros y una línea central de 0,3 centímetros.
Diseño: Mesa de tenis de mesa con 8 puntos de apoyo; patas en tubo plegables con rodachinas; Aprobada y/o certificado por la federación nacional y/o internacional de la modalidad deportiva (FCTM, ITTF). La mesa debe dejarse debidamente instalada.
Tabla en MDF fondo azul de 18 mm de espesor. - Tubería PTS de 40 mm x 40 mm. - Rodachines de 5 cm de diámetro. - Sistema de freno mariposa. - Niveladores de piso antideslizantes. - Estructura plegable. Con la respectiva malla profesional, con sus respectivos anclajes de ajustes de malla</v>
      </c>
      <c r="N114" s="80" t="b">
        <f t="shared" si="4"/>
        <v>1</v>
      </c>
      <c r="O114" s="80" t="b">
        <f t="shared" si="5"/>
        <v>1</v>
      </c>
      <c r="Q114" t="b">
        <f t="shared" si="6"/>
        <v>1</v>
      </c>
      <c r="R114" t="b">
        <f t="shared" si="7"/>
        <v>1</v>
      </c>
    </row>
    <row r="115" spans="3:18" ht="12" customHeight="1" x14ac:dyDescent="0.2">
      <c r="C115" s="80">
        <f>+'PRESTIGIO '!B122</f>
        <v>111</v>
      </c>
      <c r="D115" s="80" t="str">
        <f>+'PRESTIGIO '!C122</f>
        <v>RAQUETA PARA TENIS DE MESA</v>
      </c>
      <c r="E115" s="80" t="str">
        <f>+'PRESTIGIO '!D122</f>
        <v>Materiales: 2 unidades. Raquetas para tenis de mesa en madera de 5 capas, caucho rojo y negro.
Especificaciones : Dimensión / Espesor / Capacidad: Raqueta para tenis de mesa con un largo de 26 cm y ancho de 15 cm.
Diseño: Estilo pala Mago antideslizante, de buena firmeza, resistente de buen desempeño. 
Raquetas Para Tenis De Mesa 3 Estrellas 15 Cms De Diámetro Aproximadamente, Compuesta Por Un Mango De Madera Anatómico, Con Dos Gomas A Cada Lado Con Colores Oficiales (Rojo - Negro), Especificaciones I.T.T.F.</v>
      </c>
      <c r="G115" s="80">
        <f>+CORSERVICS!B122</f>
        <v>111</v>
      </c>
      <c r="H115" s="80" t="str">
        <f>+CORSERVICS!C122</f>
        <v>RAQUETA PARA TENIS DE MESA</v>
      </c>
      <c r="I115" s="80" t="str">
        <f>+CORSERVICS!D122</f>
        <v>Materiales: 2 unidades. Raquetas para tenis de mesa en madera de 5 capas, caucho rojo y negro.
Especificaciones : Dimensión / Espesor / Capacidad: Raqueta para tenis de mesa con un largo de 26 cm y ancho de 15 cm.
Diseño: Estilo pala Mago antideslizante, de buena firmeza, resistente de buen desempeño. 
Raquetas Para Tenis De Mesa 3 Estrellas 15 Cms De Diámetro Aproximadamente, Compuesta Por Un Mango De Madera Anatómico, Con Dos Gomas A Cada Lado Con Colores Oficiales (Rojo - Negro), Especificaciones I.T.T.F.</v>
      </c>
      <c r="K115" s="80">
        <f>+'PUBLICIDAD MOVIL'!B125</f>
        <v>111</v>
      </c>
      <c r="L115" s="80" t="str">
        <f>+'PUBLICIDAD MOVIL'!C125</f>
        <v>RAQUETA PARA TENIS DE MESA</v>
      </c>
      <c r="M115" s="80" t="str">
        <f>+'PUBLICIDAD MOVIL'!D125</f>
        <v>Materiales: 2 unidades. Raquetas para tenis de mesa en madera de 5 capas, caucho rojo y negro.
Especificaciones : Dimensión / Espesor / Capacidad: Raqueta para tenis de mesa con un largo de 26 cm y ancho de 15 cm.
Diseño: Estilo pala Mago antideslizante, de buena firmeza, resistente de buen desempeño. 
Raquetas Para Tenis De Mesa 3 Estrellas 15 Cms De Diámetro Aproximadamente, Compuesta Por Un Mango De Madera Anatómico, Con Dos Gomas A Cada Lado Con Colores Oficiales (Rojo - Negro), Especificaciones I.T.T.F.</v>
      </c>
      <c r="N115" s="80" t="b">
        <f t="shared" si="4"/>
        <v>1</v>
      </c>
      <c r="O115" s="80" t="b">
        <f t="shared" si="5"/>
        <v>1</v>
      </c>
      <c r="Q115" t="b">
        <f t="shared" si="6"/>
        <v>1</v>
      </c>
      <c r="R115" t="b">
        <f t="shared" si="7"/>
        <v>1</v>
      </c>
    </row>
    <row r="116" spans="3:18" ht="12" customHeight="1" x14ac:dyDescent="0.2">
      <c r="C116" s="80">
        <f>+'PRESTIGIO '!B123</f>
        <v>112</v>
      </c>
      <c r="D116" s="80" t="str">
        <f>+'PRESTIGIO '!C123</f>
        <v xml:space="preserve">UNIFORME DE TENIS DE MESA </v>
      </c>
      <c r="E116" s="80" t="str">
        <f>+'PRESTIGIO '!D123</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4, 6, 8
</v>
      </c>
      <c r="G116" s="80">
        <f>+CORSERVICS!B123</f>
        <v>112</v>
      </c>
      <c r="H116" s="80" t="str">
        <f>+CORSERVICS!C123</f>
        <v xml:space="preserve">UNIFORME DE TENIS DE MESA </v>
      </c>
      <c r="I116" s="80" t="str">
        <f>+CORSERVICS!D123</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4, 6, 8
</v>
      </c>
      <c r="K116" s="80">
        <f>+'PUBLICIDAD MOVIL'!B126</f>
        <v>112</v>
      </c>
      <c r="L116" s="80" t="str">
        <f>+'PUBLICIDAD MOVIL'!C126</f>
        <v xml:space="preserve">UNIFORME DE TENIS DE MESA </v>
      </c>
      <c r="M116" s="80" t="str">
        <f>+'PUBLICIDAD MOVIL'!D126</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4, 6, 8
</v>
      </c>
      <c r="N116" s="80" t="b">
        <f t="shared" si="4"/>
        <v>1</v>
      </c>
      <c r="O116" s="80" t="b">
        <f t="shared" si="5"/>
        <v>1</v>
      </c>
      <c r="Q116" t="b">
        <f t="shared" si="6"/>
        <v>1</v>
      </c>
      <c r="R116" t="b">
        <f t="shared" si="7"/>
        <v>1</v>
      </c>
    </row>
    <row r="117" spans="3:18" ht="12" customHeight="1" x14ac:dyDescent="0.2">
      <c r="C117" s="80">
        <f>+'PRESTIGIO '!B124</f>
        <v>113</v>
      </c>
      <c r="D117" s="80" t="str">
        <f>+'PRESTIGIO '!C124</f>
        <v xml:space="preserve">UNIFORME DE TENIS DE MESA </v>
      </c>
      <c r="E117" s="80" t="str">
        <f>+'PRESTIGIO '!D124</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10,12, 14,16, S
</v>
      </c>
      <c r="G117" s="80">
        <f>+CORSERVICS!B124</f>
        <v>113</v>
      </c>
      <c r="H117" s="80" t="str">
        <f>+CORSERVICS!C124</f>
        <v xml:space="preserve">UNIFORME DE TENIS DE MESA </v>
      </c>
      <c r="I117" s="80" t="str">
        <f>+CORSERVICS!D124</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10,12, 14,16, S
</v>
      </c>
      <c r="K117" s="80">
        <f>+'PUBLICIDAD MOVIL'!B127</f>
        <v>113</v>
      </c>
      <c r="L117" s="80" t="str">
        <f>+'PUBLICIDAD MOVIL'!C127</f>
        <v xml:space="preserve">UNIFORME DE TENIS DE MESA </v>
      </c>
      <c r="M117" s="80" t="str">
        <f>+'PUBLICIDAD MOVIL'!D127</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10,12, 14,16, S
</v>
      </c>
      <c r="N117" s="80" t="b">
        <f t="shared" si="4"/>
        <v>1</v>
      </c>
      <c r="O117" s="80" t="b">
        <f t="shared" si="5"/>
        <v>1</v>
      </c>
      <c r="Q117" t="b">
        <f t="shared" si="6"/>
        <v>1</v>
      </c>
      <c r="R117" t="b">
        <f t="shared" si="7"/>
        <v>1</v>
      </c>
    </row>
    <row r="118" spans="3:18" ht="12" customHeight="1" x14ac:dyDescent="0.2">
      <c r="C118" s="80">
        <f>+'PRESTIGIO '!B125</f>
        <v>114</v>
      </c>
      <c r="D118" s="80" t="str">
        <f>+'PRESTIGIO '!C125</f>
        <v xml:space="preserve">UNIFORME DE TENIS DE MESA </v>
      </c>
      <c r="E118" s="80" t="str">
        <f>+'PRESTIGIO '!D125</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M, L, XL, XXL
</v>
      </c>
      <c r="G118" s="80">
        <f>+CORSERVICS!B125</f>
        <v>114</v>
      </c>
      <c r="H118" s="80" t="str">
        <f>+CORSERVICS!C125</f>
        <v xml:space="preserve">UNIFORME DE TENIS DE MESA </v>
      </c>
      <c r="I118" s="80" t="str">
        <f>+CORSERVICS!D125</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M, L, XL, XXL
</v>
      </c>
      <c r="K118" s="80">
        <f>+'PUBLICIDAD MOVIL'!B128</f>
        <v>114</v>
      </c>
      <c r="L118" s="80" t="str">
        <f>+'PUBLICIDAD MOVIL'!C128</f>
        <v xml:space="preserve">UNIFORME DE TENIS DE MESA </v>
      </c>
      <c r="M118" s="80" t="str">
        <f>+'PUBLICIDAD MOVIL'!D128</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TALLAS M, L, XL, XXL
</v>
      </c>
      <c r="N118" s="80" t="b">
        <f t="shared" si="4"/>
        <v>1</v>
      </c>
      <c r="O118" s="80" t="b">
        <f t="shared" si="5"/>
        <v>1</v>
      </c>
      <c r="Q118" t="b">
        <f t="shared" si="6"/>
        <v>1</v>
      </c>
      <c r="R118" t="b">
        <f t="shared" si="7"/>
        <v>1</v>
      </c>
    </row>
    <row r="119" spans="3:18" ht="12" customHeight="1" x14ac:dyDescent="0.2">
      <c r="C119" s="80">
        <f>+'PRESTIGIO '!B126</f>
        <v>115</v>
      </c>
      <c r="D119" s="80" t="str">
        <f>+'PRESTIGIO '!C126</f>
        <v>RUEDA ABDOMINAL</v>
      </c>
      <c r="E119" s="80" t="str">
        <f>+'PRESTIGIO '!D126</f>
        <v>Material: PVC de alta resistencia, rueda recubierta en caucho antideslizante, manillares recubiertos en espuma
Medidas: Diámetro: 17cm. Grosor de rueda: 5cm</v>
      </c>
      <c r="G119" s="80">
        <f>+CORSERVICS!B126</f>
        <v>115</v>
      </c>
      <c r="H119" s="80" t="str">
        <f>+CORSERVICS!C126</f>
        <v>RUEDA ABDOMINAL</v>
      </c>
      <c r="I119" s="80" t="str">
        <f>+CORSERVICS!D126</f>
        <v>Material: PVC de alta resistencia, rueda recubierta en caucho antideslizante, manillares recubiertos en espuma
Medidas: Diámetro: 17cm. Grosor de rueda: 5cm</v>
      </c>
      <c r="K119" s="80">
        <f>+'PUBLICIDAD MOVIL'!B129</f>
        <v>115</v>
      </c>
      <c r="L119" s="80" t="str">
        <f>+'PUBLICIDAD MOVIL'!C129</f>
        <v>RUEDA ABDOMINAL</v>
      </c>
      <c r="M119" s="80" t="str">
        <f>+'PUBLICIDAD MOVIL'!D129</f>
        <v>Material: PVC de alta resistencia, rueda recubierta en caucho antideslizante, manillares recubiertos en espuma
Medidas: Diámetro: 17cm. Grosor de rueda: 5cm</v>
      </c>
      <c r="N119" s="80" t="b">
        <f t="shared" si="4"/>
        <v>1</v>
      </c>
      <c r="O119" s="80" t="b">
        <f t="shared" si="5"/>
        <v>1</v>
      </c>
      <c r="Q119" t="b">
        <f t="shared" si="6"/>
        <v>1</v>
      </c>
      <c r="R119" t="b">
        <f t="shared" si="7"/>
        <v>1</v>
      </c>
    </row>
    <row r="120" spans="3:18" ht="12" customHeight="1" x14ac:dyDescent="0.2">
      <c r="C120" s="80">
        <f>+'PRESTIGIO '!B127</f>
        <v>116</v>
      </c>
      <c r="D120" s="80" t="str">
        <f>+'PRESTIGIO '!C127</f>
        <v>RUEDA ABDOMINAL 3 RUEDAS</v>
      </c>
      <c r="E120" s="80" t="str">
        <f>+'PRESTIGIO '!D127</f>
        <v>Materiales: PVC de alta resistencia, manillares recubiertos de espuma.
Medidas: Largo: 14 cm Ancho: 29 cm Alto: 12 cm
Incluye:
1 colchoneta de apoyo para rodillas
1 tope de seguridad</v>
      </c>
      <c r="G120" s="80">
        <f>+CORSERVICS!B127</f>
        <v>116</v>
      </c>
      <c r="H120" s="80" t="str">
        <f>+CORSERVICS!C127</f>
        <v>RUEDA ABDOMINAL 3 RUEDAS</v>
      </c>
      <c r="I120" s="80" t="str">
        <f>+CORSERVICS!D127</f>
        <v>Materiales: PVC de alta resistencia, manillares recubiertos de espuma.
Medidas: Largo: 14 cm Ancho: 29 cm Alto: 12 cm
Incluye:
1 colchoneta de apoyo para rodillas
1 tope de seguridad</v>
      </c>
      <c r="K120" s="80">
        <f>+'PUBLICIDAD MOVIL'!B130</f>
        <v>116</v>
      </c>
      <c r="L120" s="80" t="str">
        <f>+'PUBLICIDAD MOVIL'!C130</f>
        <v>RUEDA ABDOMINAL 3 RUEDAS</v>
      </c>
      <c r="M120" s="80" t="str">
        <f>+'PUBLICIDAD MOVIL'!D130</f>
        <v>Materiales: PVC de alta resistencia, manillares recubiertos de espuma.
Medidas: Largo: 14 cm Ancho: 29 cm Alto: 12 cm
Incluye:
1 colchoneta de apoyo para rodillas
1 tope de seguridad</v>
      </c>
      <c r="N120" s="80" t="b">
        <f t="shared" si="4"/>
        <v>1</v>
      </c>
      <c r="O120" s="80" t="b">
        <f t="shared" si="5"/>
        <v>1</v>
      </c>
      <c r="Q120" t="b">
        <f t="shared" si="6"/>
        <v>1</v>
      </c>
      <c r="R120" t="b">
        <f t="shared" si="7"/>
        <v>1</v>
      </c>
    </row>
    <row r="121" spans="3:18" ht="12" customHeight="1" x14ac:dyDescent="0.2">
      <c r="C121" s="80">
        <f>+'PRESTIGIO '!B128</f>
        <v>117</v>
      </c>
      <c r="D121" s="80" t="str">
        <f>+'PRESTIGIO '!C128</f>
        <v>SOPORTE ABDOMINAL</v>
      </c>
      <c r="E121" s="80" t="str">
        <f>+'PRESTIGIO '!D128</f>
        <v>Material: Espuma de alta densidad forrada en cordobán impermeable.
Medidas: Largo; 43 cm. Ancho; 30 cm. Alto; 6 cm.
Uso: domestico, institucional y profesional.</v>
      </c>
      <c r="G121" s="80">
        <f>+CORSERVICS!B128</f>
        <v>117</v>
      </c>
      <c r="H121" s="80" t="str">
        <f>+CORSERVICS!C128</f>
        <v>SOPORTE ABDOMINAL</v>
      </c>
      <c r="I121" s="80" t="str">
        <f>+CORSERVICS!D128</f>
        <v>Material: Espuma de alta densidad forrada en cordobán impermeable.
Medidas: Largo; 43 cm. Ancho; 30 cm. Alto; 6 cm.
Uso: domestico, institucional y profesional.</v>
      </c>
      <c r="K121" s="80">
        <f>+'PUBLICIDAD MOVIL'!B131</f>
        <v>117</v>
      </c>
      <c r="L121" s="80" t="str">
        <f>+'PUBLICIDAD MOVIL'!C131</f>
        <v>SOPORTE ABDOMINAL</v>
      </c>
      <c r="M121" s="80" t="str">
        <f>+'PUBLICIDAD MOVIL'!D131</f>
        <v>Material: Espuma de alta densidad forrada en cordobán impermeable.
Medidas: Largo; 43 cm. Ancho; 30 cm. Alto; 6 cm.
Uso: domestico, institucional y profesional.</v>
      </c>
      <c r="N121" s="80" t="b">
        <f t="shared" si="4"/>
        <v>1</v>
      </c>
      <c r="O121" s="80" t="b">
        <f t="shared" si="5"/>
        <v>1</v>
      </c>
      <c r="Q121" t="b">
        <f t="shared" si="6"/>
        <v>1</v>
      </c>
      <c r="R121" t="b">
        <f t="shared" si="7"/>
        <v>1</v>
      </c>
    </row>
    <row r="122" spans="3:18" ht="12" customHeight="1" x14ac:dyDescent="0.2">
      <c r="C122" s="80">
        <f>+'PRESTIGIO '!B129</f>
        <v>118</v>
      </c>
      <c r="D122" s="80" t="str">
        <f>+'PRESTIGIO '!C129</f>
        <v>ANILLAS DE MADERA</v>
      </c>
      <c r="E122" s="80" t="str">
        <f>+'PRESTIGIO '!D129</f>
        <v>Incluye:
2 anillos para gimnasia.
 2 reatas con hebillas de seguridad.
Aros en madera, reatas de nylon.
Medidas:
Diámetro del anillo: 23 cm.
Longitud de reatas: 515 cm
Diámetro Interno: 17 cm.
Diámetro Externo: 23.5 cm.
Diámetro Agarra: 3.1 cm.
Resistencia: 600 lb.</v>
      </c>
      <c r="G122" s="80">
        <f>+CORSERVICS!B129</f>
        <v>118</v>
      </c>
      <c r="H122" s="80" t="str">
        <f>+CORSERVICS!C129</f>
        <v>ANILLAS DE MADERA</v>
      </c>
      <c r="I122" s="80" t="str">
        <f>+CORSERVICS!D129</f>
        <v>Incluye:
2 anillos para gimnasia.
 2 reatas con hebillas de seguridad.
Aros en madera, reatas de nylon.
Medidas:
Diámetro del anillo: 23 cm.
Longitud de reatas: 515 cm
Diámetro Interno: 17 cm.
Diámetro Externo: 23.5 cm.
Diámetro Agarra: 3.1 cm.
Resistencia: 600 lb.</v>
      </c>
      <c r="K122" s="80">
        <f>+'PUBLICIDAD MOVIL'!B132</f>
        <v>118</v>
      </c>
      <c r="L122" s="80" t="str">
        <f>+'PUBLICIDAD MOVIL'!C132</f>
        <v>ANILLAS DE MADERA</v>
      </c>
      <c r="M122" s="80" t="str">
        <f>+'PUBLICIDAD MOVIL'!D132</f>
        <v>Incluye:
2 anillos para gimnasia.
 2 reatas con hebillas de seguridad.
Aros en madera, reatas de nylon.
Medidas:
Diámetro del anillo: 23 cm.
Longitud de reatas: 515 cm
Diámetro Interno: 17 cm.
Diámetro Externo: 23.5 cm.
Diámetro Agarra: 3.1 cm.
Resistencia: 600 lb.</v>
      </c>
      <c r="N122" s="80" t="b">
        <f t="shared" si="4"/>
        <v>1</v>
      </c>
      <c r="O122" s="80" t="b">
        <f t="shared" si="5"/>
        <v>1</v>
      </c>
      <c r="Q122" t="b">
        <f t="shared" si="6"/>
        <v>1</v>
      </c>
      <c r="R122" t="b">
        <f t="shared" si="7"/>
        <v>1</v>
      </c>
    </row>
    <row r="123" spans="3:18" ht="12" customHeight="1" x14ac:dyDescent="0.2">
      <c r="C123" s="80">
        <f>+'PRESTIGIO '!B130</f>
        <v>119</v>
      </c>
      <c r="D123" s="80" t="str">
        <f>+'PRESTIGIO '!C130</f>
        <v>ANILLAS EN RESINA GIMNASIA OLIMPICA</v>
      </c>
      <c r="E123" s="80" t="str">
        <f>+'PRESTIGIO '!D130</f>
        <v>Aros en resina de alta densidad, reatas en nylon
Resistencia máxima de 600 libras
Incluye:
Juego por 2 anillos de 23 cm de ancho 
 2 reatas de 515 cm de largo, con hebillas de seguridad
Uso: Profesional
Medidas:
Diámetro Interno: 17.7cmd
Diámetro Externo: 23,5 cm
Diámetro Agarre: 2.7cm</v>
      </c>
      <c r="G123" s="80">
        <f>+CORSERVICS!B130</f>
        <v>119</v>
      </c>
      <c r="H123" s="80" t="str">
        <f>+CORSERVICS!C130</f>
        <v>ANILLAS EN RESINA GIMNASIA OLIMPICA</v>
      </c>
      <c r="I123" s="80" t="str">
        <f>+CORSERVICS!D130</f>
        <v>Aros en resina de alta densidad, reatas en nylon
Resistencia máxima de 600 libras
Incluye:
Juego por 2 anillos de 23 cm de ancho 
 2 reatas de 515 cm de largo, con hebillas de seguridad
Uso: Profesional
Medidas:
Diámetro Interno: 17.7cmd
Diámetro Externo: 23,5 cm
Diámetro Agarre: 2.7cm</v>
      </c>
      <c r="K123" s="80">
        <f>+'PUBLICIDAD MOVIL'!B133</f>
        <v>119</v>
      </c>
      <c r="L123" s="80" t="str">
        <f>+'PUBLICIDAD MOVIL'!C133</f>
        <v>ANILLAS EN RESINA GIMNASIA OLIMPICA</v>
      </c>
      <c r="M123" s="80" t="str">
        <f>+'PUBLICIDAD MOVIL'!D133</f>
        <v>Aros en resina de alta densidad, reatas en nylon
Resistencia máxima de 600 libras
Incluye:
Juego por 2 anillos de 23 cm de ancho 
 2 reatas de 515 cm de largo, con hebillas de seguridad
Uso: Profesional
Medidas:
Diámetro Interno: 17.7cmd
Diámetro Externo: 23,5 cm
Diámetro Agarre: 2.7cm</v>
      </c>
      <c r="N123" s="80" t="b">
        <f t="shared" si="4"/>
        <v>1</v>
      </c>
      <c r="O123" s="80" t="b">
        <f t="shared" si="5"/>
        <v>1</v>
      </c>
      <c r="Q123" t="b">
        <f t="shared" si="6"/>
        <v>1</v>
      </c>
      <c r="R123" t="b">
        <f t="shared" si="7"/>
        <v>1</v>
      </c>
    </row>
    <row r="124" spans="3:18" ht="12" customHeight="1" x14ac:dyDescent="0.2">
      <c r="C124" s="80">
        <f>+'PRESTIGIO '!B131</f>
        <v>120</v>
      </c>
      <c r="D124" s="80" t="str">
        <f>+'PRESTIGIO '!C131</f>
        <v>GUANTES DE GIMNASIO</v>
      </c>
      <c r="E124" s="80" t="str">
        <f>+'PRESTIGIO '!D131</f>
        <v>Incluye: Muñequera con correa de ajuste en velcro.
Cuero sintético en palma para alta resistencia, durabilidad y transpiración.
Tejido Flexible.
Materiales: 10% Polyester, 60% Cuero Sintético, 30% Nylon</v>
      </c>
      <c r="G124" s="80">
        <f>+CORSERVICS!B131</f>
        <v>120</v>
      </c>
      <c r="H124" s="80" t="str">
        <f>+CORSERVICS!C131</f>
        <v>GUANTES DE GIMNASIO</v>
      </c>
      <c r="I124" s="80" t="str">
        <f>+CORSERVICS!D131</f>
        <v>Incluye: Muñequera con correa de ajuste en velcro.
Cuero sintético en palma para alta resistencia, durabilidad y transpiración.
Tejido Flexible.
Materiales: 10% Polyester, 60% Cuero Sintético, 30% Nylon</v>
      </c>
      <c r="K124" s="80">
        <f>+'PUBLICIDAD MOVIL'!B134</f>
        <v>120</v>
      </c>
      <c r="L124" s="80" t="str">
        <f>+'PUBLICIDAD MOVIL'!C134</f>
        <v>GUANTES DE GIMNASIO</v>
      </c>
      <c r="M124" s="80" t="str">
        <f>+'PUBLICIDAD MOVIL'!D134</f>
        <v>Incluye: Muñequera con correa de ajuste en velcro.
Cuero sintético en palma para alta resistencia, durabilidad y transpiración.
Tejido Flexible.
Materiales: 10% Polyester, 60% Cuero Sintético, 30% Nylon</v>
      </c>
      <c r="N124" s="80" t="b">
        <f t="shared" si="4"/>
        <v>1</v>
      </c>
      <c r="O124" s="80" t="b">
        <f t="shared" si="5"/>
        <v>1</v>
      </c>
      <c r="Q124" t="b">
        <f t="shared" si="6"/>
        <v>1</v>
      </c>
      <c r="R124" t="b">
        <f t="shared" si="7"/>
        <v>1</v>
      </c>
    </row>
    <row r="125" spans="3:18" ht="12" customHeight="1" x14ac:dyDescent="0.2">
      <c r="C125" s="80">
        <f>+'PRESTIGIO '!B132</f>
        <v>121</v>
      </c>
      <c r="D125" s="80" t="str">
        <f>+'PRESTIGIO '!C132</f>
        <v>AROS ULA ULA CUADRADO</v>
      </c>
      <c r="E125" s="80" t="str">
        <f>+'PRESTIGIO '!D132</f>
        <v>Ula ula mg material ABS (Acrilonitrilo Butadieno Estireno), diseño tipo plano con una diseño cuadrado, sin uniones, brindando durabilidad, Disponible en Rojo, Azul, Amarillo, Naranja y Verde, de 60cm de diámetro interno (+/-3cm) Aprox. Medidas aproximadas: ancho 2cm, grosor 5mm. Peso 123 gramos. Aproximadamente, demarca importada y reconocida en el mercado.</v>
      </c>
      <c r="G125" s="80">
        <f>+CORSERVICS!B132</f>
        <v>121</v>
      </c>
      <c r="H125" s="80" t="str">
        <f>+CORSERVICS!C132</f>
        <v>AROS ULA ULA CUADRADO</v>
      </c>
      <c r="I125" s="80" t="str">
        <f>+CORSERVICS!D132</f>
        <v>Ula ula mg material ABS (Acrilonitrilo Butadieno Estireno), diseño tipo plano con una diseño cuadrado, sin uniones, brindando durabilidad, Disponible en Rojo, Azul, Amarillo, Naranja y Verde, de 60cm de diámetro interno (+/-3cm) Aprox. Medidas aproximadas: ancho 2cm, grosor 5mm. Peso 123 gramos. Aproximadamente, demarca importada y reconocida en el mercado.</v>
      </c>
      <c r="K125" s="80">
        <f>+'PUBLICIDAD MOVIL'!B135</f>
        <v>121</v>
      </c>
      <c r="L125" s="80" t="str">
        <f>+'PUBLICIDAD MOVIL'!C135</f>
        <v>AROS ULA ULA CUADRADO</v>
      </c>
      <c r="M125" s="80" t="str">
        <f>+'PUBLICIDAD MOVIL'!D135</f>
        <v>Ula ula mg material ABS (Acrilonitrilo Butadieno Estireno), diseño tipo plano con una diseño cuadrado, sin uniones, brindando durabilidad, Disponible en Rojo, Azul, Amarillo, Naranja y Verde, de 60cm de diámetro interno (+/-3cm) Aprox. Medidas aproximadas: ancho 2cm, grosor 5mm. Peso 123 gramos. Aproximadamente, demarca importada y reconocida en el mercado.</v>
      </c>
      <c r="N125" s="80" t="b">
        <f t="shared" si="4"/>
        <v>1</v>
      </c>
      <c r="O125" s="80" t="b">
        <f t="shared" si="5"/>
        <v>1</v>
      </c>
      <c r="Q125" t="b">
        <f t="shared" si="6"/>
        <v>1</v>
      </c>
      <c r="R125" t="b">
        <f t="shared" si="7"/>
        <v>1</v>
      </c>
    </row>
    <row r="126" spans="3:18" ht="12" customHeight="1" x14ac:dyDescent="0.2">
      <c r="C126" s="80" t="e">
        <f>+'PRESTIGIO '!#REF!</f>
        <v>#REF!</v>
      </c>
      <c r="D126" s="80" t="e">
        <f>+'PRESTIGIO '!#REF!</f>
        <v>#REF!</v>
      </c>
      <c r="E126" s="80" t="e">
        <f>+'PRESTIGIO '!#REF!</f>
        <v>#REF!</v>
      </c>
      <c r="G126" s="80" t="e">
        <f>+CORSERVICS!#REF!</f>
        <v>#REF!</v>
      </c>
      <c r="H126" s="80" t="e">
        <f>+CORSERVICS!#REF!</f>
        <v>#REF!</v>
      </c>
      <c r="I126" s="80" t="e">
        <f>+CORSERVICS!#REF!</f>
        <v>#REF!</v>
      </c>
      <c r="K126" s="80" t="e">
        <f>+'PUBLICIDAD MOVIL'!#REF!</f>
        <v>#REF!</v>
      </c>
      <c r="L126" s="80" t="e">
        <f>+'PUBLICIDAD MOVIL'!#REF!</f>
        <v>#REF!</v>
      </c>
      <c r="M126" s="80" t="e">
        <f>+'PUBLICIDAD MOVIL'!#REF!</f>
        <v>#REF!</v>
      </c>
      <c r="N126" s="80" t="e">
        <f t="shared" si="4"/>
        <v>#REF!</v>
      </c>
      <c r="O126" s="80" t="e">
        <f t="shared" si="5"/>
        <v>#REF!</v>
      </c>
      <c r="Q126" t="e">
        <f t="shared" si="6"/>
        <v>#REF!</v>
      </c>
      <c r="R126" t="e">
        <f t="shared" si="7"/>
        <v>#REF!</v>
      </c>
    </row>
    <row r="127" spans="3:18" ht="12" customHeight="1" x14ac:dyDescent="0.2">
      <c r="C127" s="80">
        <f>+'PRESTIGIO '!B133</f>
        <v>122</v>
      </c>
      <c r="D127" s="80" t="str">
        <f>+'PRESTIGIO '!C133</f>
        <v>BASTÓN DE ENTRENAMIENTO</v>
      </c>
      <c r="E127" s="80" t="str">
        <f>+'PRESTIGIO '!D133</f>
        <v>El Bastón de Coordinación de 1,50 Metros Fabricado con polietileno de alto impacto, Alta Resistencia</v>
      </c>
      <c r="G127" s="80">
        <f>+CORSERVICS!B133</f>
        <v>122</v>
      </c>
      <c r="H127" s="80" t="str">
        <f>+CORSERVICS!C133</f>
        <v>BASTÓN DE ENTRENAMIENTO</v>
      </c>
      <c r="I127" s="80" t="str">
        <f>+CORSERVICS!D133</f>
        <v>El Bastón de Coordinación de 1,50 Metros Fabricado con polietileno de alto impacto, Alta Resistencia</v>
      </c>
      <c r="K127" s="80">
        <f>+'PUBLICIDAD MOVIL'!B136</f>
        <v>122</v>
      </c>
      <c r="L127" s="80" t="str">
        <f>+'PUBLICIDAD MOVIL'!C136</f>
        <v>BASTÓN DE ENTRENAMIENTO</v>
      </c>
      <c r="M127" s="80" t="str">
        <f>+'PUBLICIDAD MOVIL'!D136</f>
        <v>El Bastón de Coordinación de 1,50 Metros Fabricado con polietileno de alto impacto, Alta Resistencia</v>
      </c>
      <c r="N127" s="80" t="b">
        <f t="shared" si="4"/>
        <v>1</v>
      </c>
      <c r="O127" s="80" t="b">
        <f t="shared" si="5"/>
        <v>1</v>
      </c>
      <c r="Q127" t="b">
        <f t="shared" si="6"/>
        <v>1</v>
      </c>
      <c r="R127" t="b">
        <f t="shared" si="7"/>
        <v>1</v>
      </c>
    </row>
    <row r="128" spans="3:18" ht="12" customHeight="1" x14ac:dyDescent="0.2">
      <c r="C128" s="80">
        <f>+'PRESTIGIO '!B134</f>
        <v>123</v>
      </c>
      <c r="D128" s="80" t="str">
        <f>+'PRESTIGIO '!C134</f>
        <v>KIT PARA PERSONA MAYOR</v>
      </c>
      <c r="E128" s="80" t="str">
        <f>+'PRESTIGIO '!D134</f>
        <v>Kit para persona mayor, conformado por:
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v>
      </c>
      <c r="G128" s="80">
        <f>+CORSERVICS!B134</f>
        <v>123</v>
      </c>
      <c r="H128" s="80" t="str">
        <f>+CORSERVICS!C134</f>
        <v>KIT PARA PERSONA MAYOR</v>
      </c>
      <c r="I128" s="80" t="str">
        <f>+CORSERVICS!D134</f>
        <v>Kit para persona mayor, conformado por:
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v>
      </c>
      <c r="K128" s="80">
        <f>+'PUBLICIDAD MOVIL'!B137</f>
        <v>123</v>
      </c>
      <c r="L128" s="80" t="str">
        <f>+'PUBLICIDAD MOVIL'!C137</f>
        <v>KIT PARA PERSONA MAYOR</v>
      </c>
      <c r="M128" s="80" t="str">
        <f>+'PUBLICIDAD MOVIL'!D137</f>
        <v>Kit para persona mayor, conformado por:
Camiseta mínima un 35% algodón y resto en poliéster, o 100% algodón, en tejido de punto tipo jersey sencillo. Peso mínimo de 180 g/m2, redondo enterizo, tipo resortado con tejido rib 1x1 doble cuello, pisado en la parte interior en máquina recubridora con dos agujas, separación entre agujas mínimo 6 mm. El cuello interior debe ser igual que el exterior, así mismo el material empleado para el rib debe ser igual que el de la tela principal, con dos logos estampados en la parte frontal que lleven el logo de la Alcaldía y el nombre del proyecto. Estos diseños serán aprobados por la oficina de prensa de la Alcaldía Local, diferentes tallas desde la 14 hasta XXL. Gorra deportiva, material poliéster transpirable con malla talla única estándar ajustable de 50 a 60 cm aproximadamente estampada según los requerimientos del evento y con aprobación del equipo de prensa. Caramañola plástica de polietileno PE, no tóxico y seguro Antideslizante y diseño a prueba de fugas de capacidad 700 ml estampada según los requerimientos del evento y con aprobación del equipo de prensa</v>
      </c>
      <c r="N128" s="80" t="b">
        <f t="shared" si="4"/>
        <v>1</v>
      </c>
      <c r="O128" s="80" t="b">
        <f t="shared" si="5"/>
        <v>1</v>
      </c>
      <c r="Q128" t="b">
        <f t="shared" si="6"/>
        <v>1</v>
      </c>
      <c r="R128" t="b">
        <f t="shared" si="7"/>
        <v>1</v>
      </c>
    </row>
    <row r="129" spans="3:18" ht="12" customHeight="1" x14ac:dyDescent="0.2">
      <c r="C129" s="80">
        <f>+'PRESTIGIO '!B135</f>
        <v>124</v>
      </c>
      <c r="D129" s="80" t="str">
        <f>+'PRESTIGIO '!C135</f>
        <v xml:space="preserve"> PARQUÉS EN MADERA</v>
      </c>
      <c r="E129" s="80" t="str">
        <f>+'PRESTIGIO '!D135</f>
        <v>Hecho con madera de pino ciprés, incluye 16 fichas de madera torneadas a mano de 4 colores diferentes y 4 dados. (compra)</v>
      </c>
      <c r="G129" s="80">
        <f>+CORSERVICS!B135</f>
        <v>124</v>
      </c>
      <c r="H129" s="80" t="str">
        <f>+CORSERVICS!C135</f>
        <v xml:space="preserve"> PARQUÉS EN MADERA</v>
      </c>
      <c r="I129" s="80" t="str">
        <f>+CORSERVICS!D135</f>
        <v>Hecho con madera de pino ciprés, incluye 16 fichas de madera torneadas a mano de 4 colores diferentes y 4 dados. (compra)</v>
      </c>
      <c r="K129" s="80">
        <f>+'PUBLICIDAD MOVIL'!B138</f>
        <v>124</v>
      </c>
      <c r="L129" s="80" t="str">
        <f>+'PUBLICIDAD MOVIL'!C138</f>
        <v xml:space="preserve"> PARQUÉS EN MADERA</v>
      </c>
      <c r="M129" s="80" t="str">
        <f>+'PUBLICIDAD MOVIL'!D138</f>
        <v>Hecho con madera de pino ciprés, incluye 16 fichas de madera torneadas a mano de 4 colores diferentes y 4 dados. (compra)</v>
      </c>
      <c r="N129" s="80" t="b">
        <f t="shared" si="4"/>
        <v>1</v>
      </c>
      <c r="O129" s="80" t="b">
        <f t="shared" si="5"/>
        <v>1</v>
      </c>
      <c r="Q129" t="b">
        <f t="shared" si="6"/>
        <v>1</v>
      </c>
      <c r="R129" t="b">
        <f t="shared" si="7"/>
        <v>1</v>
      </c>
    </row>
    <row r="130" spans="3:18" ht="12" customHeight="1" x14ac:dyDescent="0.2">
      <c r="C130" s="80">
        <f>+'PRESTIGIO '!B136</f>
        <v>125</v>
      </c>
      <c r="D130" s="80" t="str">
        <f>+'PRESTIGIO '!C136</f>
        <v>CANCHA MINI-TEJO</v>
      </c>
      <c r="E130" s="80" t="str">
        <f>+'PRESTIGIO '!D136</f>
        <v>Compra de juego de mini tejo en parejas (dos unidades), canchas tipo maleta para mini tejo con plastilina, con base metálica de 50 cm de frente x 55 cm de fondo y 70 cm de alto incluyendo 6 tejos metálicos en acero, pisón y paquete de mechas.
Con recubierta antioxidante.
Debe incluir dos mini tejo para lanzar con dimensiones y medidas de 50 cm x 30 cm x 5 cm.</v>
      </c>
      <c r="G130" s="80">
        <f>+CORSERVICS!B136</f>
        <v>125</v>
      </c>
      <c r="H130" s="80" t="str">
        <f>+CORSERVICS!C136</f>
        <v>CANCHA MINI-TEJO</v>
      </c>
      <c r="I130" s="80" t="str">
        <f>+CORSERVICS!D136</f>
        <v>Compra de juego de mini tejo en parejas (dos unidades), canchas tipo maleta para mini tejo con plastilina, con base metálica de 50 cm de frente x 55 cm de fondo y 70 cm de alto incluyendo 6 tejos metálicos en acero, pisón y paquete de mechas.
Con recubierta antioxidante.
Debe incluir dos mini tejo para lanzar con dimensiones y medidas de 50 cm x 30 cm x 5 cm.</v>
      </c>
      <c r="K130" s="80">
        <f>+'PUBLICIDAD MOVIL'!B139</f>
        <v>125</v>
      </c>
      <c r="L130" s="80" t="str">
        <f>+'PUBLICIDAD MOVIL'!C139</f>
        <v>CANCHA MINI-TEJO</v>
      </c>
      <c r="M130" s="80" t="str">
        <f>+'PUBLICIDAD MOVIL'!D139</f>
        <v>Compra de juego de mini tejo en parejas (dos unidades), canchas tipo maleta para mini tejo con plastilina, con base metálica de 50 cm de frente x 55 cm de fondo y 70 cm de alto incluyendo 6 tejos metálicos en acero, pisón y paquete de mechas.
Con recubierta antioxidante.
Debe incluir dos mini tejo para lanzar con dimensiones y medidas de 50 cm x 30 cm x 5 cm.</v>
      </c>
      <c r="N130" s="80" t="b">
        <f t="shared" si="4"/>
        <v>1</v>
      </c>
      <c r="O130" s="80" t="b">
        <f t="shared" si="5"/>
        <v>1</v>
      </c>
      <c r="Q130" t="b">
        <f t="shared" si="6"/>
        <v>1</v>
      </c>
      <c r="R130" t="b">
        <f t="shared" si="7"/>
        <v>1</v>
      </c>
    </row>
    <row r="131" spans="3:18" ht="12" customHeight="1" x14ac:dyDescent="0.2">
      <c r="C131" s="80">
        <f>+'PRESTIGIO '!B137</f>
        <v>126</v>
      </c>
      <c r="D131" s="80" t="str">
        <f>+'PRESTIGIO '!C137</f>
        <v>JUEGO DE BOLIRANA</v>
      </c>
      <c r="E131" s="80" t="str">
        <f>+'PRESTIGIO '!D137</f>
        <v>Boli rana portátil de alta calidad Bocel protector Doble sapo y latas Túnel de impacto Tubos protectores Rampla Base plegable Variedad de diseños Tapizados de tráfico Forro interno lateral DIMENSIONES 99 cm Alto 39 cm Ancho 98 cm Largo Incluye: tablero manual, balines</v>
      </c>
      <c r="G131" s="80">
        <f>+CORSERVICS!B137</f>
        <v>126</v>
      </c>
      <c r="H131" s="80" t="str">
        <f>+CORSERVICS!C137</f>
        <v>JUEGO DE BOLIRANA</v>
      </c>
      <c r="I131" s="80" t="str">
        <f>+CORSERVICS!D137</f>
        <v>Boli rana portátil de alta calidad Bocel protector Doble sapo y latas Túnel de impacto Tubos protectores Rampla Base plegable Variedad de diseños Tapizados de tráfico Forro interno lateral DIMENSIONES 99 cm Alto 39 cm Ancho 98 cm Largo Incluye: tablero manual, balines</v>
      </c>
      <c r="K131" s="80">
        <f>+'PUBLICIDAD MOVIL'!B140</f>
        <v>126</v>
      </c>
      <c r="L131" s="80" t="str">
        <f>+'PUBLICIDAD MOVIL'!C140</f>
        <v>JUEGO DE BOLIRANA</v>
      </c>
      <c r="M131" s="80" t="str">
        <f>+'PUBLICIDAD MOVIL'!D140</f>
        <v>Boli rana portátil de alta calidad Bocel protector Doble sapo y latas Túnel de impacto Tubos protectores Rampla Base plegable Variedad de diseños Tapizados de tráfico Forro interno lateral DIMENSIONES 99 cm Alto 39 cm Ancho 98 cm Largo Incluye: tablero manual, balines</v>
      </c>
      <c r="N131" s="80" t="b">
        <f t="shared" si="4"/>
        <v>1</v>
      </c>
      <c r="O131" s="80" t="b">
        <f t="shared" si="5"/>
        <v>1</v>
      </c>
      <c r="Q131" t="b">
        <f t="shared" si="6"/>
        <v>1</v>
      </c>
      <c r="R131" t="b">
        <f t="shared" si="7"/>
        <v>1</v>
      </c>
    </row>
    <row r="132" spans="3:18" ht="12" customHeight="1" x14ac:dyDescent="0.2">
      <c r="C132" s="80">
        <f>+'PRESTIGIO '!B138</f>
        <v>127</v>
      </c>
      <c r="D132" s="80" t="str">
        <f>+'PRESTIGIO '!C138</f>
        <v>JUEGO DE RANA</v>
      </c>
      <c r="E132" s="80" t="str">
        <f>+'PRESTIGIO '!D138</f>
        <v>Compra de rana de alta calidad
El tablero contiene 9 perforaciones distribuidas estratégicamente, cada una con un elemento de dificultad.
Materiales: Madera maciza tratada o MDF de alta densidad para soportar el impacto constante, con un tablero generalmente inclinado.
Medidas estándar: 80 cm a 110 cm de altura frontal y una base de 50 cm de ancho por 50 cm de profundidad.
Peso: Oscila entre 15 kg y 25 kg para garantizar estabilidad durante el impacto de las argollas.
Acabado: Superficie laqueada y protegida contra impactos.
Materiales: estructura en madera, madera de pino, ranas cromadas, tapiz de lujo con protector de caucho de alta resistencia.
Accesorios: Seis (6) argollas en bronce y tablero de puntos
Colores: variados</v>
      </c>
      <c r="G132" s="80">
        <f>+CORSERVICS!B138</f>
        <v>127</v>
      </c>
      <c r="H132" s="80" t="str">
        <f>+CORSERVICS!C138</f>
        <v>JUEGO DE RANA</v>
      </c>
      <c r="I132" s="80" t="str">
        <f>+CORSERVICS!D138</f>
        <v>Compra de rana de alta calidad
El tablero contiene 9 perforaciones distribuidas estratégicamente, cada una con un elemento de dificultad.
Materiales: Madera maciza tratada o MDF de alta densidad para soportar el impacto constante, con un tablero generalmente inclinado.
Medidas estándar: 80 cm a 110 cm de altura frontal y una base de 50 cm de ancho por 50 cm de profundidad.
Peso: Oscila entre 15 kg y 25 kg para garantizar estabilidad durante el impacto de las argollas.
Acabado: Superficie laqueada y protegida contra impactos.
Materiales: estructura en madera, madera de pino, ranas cromadas, tapiz de lujo con protector de caucho de alta resistencia.
Accesorios: Seis (6) argollas en bronce y tablero de puntos
Colores: variados</v>
      </c>
      <c r="K132" s="80">
        <f>+'PUBLICIDAD MOVIL'!B141</f>
        <v>127</v>
      </c>
      <c r="L132" s="80" t="str">
        <f>+'PUBLICIDAD MOVIL'!C141</f>
        <v>JUEGO DE RANA</v>
      </c>
      <c r="M132" s="80" t="str">
        <f>+'PUBLICIDAD MOVIL'!D141</f>
        <v>Compra de rana de alta calidad
El tablero contiene 9 perforaciones distribuidas estratégicamente, cada una con un elemento de dificultad.
Materiales: Madera maciza tratada o MDF de alta densidad para soportar el impacto constante, con un tablero generalmente inclinado.
Medidas estándar: 80 cm a 110 cm de altura frontal y una base de 50 cm de ancho por 50 cm de profundidad.
Peso: Oscila entre 15 kg y 25 kg para garantizar estabilidad durante el impacto de las argollas.
Acabado: Superficie laqueada y protegida contra impactos.
Materiales: estructura en madera, madera de pino, ranas cromadas, tapiz de lujo con protector de caucho de alta resistencia.
Accesorios: Seis (6) argollas en bronce y tablero de puntos
Colores: variados</v>
      </c>
      <c r="N132" s="80" t="b">
        <f t="shared" ref="N132:N195" si="8">D132=H132</f>
        <v>1</v>
      </c>
      <c r="O132" s="80" t="b">
        <f t="shared" ref="O132:O195" si="9">D132=L132</f>
        <v>1</v>
      </c>
      <c r="Q132" t="b">
        <f t="shared" ref="Q132:Q195" si="10">E132=I132</f>
        <v>1</v>
      </c>
      <c r="R132" t="b">
        <f t="shared" ref="R132:R195" si="11">E132=M132</f>
        <v>1</v>
      </c>
    </row>
    <row r="133" spans="3:18" ht="12" customHeight="1" x14ac:dyDescent="0.2">
      <c r="C133" s="80">
        <f>+'PRESTIGIO '!B139</f>
        <v>128</v>
      </c>
      <c r="D133" s="80" t="str">
        <f>+'PRESTIGIO '!C139</f>
        <v>KIT DEPORTIVO ESCUELAS</v>
      </c>
      <c r="E133" s="80" t="str">
        <f>+'PRESTIGIO '!D139</f>
        <v>Kit deportivo escuelas de formación, 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bandas (caja)
*10 aros Ula Ula
*1 Tula en lona plastisol o material impermeable similar, de dimensiones mínima de 1.2 mts de alto por 60 cm de diámetro aproximado, con boca reforzada y ojáleles para permitir cerrar con lazo. Capacidad de 20 balones mínimo.</v>
      </c>
      <c r="G133" s="80">
        <f>+CORSERVICS!B139</f>
        <v>128</v>
      </c>
      <c r="H133" s="80" t="str">
        <f>+CORSERVICS!C139</f>
        <v>KIT DEPORTIVO ESCUELAS</v>
      </c>
      <c r="I133" s="80" t="str">
        <f>+CORSERVICS!D139</f>
        <v>Kit deportivo escuelas de formación, 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bandas (caja)
*10 aros Ula Ula
*1 Tula en lona plastisol o material impermeable similar, de dimensiones mínima de 1.2 mts de alto por 60 cm de diámetro aproximado, con boca reforzada y ojáleles para permitir cerrar con lazo. Capacidad de 20 balones mínimo.</v>
      </c>
      <c r="K133" s="80">
        <f>+'PUBLICIDAD MOVIL'!B142</f>
        <v>128</v>
      </c>
      <c r="L133" s="80" t="str">
        <f>+'PUBLICIDAD MOVIL'!C142</f>
        <v>KIT DEPORTIVO ESCUELAS</v>
      </c>
      <c r="M133" s="80" t="str">
        <f>+'PUBLICIDAD MOVIL'!D142</f>
        <v>Kit deportivo escuelas de formación, conformado por:
*20 Lazo en nylon diferentes longitudes entre 1.8 mts hasta 2.5 mts (longitud que se puede controlar para cada lazo), mango ergonómico en plástico y recubierto en colores aleatorios,:
*3 escalera de coordinación de 5 metros, en reata y con separadores en PVC, colores aleatorios,
*30 conos en PVC de 30 a 40 cm de alto, con agujeros
*40 platillos de demarcación en PVC blando, colores aleatorios,
*25 banda elástica set de 5 bandas (caja)
*10 aros Ula Ula
*1 Tula en lona plastisol o material impermeable similar, de dimensiones mínima de 1.2 mts de alto por 60 cm de diámetro aproximado, con boca reforzada y ojáleles para permitir cerrar con lazo. Capacidad de 20 balones mínimo.</v>
      </c>
      <c r="N133" s="80" t="b">
        <f t="shared" si="8"/>
        <v>1</v>
      </c>
      <c r="O133" s="80" t="b">
        <f t="shared" si="9"/>
        <v>1</v>
      </c>
      <c r="Q133" t="b">
        <f t="shared" si="10"/>
        <v>1</v>
      </c>
      <c r="R133" t="b">
        <f t="shared" si="11"/>
        <v>1</v>
      </c>
    </row>
    <row r="134" spans="3:18" ht="12" customHeight="1" x14ac:dyDescent="0.2">
      <c r="C134" s="80">
        <f>+'PRESTIGIO '!B140</f>
        <v>129</v>
      </c>
      <c r="D134" s="80" t="str">
        <f>+'PRESTIGIO '!C140</f>
        <v>BALÓN DE CAUCHO PARA PILATES.</v>
      </c>
      <c r="E134" s="80" t="str">
        <f>+'PRESTIGIO '!D140</f>
        <v xml:space="preserve">Balón de PVC para Pilates, yoga, estiramiento, elaborado en Material: PVC (Policloruro de Vinilo) para diferentes usos, tales como Gimnasio, Pilates, Yoga, Estiramiento, Ejercicios, pelota Anti estallido con Diámetro: 55 cm, • Incluye inflador </v>
      </c>
      <c r="G134" s="80">
        <f>+CORSERVICS!B140</f>
        <v>129</v>
      </c>
      <c r="H134" s="80" t="str">
        <f>+CORSERVICS!C140</f>
        <v>BALÓN DE CAUCHO PARA PILATES.</v>
      </c>
      <c r="I134" s="80" t="str">
        <f>+CORSERVICS!D140</f>
        <v xml:space="preserve">Balón de PVC para Pilates, yoga, estiramiento, elaborado en Material: PVC (Policloruro de Vinilo) para diferentes usos, tales como Gimnasio, Pilates, Yoga, Estiramiento, Ejercicios, pelota Anti estallido con Diámetro: 55 cm, • Incluye inflador </v>
      </c>
      <c r="K134" s="80">
        <f>+'PUBLICIDAD MOVIL'!B143</f>
        <v>129</v>
      </c>
      <c r="L134" s="80" t="str">
        <f>+'PUBLICIDAD MOVIL'!C143</f>
        <v>BALÓN DE CAUCHO PARA PILATES.</v>
      </c>
      <c r="M134" s="80" t="str">
        <f>+'PUBLICIDAD MOVIL'!D143</f>
        <v xml:space="preserve">Balón de PVC para Pilates, yoga, estiramiento, elaborado en Material: PVC (Policloruro de Vinilo) para diferentes usos, tales como Gimnasio, Pilates, Yoga, Estiramiento, Ejercicios, pelota Anti estallido con Diámetro: 55 cm, • Incluye inflador </v>
      </c>
      <c r="N134" s="80" t="b">
        <f t="shared" si="8"/>
        <v>1</v>
      </c>
      <c r="O134" s="80" t="b">
        <f t="shared" si="9"/>
        <v>1</v>
      </c>
      <c r="Q134" t="b">
        <f t="shared" si="10"/>
        <v>1</v>
      </c>
      <c r="R134" t="b">
        <f t="shared" si="11"/>
        <v>1</v>
      </c>
    </row>
    <row r="135" spans="3:18" ht="12" customHeight="1" x14ac:dyDescent="0.2">
      <c r="C135" s="80">
        <f>+'PRESTIGIO '!B141</f>
        <v>130</v>
      </c>
      <c r="D135" s="80" t="str">
        <f>+'PRESTIGIO '!C141</f>
        <v>JUEGO DE DOMINO</v>
      </c>
      <c r="E135" s="80" t="str">
        <f>+'PRESTIGIO '!D141</f>
        <v>Juego de Dominó de 28 Piezas en Caja, Juego de Mesa para Interiores, 
Cantidad de fichas: 28 piezas (Doble 6) o 55 piezas (Doble 9).
Dimensiones de la caja: 5,3 cm de alto 6,5 cm de fondo y 18, 5 cm. de ancho.
Dimensiones estándar de la ficha: 5.3 cm (largo) × 2.6 cm (ancho) × 1.0 cm (grosor).      
Materiales de fabricación: Polímeros de alta resistencia, acrílico, melanina o madera.
Peso aproximado por set: Entre 600 g y 900 g (dependiendo del material y el estuche).
Presentación y empaque: Cajas de madera, latas metálicas o estuches de cuero con broche.
Capacidad de juego: Diseñado para 2 a 4 jugadores (partidas individuales o en parejas).</v>
      </c>
      <c r="G135" s="80">
        <f>+CORSERVICS!B141</f>
        <v>130</v>
      </c>
      <c r="H135" s="80" t="str">
        <f>+CORSERVICS!C141</f>
        <v>JUEGO DE DOMINO</v>
      </c>
      <c r="I135" s="80" t="str">
        <f>+CORSERVICS!D141</f>
        <v>Juego de Dominó de 28 Piezas en Caja, Juego de Mesa para Interiores, 
Cantidad de fichas: 28 piezas (Doble 6) o 55 piezas (Doble 9).
Dimensiones de la caja: 5,3 cm de alto 6,5 cm de fondo y 18, 5 cm. de ancho.
Dimensiones estándar de la ficha: 5.3 cm (largo) × 2.6 cm (ancho) × 1.0 cm (grosor).      
Materiales de fabricación: Polímeros de alta resistencia, acrílico, melanina o madera.
Peso aproximado por set: Entre 600 g y 900 g (dependiendo del material y el estuche).
Presentación y empaque: Cajas de madera, latas metálicas o estuches de cuero con broche.
Capacidad de juego: Diseñado para 2 a 4 jugadores (partidas individuales o en parejas).</v>
      </c>
      <c r="K135" s="80">
        <f>+'PUBLICIDAD MOVIL'!B144</f>
        <v>130</v>
      </c>
      <c r="L135" s="80" t="str">
        <f>+'PUBLICIDAD MOVIL'!C144</f>
        <v>JUEGO DE DOMINO</v>
      </c>
      <c r="M135" s="80" t="str">
        <f>+'PUBLICIDAD MOVIL'!D144</f>
        <v>Juego de Dominó de 28 Piezas en Caja, Juego de Mesa para Interiores, 
Cantidad de fichas: 28 piezas (Doble 6) o 55 piezas (Doble 9).
Dimensiones de la caja: 5,3 cm de alto 6,5 cm de fondo y 18, 5 cm. de ancho.
Dimensiones estándar de la ficha: 5.3 cm (largo) × 2.6 cm (ancho) × 1.0 cm (grosor).      
Materiales de fabricación: Polímeros de alta resistencia, acrílico, melanina o madera.
Peso aproximado por set: Entre 600 g y 900 g (dependiendo del material y el estuche).
Presentación y empaque: Cajas de madera, latas metálicas o estuches de cuero con broche.
Capacidad de juego: Diseñado para 2 a 4 jugadores (partidas individuales o en parejas).</v>
      </c>
      <c r="N135" s="80" t="b">
        <f t="shared" si="8"/>
        <v>1</v>
      </c>
      <c r="O135" s="80" t="b">
        <f t="shared" si="9"/>
        <v>1</v>
      </c>
      <c r="Q135" t="b">
        <f t="shared" si="10"/>
        <v>1</v>
      </c>
      <c r="R135" t="b">
        <f t="shared" si="11"/>
        <v>1</v>
      </c>
    </row>
    <row r="136" spans="3:18" ht="12" customHeight="1" x14ac:dyDescent="0.2">
      <c r="C136" s="80">
        <f>+'PRESTIGIO '!B142</f>
        <v>131</v>
      </c>
      <c r="D136" s="80" t="str">
        <f>+'PRESTIGIO '!C142</f>
        <v>CUBO 40 CM X 40 CM</v>
      </c>
      <c r="E136" s="80" t="str">
        <f>+'PRESTIGIO '!D142</f>
        <v>Cantidad/Composición: Cubo de 40 cm x 40 cm en espuma Materiales: Espuma semi compacta de densidad 26, recubierta en lona de (6) seis colores con cremallera Especificaciones : Dimensión / Espesor / Capacidad: Dimensiones: Alto: 40 cm y Ancho 40 cm. Densidad de la espuma 26 Diseño: Cubos de 40 cm x 40 cm, en lona multicolor impermeable de fácil lavado y con cremallera cada lado del dado debe tener diferentes colores, relleno con espuma en forma cubica y densidad 26.</v>
      </c>
      <c r="G136" s="80">
        <f>+CORSERVICS!B142</f>
        <v>131</v>
      </c>
      <c r="H136" s="80" t="str">
        <f>+CORSERVICS!C142</f>
        <v>CUBO 40 CM X 40 CM</v>
      </c>
      <c r="I136" s="80" t="str">
        <f>+CORSERVICS!D142</f>
        <v>Cantidad/Composición: Cubo de 40 cm x 40 cm en espuma Materiales: Espuma semi compacta de densidad 26, recubierta en lona de (6) seis colores con cremallera Especificaciones : Dimensión / Espesor / Capacidad: Dimensiones: Alto: 40 cm y Ancho 40 cm. Densidad de la espuma 26 Diseño: Cubos de 40 cm x 40 cm, en lona multicolor impermeable de fácil lavado y con cremallera cada lado del dado debe tener diferentes colores, relleno con espuma en forma cubica y densidad 26.</v>
      </c>
      <c r="K136" s="80">
        <f>+'PUBLICIDAD MOVIL'!B145</f>
        <v>131</v>
      </c>
      <c r="L136" s="80" t="str">
        <f>+'PUBLICIDAD MOVIL'!C145</f>
        <v>CUBO 40 CM X 40 CM</v>
      </c>
      <c r="M136" s="80" t="str">
        <f>+'PUBLICIDAD MOVIL'!D145</f>
        <v>Cantidad/Composición: Cubo de 40 cm x 40 cm en espuma Materiales: Espuma semi compacta de densidad 26, recubierta en lona de (6) seis colores con cremallera Especificaciones : Dimensión / Espesor / Capacidad: Dimensiones: Alto: 40 cm y Ancho 40 cm. Densidad de la espuma 26 Diseño: Cubos de 40 cm x 40 cm, en lona multicolor impermeable de fácil lavado y con cremallera cada lado del dado debe tener diferentes colores, relleno con espuma en forma cubica y densidad 26.</v>
      </c>
      <c r="N136" s="80" t="b">
        <f t="shared" si="8"/>
        <v>1</v>
      </c>
      <c r="O136" s="80" t="b">
        <f t="shared" si="9"/>
        <v>1</v>
      </c>
      <c r="Q136" t="b">
        <f t="shared" si="10"/>
        <v>1</v>
      </c>
      <c r="R136" t="b">
        <f t="shared" si="11"/>
        <v>1</v>
      </c>
    </row>
    <row r="137" spans="3:18" ht="12" customHeight="1" x14ac:dyDescent="0.2">
      <c r="C137" s="80">
        <f>+'PRESTIGIO '!B143</f>
        <v>132</v>
      </c>
      <c r="D137" s="80" t="str">
        <f>+'PRESTIGIO '!C143</f>
        <v>KIT EQUIPO PSICOMOTOR</v>
      </c>
      <c r="E137" s="80" t="str">
        <f>+'PRESTIGIO '!D143</f>
        <v>Kit de equipo psico motor, conformado por:
Cantidad / Composición: Equipo Psicomotor Materiales: PVC
Especificaciones: Dimensión / Espesor / Capacidad: Elementos que deben estar incluidos como mínimo dentro del equipo psicomotor: 3 Tablas de equilibrio, 9 Bastones plásticos de 100 cm y 9 Bastones plásticos de 70 cm. 3 Pares de huellas de mano, 3 Pares de huellas de pies, 4 Flechas rectas plásticas, 4 Flechas curvas plásticas, 4 Aros ula ula 70cm, 4 Aros ula ula 50cm, 4 Aros poligonales de 70 cm, 4 Aros poligonales de 50 cm, 2 Barras plásticas para saltar, 4 Conos multi funcionales, 4 Conectores bastón a bastón, 18 Conectores hula a bastón y 5 Conectores hula a hula, 8 Ladrillos cuadrados, 1 balón PVC de 20 cms de diámetro. Las dimensiones pueden variar de acuerdo a la construcción elegida por el docente. El empaque debe ser una maleta y/o tula en material de lona con refuerzo en sus agarres.
Diseño: Piezas con guía pedagógica y maleta y/o tula resistente para guardar todas las piezas</v>
      </c>
      <c r="G137" s="80">
        <f>+CORSERVICS!B143</f>
        <v>132</v>
      </c>
      <c r="H137" s="80" t="str">
        <f>+CORSERVICS!C143</f>
        <v>KIT EQUIPO PSICOMOTOR</v>
      </c>
      <c r="I137" s="80" t="str">
        <f>+CORSERVICS!D143</f>
        <v>Kit de equipo psico motor, conformado por:
Cantidad / Composición: Equipo Psicomotor Materiales: PVC
Especificaciones: Dimensión / Espesor / Capacidad: Elementos que deben estar incluidos como mínimo dentro del equipo psicomotor: 3 Tablas de equilibrio, 9 Bastones plásticos de 100 cm y 9 Bastones plásticos de 70 cm. 3 Pares de huellas de mano, 3 Pares de huellas de pies, 4 Flechas rectas plásticas, 4 Flechas curvas plásticas, 4 Aros ula ula 70cm, 4 Aros ula ula 50cm, 4 Aros poligonales de 70 cm, 4 Aros poligonales de 50 cm, 2 Barras plásticas para saltar, 4 Conos multi funcionales, 4 Conectores bastón a bastón, 18 Conectores hula a bastón y 5 Conectores hula a hula, 8 Ladrillos cuadrados, 1 balón PVC de 20 cms de diámetro. Las dimensiones pueden variar de acuerdo a la construcción elegida por el docente. El empaque debe ser una maleta y/o tula en material de lona con refuerzo en sus agarres.
Diseño: Piezas con guía pedagógica y maleta y/o tula resistente para guardar todas las piezas</v>
      </c>
      <c r="K137" s="80">
        <f>+'PUBLICIDAD MOVIL'!B146</f>
        <v>132</v>
      </c>
      <c r="L137" s="80" t="str">
        <f>+'PUBLICIDAD MOVIL'!C146</f>
        <v>KIT EQUIPO PSICOMOTOR</v>
      </c>
      <c r="M137" s="80" t="str">
        <f>+'PUBLICIDAD MOVIL'!D146</f>
        <v>Kit de equipo psico motor, conformado por:
Cantidad / Composición: Equipo Psicomotor Materiales: PVC
Especificaciones: Dimensión / Espesor / Capacidad: Elementos que deben estar incluidos como mínimo dentro del equipo psicomotor: 3 Tablas de equilibrio, 9 Bastones plásticos de 100 cm y 9 Bastones plásticos de 70 cm. 3 Pares de huellas de mano, 3 Pares de huellas de pies, 4 Flechas rectas plásticas, 4 Flechas curvas plásticas, 4 Aros ula ula 70cm, 4 Aros ula ula 50cm, 4 Aros poligonales de 70 cm, 4 Aros poligonales de 50 cm, 2 Barras plásticas para saltar, 4 Conos multi funcionales, 4 Conectores bastón a bastón, 18 Conectores hula a bastón y 5 Conectores hula a hula, 8 Ladrillos cuadrados, 1 balón PVC de 20 cms de diámetro. Las dimensiones pueden variar de acuerdo a la construcción elegida por el docente. El empaque debe ser una maleta y/o tula en material de lona con refuerzo en sus agarres.
Diseño: Piezas con guía pedagógica y maleta y/o tula resistente para guardar todas las piezas</v>
      </c>
      <c r="N137" s="80" t="b">
        <f t="shared" si="8"/>
        <v>1</v>
      </c>
      <c r="O137" s="80" t="b">
        <f t="shared" si="9"/>
        <v>1</v>
      </c>
      <c r="Q137" t="b">
        <f t="shared" si="10"/>
        <v>1</v>
      </c>
      <c r="R137" t="b">
        <f t="shared" si="11"/>
        <v>1</v>
      </c>
    </row>
    <row r="138" spans="3:18" ht="12" customHeight="1" x14ac:dyDescent="0.2">
      <c r="C138" s="80">
        <f>+'PRESTIGIO '!B144</f>
        <v>133</v>
      </c>
      <c r="D138" s="80" t="str">
        <f>+'PRESTIGIO '!C144</f>
        <v>PELOTA DE LETRAS DE CAUCHO NO. 5</v>
      </c>
      <c r="E138" s="80" t="str">
        <f>+'PRESTIGIO '!D144</f>
        <v>Cantidad/Composición: Pelotas de Letras Caucho N° 5 
Materiales: Caucho y Látex en colores variados 
Especificaciones: Dimensión / Espesor / Capacidad: Diámetro de 12 cm 
Diseño: Pelota de letras en material de caucho y/o látex con diámetro de 12 cm en colores variados</v>
      </c>
      <c r="G138" s="80">
        <f>+CORSERVICS!B144</f>
        <v>133</v>
      </c>
      <c r="H138" s="80" t="str">
        <f>+CORSERVICS!C144</f>
        <v>PELOTA DE LETRAS DE CAUCHO NO. 5</v>
      </c>
      <c r="I138" s="80" t="str">
        <f>+CORSERVICS!D144</f>
        <v>Cantidad/Composición: Pelotas de Letras Caucho N° 5 
Materiales: Caucho y Látex en colores variados 
Especificaciones: Dimensión / Espesor / Capacidad: Diámetro de 12 cm 
Diseño: Pelota de letras en material de caucho y/o látex con diámetro de 12 cm en colores variados</v>
      </c>
      <c r="K138" s="80">
        <f>+'PUBLICIDAD MOVIL'!B147</f>
        <v>133</v>
      </c>
      <c r="L138" s="80" t="str">
        <f>+'PUBLICIDAD MOVIL'!C147</f>
        <v>PELOTA DE LETRAS DE CAUCHO NO. 5</v>
      </c>
      <c r="M138" s="80" t="str">
        <f>+'PUBLICIDAD MOVIL'!D147</f>
        <v>Cantidad/Composición: Pelotas de Letras Caucho N° 5 
Materiales: Caucho y Látex en colores variados 
Especificaciones: Dimensión / Espesor / Capacidad: Diámetro de 12 cm 
Diseño: Pelota de letras en material de caucho y/o látex con diámetro de 12 cm en colores variados</v>
      </c>
      <c r="N138" s="80" t="b">
        <f t="shared" si="8"/>
        <v>1</v>
      </c>
      <c r="O138" s="80" t="b">
        <f t="shared" si="9"/>
        <v>1</v>
      </c>
      <c r="Q138" t="b">
        <f t="shared" si="10"/>
        <v>1</v>
      </c>
      <c r="R138" t="b">
        <f t="shared" si="11"/>
        <v>1</v>
      </c>
    </row>
    <row r="139" spans="3:18" ht="12" customHeight="1" x14ac:dyDescent="0.2">
      <c r="C139" s="80">
        <f>+'PRESTIGIO '!B145</f>
        <v>134</v>
      </c>
      <c r="D139" s="80" t="str">
        <f>+'PRESTIGIO '!C145</f>
        <v>ARO ULA ULA REDONDO</v>
      </c>
      <c r="E139" s="80" t="str">
        <f>+'PRESTIGIO '!D145</f>
        <v>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 marca importada y reconocida en el mercado.</v>
      </c>
      <c r="G139" s="80">
        <f>+CORSERVICS!B145</f>
        <v>134</v>
      </c>
      <c r="H139" s="80" t="str">
        <f>+CORSERVICS!C145</f>
        <v>ARO ULA ULA REDONDO</v>
      </c>
      <c r="I139" s="80" t="str">
        <f>+CORSERVICS!D145</f>
        <v>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 marca importada y reconocida en el mercado.</v>
      </c>
      <c r="K139" s="80">
        <f>+'PUBLICIDAD MOVIL'!B148</f>
        <v>134</v>
      </c>
      <c r="L139" s="80" t="str">
        <f>+'PUBLICIDAD MOVIL'!C148</f>
        <v>ARO ULA ULA REDONDO</v>
      </c>
      <c r="M139" s="80" t="str">
        <f>+'PUBLICIDAD MOVIL'!D148</f>
        <v>Ula ula mg material ABS (Acrilonitrilo Butadieno Estireno), diseño tipo plano con una curvatura pronunciada, sin uniones, brindando durabilidad, Disponible en Rojo, Azul, Amarillo, Naranja y Verde, de 60cm de diámetro interno (+/-3cm) Aprox. Medidas aproximadas: ancho 2cm, grosor 5mm. Peso 123 gramos. Aproximadamente, de marca importada y reconocida en el mercado.</v>
      </c>
      <c r="N139" s="80" t="b">
        <f t="shared" si="8"/>
        <v>1</v>
      </c>
      <c r="O139" s="80" t="b">
        <f t="shared" si="9"/>
        <v>1</v>
      </c>
      <c r="Q139" t="b">
        <f t="shared" si="10"/>
        <v>1</v>
      </c>
      <c r="R139" t="b">
        <f t="shared" si="11"/>
        <v>1</v>
      </c>
    </row>
    <row r="140" spans="3:18" ht="12" customHeight="1" x14ac:dyDescent="0.2">
      <c r="C140" s="80">
        <f>+'PRESTIGIO '!B146</f>
        <v>135</v>
      </c>
      <c r="D140" s="80" t="str">
        <f>+'PRESTIGIO '!C146</f>
        <v>AROS ULA ULA HEXAGONALES</v>
      </c>
      <c r="E140" s="80" t="str">
        <f>+'PRESTIGIO '!D146</f>
        <v>Con su diseño hexagonal. Color: Naranja.
Material: PVC de alta resistencia.
Incluye: 6 anillos hexagonales y clips para ajuste.
Medidas de cada anillo: Largo; 55 cm Ancho; 50 cm</v>
      </c>
      <c r="G140" s="80">
        <f>+CORSERVICS!B146</f>
        <v>135</v>
      </c>
      <c r="H140" s="80" t="str">
        <f>+CORSERVICS!C146</f>
        <v>AROS ULA ULA HEXAGONALES</v>
      </c>
      <c r="I140" s="80" t="str">
        <f>+CORSERVICS!D146</f>
        <v>Con su diseño hexagonal. Color: Naranja.
Material: PVC de alta resistencia.
Incluye: 6 anillos hexagonales y clips para ajuste.
Medidas de cada anillo: Largo; 55 cm Ancho; 50 cm</v>
      </c>
      <c r="K140" s="80">
        <f>+'PUBLICIDAD MOVIL'!B149</f>
        <v>135</v>
      </c>
      <c r="L140" s="80" t="str">
        <f>+'PUBLICIDAD MOVIL'!C149</f>
        <v>AROS ULA ULA HEXAGONALES</v>
      </c>
      <c r="M140" s="80" t="str">
        <f>+'PUBLICIDAD MOVIL'!D149</f>
        <v>Con su diseño hexagonal. Color: Naranja.
Material: PVC de alta resistencia.
Incluye: 6 anillos hexagonales y clips para ajuste.
Medidas de cada anillo: Largo; 55 cm Ancho; 50 cm</v>
      </c>
      <c r="N140" s="80" t="b">
        <f t="shared" si="8"/>
        <v>1</v>
      </c>
      <c r="O140" s="80" t="b">
        <f t="shared" si="9"/>
        <v>1</v>
      </c>
      <c r="Q140" t="b">
        <f t="shared" si="10"/>
        <v>1</v>
      </c>
      <c r="R140" t="b">
        <f t="shared" si="11"/>
        <v>1</v>
      </c>
    </row>
    <row r="141" spans="3:18" ht="12" customHeight="1" x14ac:dyDescent="0.2">
      <c r="C141" s="80">
        <f>+'PRESTIGIO '!B147</f>
        <v>136</v>
      </c>
      <c r="D141" s="80" t="str">
        <f>+'PRESTIGIO '!C147</f>
        <v>BASE INESTABLE O BOSU</v>
      </c>
      <c r="E141" s="80" t="str">
        <f>+'PRESTIGIO '!D147</f>
        <v>Incluye: Dos elásticos tubulares con agarres, inflador, bases antideslizantes
Material: PVS, ABS, TPT.
Trabajo de propiocepción muscular.
Pilates piso.
Tonificador muscular.
Activación de músculos estabilizadores
Uso: Profesional
Color: Negro
Medidas: 
 Diámetro: 60cm
 Altura: 21cm</v>
      </c>
      <c r="G141" s="80">
        <f>+CORSERVICS!B147</f>
        <v>136</v>
      </c>
      <c r="H141" s="80" t="str">
        <f>+CORSERVICS!C147</f>
        <v>BASE INESTABLE O BOSU</v>
      </c>
      <c r="I141" s="80" t="str">
        <f>+CORSERVICS!D147</f>
        <v>Incluye: Dos elásticos tubulares con agarres, inflador, bases antideslizantes
Material: PVS, ABS, TPT.
Trabajo de propiocepción muscular.
Pilates piso.
Tonificador muscular.
Activación de músculos estabilizadores
Uso: Profesional
Color: Negro
Medidas: 
 Diámetro: 60cm
 Altura: 21cm</v>
      </c>
      <c r="K141" s="80">
        <f>+'PUBLICIDAD MOVIL'!B150</f>
        <v>136</v>
      </c>
      <c r="L141" s="80" t="str">
        <f>+'PUBLICIDAD MOVIL'!C150</f>
        <v>BASE INESTABLE O BOSU</v>
      </c>
      <c r="M141" s="80" t="str">
        <f>+'PUBLICIDAD MOVIL'!D150</f>
        <v>Incluye: Dos elásticos tubulares con agarres, inflador, bases antideslizantes
Material: PVS, ABS, TPT.
Trabajo de propiocepción muscular.
Pilates piso.
Tonificador muscular.
Activación de músculos estabilizadores
Uso: Profesional
Color: Negro
Medidas: 
 Diámetro: 60cm
 Altura: 21cm</v>
      </c>
      <c r="N141" s="80" t="b">
        <f t="shared" si="8"/>
        <v>1</v>
      </c>
      <c r="O141" s="80" t="b">
        <f t="shared" si="9"/>
        <v>1</v>
      </c>
      <c r="Q141" t="b">
        <f t="shared" si="10"/>
        <v>1</v>
      </c>
      <c r="R141" t="b">
        <f t="shared" si="11"/>
        <v>1</v>
      </c>
    </row>
    <row r="142" spans="3:18" ht="12" customHeight="1" x14ac:dyDescent="0.2">
      <c r="C142" s="80">
        <f>+'PRESTIGIO '!B148</f>
        <v>137</v>
      </c>
      <c r="D142" s="80" t="str">
        <f>+'PRESTIGIO '!C148</f>
        <v>MANCUERNAS 1 LIBRA</v>
      </c>
      <c r="E142" s="80" t="str">
        <f>+'PRESTIGIO '!D148</f>
        <v>Fabricadas con hierro y neopreno inyectado
Material :Hierro y neopreno inyectado.
Medidas:
Profundidad: 3.5 cm.
Ancho: 12 cm.
Alto: 3.5 cm.
Juego por dos unidades.</v>
      </c>
      <c r="G142" s="80">
        <f>+CORSERVICS!B148</f>
        <v>137</v>
      </c>
      <c r="H142" s="80" t="str">
        <f>+CORSERVICS!C148</f>
        <v>MANCUERNAS 1 LIBRA</v>
      </c>
      <c r="I142" s="80" t="str">
        <f>+CORSERVICS!D148</f>
        <v>Fabricadas con hierro y neopreno inyectado
Material :Hierro y neopreno inyectado.
Medidas:
Profundidad: 3.5 cm.
Ancho: 12 cm.
Alto: 3.5 cm.
Juego por dos unidades.</v>
      </c>
      <c r="K142" s="80">
        <f>+'PUBLICIDAD MOVIL'!B151</f>
        <v>137</v>
      </c>
      <c r="L142" s="80" t="str">
        <f>+'PUBLICIDAD MOVIL'!C151</f>
        <v>MANCUERNAS 1 LIBRA</v>
      </c>
      <c r="M142" s="80" t="str">
        <f>+'PUBLICIDAD MOVIL'!D151</f>
        <v>Fabricadas con hierro y neopreno inyectado
Material :Hierro y neopreno inyectado.
Medidas:
Profundidad: 3.5 cm.
Ancho: 12 cm.
Alto: 3.5 cm.
Juego por dos unidades.</v>
      </c>
      <c r="N142" s="80" t="b">
        <f t="shared" si="8"/>
        <v>1</v>
      </c>
      <c r="O142" s="80" t="b">
        <f t="shared" si="9"/>
        <v>1</v>
      </c>
      <c r="Q142" t="b">
        <f t="shared" si="10"/>
        <v>1</v>
      </c>
      <c r="R142" t="b">
        <f t="shared" si="11"/>
        <v>1</v>
      </c>
    </row>
    <row r="143" spans="3:18" ht="12" customHeight="1" x14ac:dyDescent="0.2">
      <c r="C143" s="80">
        <f>+'PRESTIGIO '!B149</f>
        <v>138</v>
      </c>
      <c r="D143" s="80" t="str">
        <f>+'PRESTIGIO '!C149</f>
        <v>MANCUERNAS 2 LIBRAS</v>
      </c>
      <c r="E143" s="80" t="str">
        <f>+'PRESTIGIO '!D149</f>
        <v>Fabricadas con hierro y neopreno inyectado
Material :Hierro y neopreno inyectado.
Medidas:
Profundidad: 3.5 cm.
Ancho: 12 cm.
Alto: 3.5 cm.
Juego por dos unidades.</v>
      </c>
      <c r="G143" s="80">
        <f>+CORSERVICS!B149</f>
        <v>138</v>
      </c>
      <c r="H143" s="80" t="str">
        <f>+CORSERVICS!C149</f>
        <v>MANCUERNAS 2 LIBRAS</v>
      </c>
      <c r="I143" s="80" t="str">
        <f>+CORSERVICS!D149</f>
        <v>Fabricadas con hierro y neopreno inyectado
Material :Hierro y neopreno inyectado.
Medidas:
Profundidad: 3.5 cm.
Ancho: 12 cm.
Alto: 3.5 cm.
Juego por dos unidades.</v>
      </c>
      <c r="K143" s="80">
        <f>+'PUBLICIDAD MOVIL'!B152</f>
        <v>138</v>
      </c>
      <c r="L143" s="80" t="str">
        <f>+'PUBLICIDAD MOVIL'!C152</f>
        <v>MANCUERNAS 2 LIBRAS</v>
      </c>
      <c r="M143" s="80" t="str">
        <f>+'PUBLICIDAD MOVIL'!D152</f>
        <v>Fabricadas con hierro y neopreno inyectado
Material :Hierro y neopreno inyectado.
Medidas:
Profundidad: 3.5 cm.
Ancho: 12 cm.
Alto: 3.5 cm.
Juego por dos unidades.</v>
      </c>
      <c r="N143" s="80" t="b">
        <f t="shared" si="8"/>
        <v>1</v>
      </c>
      <c r="O143" s="80" t="b">
        <f t="shared" si="9"/>
        <v>1</v>
      </c>
      <c r="Q143" t="b">
        <f t="shared" si="10"/>
        <v>1</v>
      </c>
      <c r="R143" t="b">
        <f t="shared" si="11"/>
        <v>1</v>
      </c>
    </row>
    <row r="144" spans="3:18" ht="12" customHeight="1" x14ac:dyDescent="0.2">
      <c r="C144" s="80">
        <f>+'PRESTIGIO '!B150</f>
        <v>139</v>
      </c>
      <c r="D144" s="80" t="str">
        <f>+'PRESTIGIO '!C150</f>
        <v>MANCUERNAS 3 LIBRAS</v>
      </c>
      <c r="E144" s="80" t="str">
        <f>+'PRESTIGIO '!D150</f>
        <v>Fabricadas con hierro y neopreno inyectado
Material :Hierro y neopreno inyectado.
Medidas:
Profundidad: 3.5 cm.
Ancho: 12 cm.
Alto: 3.5 cm.
Juego por dos unidades.</v>
      </c>
      <c r="G144" s="80">
        <f>+CORSERVICS!B150</f>
        <v>139</v>
      </c>
      <c r="H144" s="80" t="str">
        <f>+CORSERVICS!C150</f>
        <v>MANCUERNAS 3 LIBRAS</v>
      </c>
      <c r="I144" s="80" t="str">
        <f>+CORSERVICS!D150</f>
        <v>Fabricadas con hierro y neopreno inyectado
Material :Hierro y neopreno inyectado.
Medidas:
Profundidad: 3.5 cm.
Ancho: 12 cm.
Alto: 3.5 cm.
Juego por dos unidades.</v>
      </c>
      <c r="K144" s="80">
        <f>+'PUBLICIDAD MOVIL'!B153</f>
        <v>139</v>
      </c>
      <c r="L144" s="80" t="str">
        <f>+'PUBLICIDAD MOVIL'!C153</f>
        <v>MANCUERNAS 3 LIBRAS</v>
      </c>
      <c r="M144" s="80" t="str">
        <f>+'PUBLICIDAD MOVIL'!D153</f>
        <v>Fabricadas con hierro y neopreno inyectado
Material :Hierro y neopreno inyectado.
Medidas:
Profundidad: 3.5 cm.
Ancho: 12 cm.
Alto: 3.5 cm.
Juego por dos unidades.</v>
      </c>
      <c r="N144" s="80" t="b">
        <f t="shared" si="8"/>
        <v>1</v>
      </c>
      <c r="O144" s="80" t="b">
        <f t="shared" si="9"/>
        <v>1</v>
      </c>
      <c r="Q144" t="b">
        <f t="shared" si="10"/>
        <v>1</v>
      </c>
      <c r="R144" t="b">
        <f t="shared" si="11"/>
        <v>1</v>
      </c>
    </row>
    <row r="145" spans="3:18" ht="12" customHeight="1" x14ac:dyDescent="0.2">
      <c r="C145" s="80">
        <f>+'PRESTIGIO '!B151</f>
        <v>140</v>
      </c>
      <c r="D145" s="80" t="str">
        <f>+'PRESTIGIO '!C151</f>
        <v>MANCUERNAS 4 LIBRAS</v>
      </c>
      <c r="E145" s="80" t="str">
        <f>+'PRESTIGIO '!D151</f>
        <v>Fabricadas con hierro y neopreno inyectado
Material :Hierro y neopreno inyectado.
Medidas:
Profundidad: 3.5 cm.
Ancho: 12 cm.
Alto: 3.5 cm.
Juego por dos unidades.</v>
      </c>
      <c r="G145" s="80">
        <f>+CORSERVICS!B151</f>
        <v>140</v>
      </c>
      <c r="H145" s="80" t="str">
        <f>+CORSERVICS!C151</f>
        <v>MANCUERNAS 4 LIBRAS</v>
      </c>
      <c r="I145" s="80" t="str">
        <f>+CORSERVICS!D151</f>
        <v>Fabricadas con hierro y neopreno inyectado
Material :Hierro y neopreno inyectado.
Medidas:
Profundidad: 3.5 cm.
Ancho: 12 cm.
Alto: 3.5 cm.
Juego por dos unidades.</v>
      </c>
      <c r="K145" s="80">
        <f>+'PUBLICIDAD MOVIL'!B154</f>
        <v>140</v>
      </c>
      <c r="L145" s="80" t="str">
        <f>+'PUBLICIDAD MOVIL'!C154</f>
        <v>MANCUERNAS 4 LIBRAS</v>
      </c>
      <c r="M145" s="80" t="str">
        <f>+'PUBLICIDAD MOVIL'!D154</f>
        <v>Fabricadas con hierro y neopreno inyectado
Material :Hierro y neopreno inyectado.
Medidas:
Profundidad: 3.5 cm.
Ancho: 12 cm.
Alto: 3.5 cm.
Juego por dos unidades.</v>
      </c>
      <c r="N145" s="80" t="b">
        <f t="shared" si="8"/>
        <v>1</v>
      </c>
      <c r="O145" s="80" t="b">
        <f t="shared" si="9"/>
        <v>1</v>
      </c>
      <c r="Q145" t="b">
        <f t="shared" si="10"/>
        <v>1</v>
      </c>
      <c r="R145" t="b">
        <f t="shared" si="11"/>
        <v>1</v>
      </c>
    </row>
    <row r="146" spans="3:18" ht="12" customHeight="1" x14ac:dyDescent="0.2">
      <c r="C146" s="80">
        <f>+'PRESTIGIO '!B152</f>
        <v>141</v>
      </c>
      <c r="D146" s="80" t="str">
        <f>+'PRESTIGIO '!C152</f>
        <v>MANCUERNAS 5 LIBRAS</v>
      </c>
      <c r="E146" s="80" t="str">
        <f>+'PRESTIGIO '!D152</f>
        <v>Fabricadas con hierro y neopreno inyectado
Material :Hierro y neopreno inyectado.
Medidas:
Profundidad: 3.5 cm.
Ancho: 12 cm.
Alto: 3.5 cm.
Juego por dos unidades.</v>
      </c>
      <c r="G146" s="80">
        <f>+CORSERVICS!B152</f>
        <v>141</v>
      </c>
      <c r="H146" s="80" t="str">
        <f>+CORSERVICS!C152</f>
        <v>MANCUERNAS 5 LIBRAS</v>
      </c>
      <c r="I146" s="80" t="str">
        <f>+CORSERVICS!D152</f>
        <v>Fabricadas con hierro y neopreno inyectado
Material :Hierro y neopreno inyectado.
Medidas:
Profundidad: 3.5 cm.
Ancho: 12 cm.
Alto: 3.5 cm.
Juego por dos unidades.</v>
      </c>
      <c r="K146" s="80">
        <f>+'PUBLICIDAD MOVIL'!B155</f>
        <v>141</v>
      </c>
      <c r="L146" s="80" t="str">
        <f>+'PUBLICIDAD MOVIL'!C155</f>
        <v>MANCUERNAS 5 LIBRAS</v>
      </c>
      <c r="M146" s="80" t="str">
        <f>+'PUBLICIDAD MOVIL'!D155</f>
        <v>Fabricadas con hierro y neopreno inyectado
Material :Hierro y neopreno inyectado.
Medidas:
Profundidad: 3.5 cm.
Ancho: 12 cm.
Alto: 3.5 cm.
Juego por dos unidades.</v>
      </c>
      <c r="N146" s="80" t="b">
        <f t="shared" si="8"/>
        <v>1</v>
      </c>
      <c r="O146" s="80" t="b">
        <f t="shared" si="9"/>
        <v>1</v>
      </c>
      <c r="Q146" t="b">
        <f t="shared" si="10"/>
        <v>1</v>
      </c>
      <c r="R146" t="b">
        <f t="shared" si="11"/>
        <v>1</v>
      </c>
    </row>
    <row r="147" spans="3:18" ht="12" customHeight="1" x14ac:dyDescent="0.2">
      <c r="C147" s="80">
        <f>+'PRESTIGIO '!B153</f>
        <v>142</v>
      </c>
      <c r="D147" s="80" t="str">
        <f>+'PRESTIGIO '!C153</f>
        <v>MANCUERNAS 6 LIBRAS</v>
      </c>
      <c r="E147" s="80" t="str">
        <f>+'PRESTIGIO '!D153</f>
        <v>Fabricadas con hierro y neopreno inyectado
Material :Hierro y neopreno inyectado.
Medidas:
Profundidad: 3.5 cm.
Ancho: 12 cm.
Alto: 3.5 cm.
Juego por dos unidades.</v>
      </c>
      <c r="G147" s="80">
        <f>+CORSERVICS!B153</f>
        <v>142</v>
      </c>
      <c r="H147" s="80" t="str">
        <f>+CORSERVICS!C153</f>
        <v>MANCUERNAS 6 LIBRAS</v>
      </c>
      <c r="I147" s="80" t="str">
        <f>+CORSERVICS!D153</f>
        <v>Fabricadas con hierro y neopreno inyectado
Material :Hierro y neopreno inyectado.
Medidas:
Profundidad: 3.5 cm.
Ancho: 12 cm.
Alto: 3.5 cm.
Juego por dos unidades.</v>
      </c>
      <c r="K147" s="80">
        <f>+'PUBLICIDAD MOVIL'!B156</f>
        <v>142</v>
      </c>
      <c r="L147" s="80" t="str">
        <f>+'PUBLICIDAD MOVIL'!C156</f>
        <v>MANCUERNAS 6 LIBRAS</v>
      </c>
      <c r="M147" s="80" t="str">
        <f>+'PUBLICIDAD MOVIL'!D156</f>
        <v>Fabricadas con hierro y neopreno inyectado
Material :Hierro y neopreno inyectado.
Medidas:
Profundidad: 3.5 cm.
Ancho: 12 cm.
Alto: 3.5 cm.
Juego por dos unidades.</v>
      </c>
      <c r="N147" s="80" t="b">
        <f t="shared" si="8"/>
        <v>1</v>
      </c>
      <c r="O147" s="80" t="b">
        <f t="shared" si="9"/>
        <v>1</v>
      </c>
      <c r="Q147" t="b">
        <f t="shared" si="10"/>
        <v>1</v>
      </c>
      <c r="R147" t="b">
        <f t="shared" si="11"/>
        <v>1</v>
      </c>
    </row>
    <row r="148" spans="3:18" ht="12" customHeight="1" x14ac:dyDescent="0.2">
      <c r="C148" s="80">
        <f>+'PRESTIGIO '!B154</f>
        <v>143</v>
      </c>
      <c r="D148" s="80" t="str">
        <f>+'PRESTIGIO '!C154</f>
        <v>MANCUERNAS 8 LIBRAS</v>
      </c>
      <c r="E148" s="80" t="str">
        <f>+'PRESTIGIO '!D154</f>
        <v>Fabricadas con hierro y neopreno inyectado
Material :Hierro y neopreno inyectado.
Medidas:
Profundidad: 3.5 cm.
Ancho: 12 cm.
Alto: 3.5 cm.
Juego por dos unidades.</v>
      </c>
      <c r="G148" s="80">
        <f>+CORSERVICS!B154</f>
        <v>143</v>
      </c>
      <c r="H148" s="80" t="str">
        <f>+CORSERVICS!C154</f>
        <v>MANCUERNAS 8 LIBRAS</v>
      </c>
      <c r="I148" s="80" t="str">
        <f>+CORSERVICS!D154</f>
        <v>Fabricadas con hierro y neopreno inyectado
Material :Hierro y neopreno inyectado.
Medidas:
Profundidad: 3.5 cm.
Ancho: 12 cm.
Alto: 3.5 cm.
Juego por dos unidades.</v>
      </c>
      <c r="K148" s="80">
        <f>+'PUBLICIDAD MOVIL'!B157</f>
        <v>143</v>
      </c>
      <c r="L148" s="80" t="str">
        <f>+'PUBLICIDAD MOVIL'!C157</f>
        <v>MANCUERNAS 8 LIBRAS</v>
      </c>
      <c r="M148" s="80" t="str">
        <f>+'PUBLICIDAD MOVIL'!D157</f>
        <v>Fabricadas con hierro y neopreno inyectado
Material :Hierro y neopreno inyectado.
Medidas:
Profundidad: 3.5 cm.
Ancho: 12 cm.
Alto: 3.5 cm.
Juego por dos unidades.</v>
      </c>
      <c r="N148" s="80" t="b">
        <f t="shared" si="8"/>
        <v>1</v>
      </c>
      <c r="O148" s="80" t="b">
        <f t="shared" si="9"/>
        <v>1</v>
      </c>
      <c r="Q148" t="b">
        <f t="shared" si="10"/>
        <v>1</v>
      </c>
      <c r="R148" t="b">
        <f t="shared" si="11"/>
        <v>1</v>
      </c>
    </row>
    <row r="149" spans="3:18" ht="12" customHeight="1" x14ac:dyDescent="0.2">
      <c r="C149" s="80">
        <f>+'PRESTIGIO '!B155</f>
        <v>144</v>
      </c>
      <c r="D149" s="80" t="str">
        <f>+'PRESTIGIO '!C155</f>
        <v>MANCUERNAS 10 LIBRAS</v>
      </c>
      <c r="E149" s="80" t="str">
        <f>+'PRESTIGIO '!D155</f>
        <v>Fabricadas con hierro y neopreno inyectado
Material :Hierro y neopreno inyectado.
Medidas:
Profundidad: 3.5 cm.
Ancho: 12 cm.
Alto: 3.5 cm.
Juego por dos unidades.</v>
      </c>
      <c r="G149" s="80">
        <f>+CORSERVICS!B155</f>
        <v>144</v>
      </c>
      <c r="H149" s="80" t="str">
        <f>+CORSERVICS!C155</f>
        <v>MANCUERNAS 10 LIBRAS</v>
      </c>
      <c r="I149" s="80" t="str">
        <f>+CORSERVICS!D155</f>
        <v>Fabricadas con hierro y neopreno inyectado
Material :Hierro y neopreno inyectado.
Medidas:
Profundidad: 3.5 cm.
Ancho: 12 cm.
Alto: 3.5 cm.
Juego por dos unidades.</v>
      </c>
      <c r="K149" s="80">
        <f>+'PUBLICIDAD MOVIL'!B158</f>
        <v>144</v>
      </c>
      <c r="L149" s="80" t="str">
        <f>+'PUBLICIDAD MOVIL'!C158</f>
        <v>MANCUERNAS 10 LIBRAS</v>
      </c>
      <c r="M149" s="80" t="str">
        <f>+'PUBLICIDAD MOVIL'!D158</f>
        <v>Fabricadas con hierro y neopreno inyectado
Material :Hierro y neopreno inyectado.
Medidas:
Profundidad: 3.5 cm.
Ancho: 12 cm.
Alto: 3.5 cm.
Juego por dos unidades.</v>
      </c>
      <c r="N149" s="80" t="b">
        <f t="shared" si="8"/>
        <v>1</v>
      </c>
      <c r="O149" s="80" t="b">
        <f t="shared" si="9"/>
        <v>1</v>
      </c>
      <c r="Q149" t="b">
        <f t="shared" si="10"/>
        <v>1</v>
      </c>
      <c r="R149" t="b">
        <f t="shared" si="11"/>
        <v>1</v>
      </c>
    </row>
    <row r="150" spans="3:18" ht="12" customHeight="1" x14ac:dyDescent="0.2">
      <c r="C150" s="80">
        <f>+'PRESTIGIO '!B156</f>
        <v>145</v>
      </c>
      <c r="D150" s="80" t="str">
        <f>+'PRESTIGIO '!C156</f>
        <v>MANCUERNAS 12 LIBRAS</v>
      </c>
      <c r="E150" s="80" t="str">
        <f>+'PRESTIGIO '!D156</f>
        <v>Fabricadas con hierro y neopreno inyectado
Material :Hierro y neopreno inyectado.
Medidas:
Profundidad: 3.5 cm.
Ancho: 12 cm.
Alto: 3.5 cm.
Juego por dos unidades.</v>
      </c>
      <c r="G150" s="80">
        <f>+CORSERVICS!B156</f>
        <v>145</v>
      </c>
      <c r="H150" s="80" t="str">
        <f>+CORSERVICS!C156</f>
        <v>MANCUERNAS 12 LIBRAS</v>
      </c>
      <c r="I150" s="80" t="str">
        <f>+CORSERVICS!D156</f>
        <v>Fabricadas con hierro y neopreno inyectado
Material :Hierro y neopreno inyectado.
Medidas:
Profundidad: 3.5 cm.
Ancho: 12 cm.
Alto: 3.5 cm.
Juego por dos unidades.</v>
      </c>
      <c r="K150" s="80">
        <f>+'PUBLICIDAD MOVIL'!B159</f>
        <v>145</v>
      </c>
      <c r="L150" s="80" t="str">
        <f>+'PUBLICIDAD MOVIL'!C159</f>
        <v>MANCUERNAS 12 LIBRAS</v>
      </c>
      <c r="M150" s="80" t="str">
        <f>+'PUBLICIDAD MOVIL'!D159</f>
        <v>Fabricadas con hierro y neopreno inyectado
Material :Hierro y neopreno inyectado.
Medidas:
Profundidad: 3.5 cm.
Ancho: 12 cm.
Alto: 3.5 cm.
Juego por dos unidades.</v>
      </c>
      <c r="N150" s="80" t="b">
        <f t="shared" si="8"/>
        <v>1</v>
      </c>
      <c r="O150" s="80" t="b">
        <f t="shared" si="9"/>
        <v>1</v>
      </c>
      <c r="Q150" t="b">
        <f t="shared" si="10"/>
        <v>1</v>
      </c>
      <c r="R150" t="b">
        <f t="shared" si="11"/>
        <v>1</v>
      </c>
    </row>
    <row r="151" spans="3:18" ht="12" customHeight="1" x14ac:dyDescent="0.2">
      <c r="C151" s="80">
        <f>+'PRESTIGIO '!B157</f>
        <v>146</v>
      </c>
      <c r="D151" s="80" t="str">
        <f>+'PRESTIGIO '!C157</f>
        <v>MANCUERNAS 15 LIBRAS</v>
      </c>
      <c r="E151" s="80" t="str">
        <f>+'PRESTIGIO '!D157</f>
        <v>Fabricadas con hierro y neopreno inyectado
Material :Hierro y neopreno inyectado.
Medidas:
Profundidad: 3.5 cm.
Ancho: 12 cm.
Alto: 3.5 cm.
Juego por dos unidades.</v>
      </c>
      <c r="G151" s="80">
        <f>+CORSERVICS!B157</f>
        <v>146</v>
      </c>
      <c r="H151" s="80" t="str">
        <f>+CORSERVICS!C157</f>
        <v>MANCUERNAS 15 LIBRAS</v>
      </c>
      <c r="I151" s="80" t="str">
        <f>+CORSERVICS!D157</f>
        <v>Fabricadas con hierro y neopreno inyectado
Material :Hierro y neopreno inyectado.
Medidas:
Profundidad: 3.5 cm.
Ancho: 12 cm.
Alto: 3.5 cm.
Juego por dos unidades.</v>
      </c>
      <c r="K151" s="80">
        <f>+'PUBLICIDAD MOVIL'!B160</f>
        <v>146</v>
      </c>
      <c r="L151" s="80" t="str">
        <f>+'PUBLICIDAD MOVIL'!C160</f>
        <v>MANCUERNAS 15 LIBRAS</v>
      </c>
      <c r="M151" s="80" t="str">
        <f>+'PUBLICIDAD MOVIL'!D160</f>
        <v>Fabricadas con hierro y neopreno inyectado
Material :Hierro y neopreno inyectado.
Medidas:
Profundidad: 3.5 cm.
Ancho: 12 cm.
Alto: 3.5 cm.
Juego por dos unidades.</v>
      </c>
      <c r="N151" s="80" t="b">
        <f t="shared" si="8"/>
        <v>1</v>
      </c>
      <c r="O151" s="80" t="b">
        <f t="shared" si="9"/>
        <v>1</v>
      </c>
      <c r="Q151" t="b">
        <f t="shared" si="10"/>
        <v>1</v>
      </c>
      <c r="R151" t="b">
        <f t="shared" si="11"/>
        <v>1</v>
      </c>
    </row>
    <row r="152" spans="3:18" ht="12" customHeight="1" x14ac:dyDescent="0.2">
      <c r="C152" s="80">
        <f>+'PRESTIGIO '!B158</f>
        <v>147</v>
      </c>
      <c r="D152" s="80" t="str">
        <f>+'PRESTIGIO '!C158</f>
        <v>BANDA ELASTICA DE PODER</v>
      </c>
      <c r="E152" s="80" t="str">
        <f>+'PRESTIGIO '!D158</f>
        <v>Banda Elástica Poder 2000*22*4.5MM
Material: Látex de alta resistencia.
Medida: Largo; 200 cm. Ancho; 2.2 cm. Espesor 0.45 cm.
Tensión Banda Negra: 25-50 libras.</v>
      </c>
      <c r="G152" s="80">
        <f>+CORSERVICS!B158</f>
        <v>147</v>
      </c>
      <c r="H152" s="80" t="str">
        <f>+CORSERVICS!C158</f>
        <v>BANDA ELASTICA DE PODER</v>
      </c>
      <c r="I152" s="80" t="str">
        <f>+CORSERVICS!D158</f>
        <v>Banda Elástica Poder 2000*22*4.5MM
Material: Látex de alta resistencia.
Medida: Largo; 200 cm. Ancho; 2.2 cm. Espesor 0.45 cm.
Tensión Banda Negra: 25-50 libras.</v>
      </c>
      <c r="K152" s="80">
        <f>+'PUBLICIDAD MOVIL'!B161</f>
        <v>147</v>
      </c>
      <c r="L152" s="80" t="str">
        <f>+'PUBLICIDAD MOVIL'!C161</f>
        <v>BANDA ELASTICA DE PODER</v>
      </c>
      <c r="M152" s="80" t="str">
        <f>+'PUBLICIDAD MOVIL'!D161</f>
        <v>Banda Elástica Poder 2000*22*4.5MM
Material: Látex de alta resistencia.
Medida: Largo; 200 cm. Ancho; 2.2 cm. Espesor 0.45 cm.
Tensión Banda Negra: 25-50 libras.</v>
      </c>
      <c r="N152" s="80" t="b">
        <f t="shared" si="8"/>
        <v>1</v>
      </c>
      <c r="O152" s="80" t="b">
        <f t="shared" si="9"/>
        <v>1</v>
      </c>
      <c r="Q152" t="b">
        <f t="shared" si="10"/>
        <v>1</v>
      </c>
      <c r="R152" t="b">
        <f t="shared" si="11"/>
        <v>1</v>
      </c>
    </row>
    <row r="153" spans="3:18" ht="12" customHeight="1" x14ac:dyDescent="0.2">
      <c r="C153" s="80">
        <f>+'PRESTIGIO '!B159</f>
        <v>148</v>
      </c>
      <c r="D153" s="80" t="str">
        <f>+'PRESTIGIO '!C159</f>
        <v>BANDA ELASTICA DE PODER</v>
      </c>
      <c r="E153" s="80" t="str">
        <f>+'PRESTIGIO '!D159</f>
        <v>Banda Elástica Poder 2000*32*4.5MM
Material: Bandas de poder en Látex de alta resistencia.
Medida: Largo; 200 cm Ancho ; 3,2 cm. Espesor; 0,45 cm. 
Tensión Banda Morada 50-75 libras.</v>
      </c>
      <c r="G153" s="80">
        <f>+CORSERVICS!B159</f>
        <v>148</v>
      </c>
      <c r="H153" s="80" t="str">
        <f>+CORSERVICS!C159</f>
        <v>BANDA ELASTICA DE PODER</v>
      </c>
      <c r="I153" s="80" t="str">
        <f>+CORSERVICS!D159</f>
        <v>Banda Elástica Poder 2000*32*4.5MM
Material: Bandas de poder en Látex de alta resistencia.
Medida: Largo; 200 cm Ancho ; 3,2 cm. Espesor; 0,45 cm. 
Tensión Banda Morada 50-75 libras.</v>
      </c>
      <c r="K153" s="80">
        <f>+'PUBLICIDAD MOVIL'!B162</f>
        <v>148</v>
      </c>
      <c r="L153" s="80" t="str">
        <f>+'PUBLICIDAD MOVIL'!C162</f>
        <v>BANDA ELASTICA DE PODER</v>
      </c>
      <c r="M153" s="80" t="str">
        <f>+'PUBLICIDAD MOVIL'!D162</f>
        <v>Banda Elástica Poder 2000*32*4.5MM
Material: Bandas de poder en Látex de alta resistencia.
Medida: Largo; 200 cm Ancho ; 3,2 cm. Espesor; 0,45 cm. 
Tensión Banda Morada 50-75 libras.</v>
      </c>
      <c r="N153" s="80" t="b">
        <f t="shared" si="8"/>
        <v>1</v>
      </c>
      <c r="O153" s="80" t="b">
        <f t="shared" si="9"/>
        <v>1</v>
      </c>
      <c r="Q153" t="b">
        <f t="shared" si="10"/>
        <v>1</v>
      </c>
      <c r="R153" t="b">
        <f t="shared" si="11"/>
        <v>1</v>
      </c>
    </row>
    <row r="154" spans="3:18" ht="12" customHeight="1" x14ac:dyDescent="0.2">
      <c r="C154" s="80">
        <f>+'PRESTIGIO '!B160</f>
        <v>149</v>
      </c>
      <c r="D154" s="80" t="str">
        <f>+'PRESTIGIO '!C160</f>
        <v>BANDA ELASTICA DE PODER</v>
      </c>
      <c r="E154" s="80" t="str">
        <f>+'PRESTIGIO '!D160</f>
        <v>Banda Elástica Poder 2000*44*4.5MM
Material: Bandas de poder en Látex de alta resistencia.
Medida: Largo; 200 cm. Ancho; 4.4 cm. Espesor; 4.5 mm.
Resistencia: Banda Verde 100- 120 libras.</v>
      </c>
      <c r="G154" s="80">
        <f>+CORSERVICS!B160</f>
        <v>149</v>
      </c>
      <c r="H154" s="80" t="str">
        <f>+CORSERVICS!C160</f>
        <v>BANDA ELASTICA DE PODER</v>
      </c>
      <c r="I154" s="80" t="str">
        <f>+CORSERVICS!D160</f>
        <v>Banda Elástica Poder 2000*44*4.5MM
Material: Bandas de poder en Látex de alta resistencia.
Medida: Largo; 200 cm. Ancho; 4.4 cm. Espesor; 4.5 mm.
Resistencia: Banda Verde 100- 120 libras.</v>
      </c>
      <c r="K154" s="80">
        <f>+'PUBLICIDAD MOVIL'!B163</f>
        <v>149</v>
      </c>
      <c r="L154" s="80" t="str">
        <f>+'PUBLICIDAD MOVIL'!C163</f>
        <v>BANDA ELASTICA DE PODER</v>
      </c>
      <c r="M154" s="80" t="str">
        <f>+'PUBLICIDAD MOVIL'!D163</f>
        <v>Banda Elástica Poder 2000*44*4.5MM
Material: Bandas de poder en Látex de alta resistencia.
Medida: Largo; 200 cm. Ancho; 4.4 cm. Espesor; 4.5 mm.
Resistencia: Banda Verde 100- 120 libras.</v>
      </c>
      <c r="N154" s="80" t="b">
        <f t="shared" si="8"/>
        <v>1</v>
      </c>
      <c r="O154" s="80" t="b">
        <f t="shared" si="9"/>
        <v>1</v>
      </c>
      <c r="Q154" t="b">
        <f t="shared" si="10"/>
        <v>1</v>
      </c>
      <c r="R154" t="b">
        <f t="shared" si="11"/>
        <v>1</v>
      </c>
    </row>
    <row r="155" spans="3:18" ht="12" customHeight="1" x14ac:dyDescent="0.2">
      <c r="C155" s="80">
        <f>+'PRESTIGIO '!B161</f>
        <v>150</v>
      </c>
      <c r="D155" s="80" t="str">
        <f>+'PRESTIGIO '!C161</f>
        <v>BANDA ELASTICA DE PODER</v>
      </c>
      <c r="E155" s="80" t="str">
        <f>+'PRESTIGIO '!D161</f>
        <v>Banda Elástica Poder 2000*65*4.5MM
Material: Látex de alta resistencia.
Medidas: Largo; 200 cm. Ancho; 6.5 cm. Espesor; 4.5 mm.
Tensión: Banda Azul 120-175 libras.</v>
      </c>
      <c r="G155" s="80">
        <f>+CORSERVICS!B161</f>
        <v>150</v>
      </c>
      <c r="H155" s="80" t="str">
        <f>+CORSERVICS!C161</f>
        <v>BANDA ELASTICA DE PODER</v>
      </c>
      <c r="I155" s="80" t="str">
        <f>+CORSERVICS!D161</f>
        <v>Banda Elástica Poder 2000*65*4.5MM
Material: Látex de alta resistencia.
Medidas: Largo; 200 cm. Ancho; 6.5 cm. Espesor; 4.5 mm.
Tensión: Banda Azul 120-175 libras.</v>
      </c>
      <c r="K155" s="80">
        <f>+'PUBLICIDAD MOVIL'!B164</f>
        <v>150</v>
      </c>
      <c r="L155" s="80" t="str">
        <f>+'PUBLICIDAD MOVIL'!C164</f>
        <v>BANDA ELASTICA DE PODER</v>
      </c>
      <c r="M155" s="80" t="str">
        <f>+'PUBLICIDAD MOVIL'!D164</f>
        <v>Banda Elástica Poder 2000*65*4.5MM
Material: Látex de alta resistencia.
Medidas: Largo; 200 cm. Ancho; 6.5 cm. Espesor; 4.5 mm.
Tensión: Banda Azul 120-175 libras.</v>
      </c>
      <c r="N155" s="80" t="b">
        <f t="shared" si="8"/>
        <v>1</v>
      </c>
      <c r="O155" s="80" t="b">
        <f t="shared" si="9"/>
        <v>1</v>
      </c>
      <c r="Q155" t="b">
        <f t="shared" si="10"/>
        <v>1</v>
      </c>
      <c r="R155" t="b">
        <f t="shared" si="11"/>
        <v>1</v>
      </c>
    </row>
    <row r="156" spans="3:18" ht="12" customHeight="1" x14ac:dyDescent="0.2">
      <c r="C156" s="80">
        <f>+'PRESTIGIO '!B162</f>
        <v>151</v>
      </c>
      <c r="D156" s="80" t="str">
        <f>+'PRESTIGIO '!C162</f>
        <v>BANCO STEP 3 NIVELES</v>
      </c>
      <c r="E156" s="80" t="str">
        <f>+'PRESTIGIO '!D162</f>
        <v>Steps con 3 Niveles de altura
Bases y superficies antideslizantes.
Trabajo aeróbico.
Medidas:
Largo: 110 cm.
Ancho: 41 cm.
Alturas: 10-15-20cm</v>
      </c>
      <c r="G156" s="80">
        <f>+CORSERVICS!B162</f>
        <v>151</v>
      </c>
      <c r="H156" s="80" t="str">
        <f>+CORSERVICS!C162</f>
        <v>BANCO STEP 3 NIVELES</v>
      </c>
      <c r="I156" s="80" t="str">
        <f>+CORSERVICS!D162</f>
        <v>Steps con 3 Niveles de altura
Bases y superficies antideslizantes.
Trabajo aeróbico.
Medidas:
Largo: 110 cm.
Ancho: 41 cm.
Alturas: 10-15-20cm</v>
      </c>
      <c r="K156" s="80">
        <f>+'PUBLICIDAD MOVIL'!B165</f>
        <v>151</v>
      </c>
      <c r="L156" s="80" t="str">
        <f>+'PUBLICIDAD MOVIL'!C165</f>
        <v>BANCO STEP 3 NIVELES</v>
      </c>
      <c r="M156" s="80" t="str">
        <f>+'PUBLICIDAD MOVIL'!D165</f>
        <v>Steps con 3 Niveles de altura
Bases y superficies antideslizantes.
Trabajo aeróbico.
Medidas:
Largo: 110 cm.
Ancho: 41 cm.
Alturas: 10-15-20cm</v>
      </c>
      <c r="N156" s="80" t="b">
        <f t="shared" si="8"/>
        <v>1</v>
      </c>
      <c r="O156" s="80" t="b">
        <f t="shared" si="9"/>
        <v>1</v>
      </c>
      <c r="Q156" t="b">
        <f t="shared" si="10"/>
        <v>1</v>
      </c>
      <c r="R156" t="b">
        <f t="shared" si="11"/>
        <v>1</v>
      </c>
    </row>
    <row r="157" spans="3:18" ht="12" customHeight="1" x14ac:dyDescent="0.2">
      <c r="C157" s="80">
        <f>+'PRESTIGIO '!B163</f>
        <v>152</v>
      </c>
      <c r="D157" s="80" t="str">
        <f>+'PRESTIGIO '!C163</f>
        <v>CAMILLA</v>
      </c>
      <c r="E157" s="80" t="str">
        <f>+'PRESTIGIO '!D163</f>
        <v>Camilla para terapia con bandeja inferior pintura electrostática 
Medidas Largo, Ancho, Alto (180X70X80)
Camilla para terapia en pintura electrostática, con entrepaño inferior para poner almohadas y demás accesorios.</v>
      </c>
      <c r="G157" s="80">
        <f>+CORSERVICS!B163</f>
        <v>152</v>
      </c>
      <c r="H157" s="80" t="str">
        <f>+CORSERVICS!C163</f>
        <v>CAMILLA</v>
      </c>
      <c r="I157" s="80" t="str">
        <f>+CORSERVICS!D163</f>
        <v>Camilla para terapia con bandeja inferior pintura electrostática 
Medidas Largo, Ancho, Alto (180X70X80)
Camilla para terapia en pintura electrostática, con entrepaño inferior para poner almohadas y demás accesorios.</v>
      </c>
      <c r="K157" s="80">
        <f>+'PUBLICIDAD MOVIL'!B166</f>
        <v>152</v>
      </c>
      <c r="L157" s="80" t="str">
        <f>+'PUBLICIDAD MOVIL'!C166</f>
        <v>CAMILLA</v>
      </c>
      <c r="M157" s="80" t="str">
        <f>+'PUBLICIDAD MOVIL'!D166</f>
        <v>Camilla para terapia con bandeja inferior pintura electrostática 
Medidas Largo, Ancho, Alto (180X70X80)
Camilla para terapia en pintura electrostática, con entrepaño inferior para poner almohadas y demás accesorios.</v>
      </c>
      <c r="N157" s="80" t="b">
        <f t="shared" si="8"/>
        <v>1</v>
      </c>
      <c r="O157" s="80" t="b">
        <f t="shared" si="9"/>
        <v>1</v>
      </c>
      <c r="Q157" t="b">
        <f t="shared" si="10"/>
        <v>1</v>
      </c>
      <c r="R157" t="b">
        <f t="shared" si="11"/>
        <v>1</v>
      </c>
    </row>
    <row r="158" spans="3:18" ht="12" customHeight="1" x14ac:dyDescent="0.2">
      <c r="C158" s="80">
        <f>+'PRESTIGIO '!B164</f>
        <v>153</v>
      </c>
      <c r="D158" s="80" t="str">
        <f>+'PRESTIGIO '!C164</f>
        <v>BALON FITBALL</v>
      </c>
      <c r="E158" s="80" t="str">
        <f>+'PRESTIGIO '!D164</f>
        <v>Balón de Fitball de Gimnasia de 75 Cm
Material: Látex de alta resistencia texturizado (anti explosión)
Tamaños: 55-65-75cm
Peso máximo usuario: 100kg
Uso: Doméstico, Profesional.
Se debe de inflar con válvula plástica.</v>
      </c>
      <c r="G158" s="80">
        <f>+CORSERVICS!B164</f>
        <v>153</v>
      </c>
      <c r="H158" s="80" t="str">
        <f>+CORSERVICS!C164</f>
        <v>BALON FITBALL</v>
      </c>
      <c r="I158" s="80" t="str">
        <f>+CORSERVICS!D164</f>
        <v>Balón de Fitball de Gimnasia de 75 Cm
Material: Látex de alta resistencia texturizado (anti explosión)
Tamaños: 55-65-75cm
Peso máximo usuario: 100kg
Uso: Doméstico, Profesional.
Se debe de inflar con válvula plástica.</v>
      </c>
      <c r="K158" s="80">
        <f>+'PUBLICIDAD MOVIL'!B167</f>
        <v>153</v>
      </c>
      <c r="L158" s="80" t="str">
        <f>+'PUBLICIDAD MOVIL'!C167</f>
        <v>BALON FITBALL</v>
      </c>
      <c r="M158" s="80" t="str">
        <f>+'PUBLICIDAD MOVIL'!D167</f>
        <v>Balón de Fitball de Gimnasia de 75 Cm
Material: Látex de alta resistencia texturizado (anti explosión)
Tamaños: 55-65-75cm
Peso máximo usuario: 100kg
Uso: Doméstico, Profesional.
Se debe de inflar con válvula plástica.</v>
      </c>
      <c r="N158" s="80" t="b">
        <f t="shared" si="8"/>
        <v>1</v>
      </c>
      <c r="O158" s="80" t="b">
        <f t="shared" si="9"/>
        <v>1</v>
      </c>
      <c r="Q158" t="b">
        <f t="shared" si="10"/>
        <v>1</v>
      </c>
      <c r="R158" t="b">
        <f t="shared" si="11"/>
        <v>1</v>
      </c>
    </row>
    <row r="159" spans="3:18" ht="12" customHeight="1" x14ac:dyDescent="0.2">
      <c r="C159" s="80">
        <f>+'PRESTIGIO '!B165</f>
        <v>154</v>
      </c>
      <c r="D159" s="80" t="str">
        <f>+'PRESTIGIO '!C165</f>
        <v>BALON MEDICINAL 1KG</v>
      </c>
      <c r="E159" s="80" t="str">
        <f>+'PRESTIGIO '!D165</f>
        <v>Cantidad/Composición: Balón Medicinal 1 Kg 
Materiales: Semi cuero y/o Cuero, Caucho de Butadieno, PVC Lastrado
Especificaciones: Dimensión / Espesor / Capacidad: Diámetro 20 cm (Medida aproximada según marca) 
Diseño: Balón Medicinal 1 Kg, con recubrimiento en materiales requeridos en especificación técnica y según marca. Sin rebote y válvula de inflado.</v>
      </c>
      <c r="G159" s="80">
        <f>+CORSERVICS!B165</f>
        <v>154</v>
      </c>
      <c r="H159" s="80" t="str">
        <f>+CORSERVICS!C165</f>
        <v>BALON MEDICINAL 1KG</v>
      </c>
      <c r="I159" s="80" t="str">
        <f>+CORSERVICS!D165</f>
        <v>Cantidad/Composición: Balón Medicinal 1 Kg 
Materiales: Semi cuero y/o Cuero, Caucho de Butadieno, PVC Lastrado
Especificaciones: Dimensión / Espesor / Capacidad: Diámetro 20 cm (Medida aproximada según marca) 
Diseño: Balón Medicinal 1 Kg, con recubrimiento en materiales requeridos en especificación técnica y según marca. Sin rebote y válvula de inflado.</v>
      </c>
      <c r="K159" s="80">
        <f>+'PUBLICIDAD MOVIL'!B168</f>
        <v>154</v>
      </c>
      <c r="L159" s="80" t="str">
        <f>+'PUBLICIDAD MOVIL'!C168</f>
        <v>BALON MEDICINAL 1KG</v>
      </c>
      <c r="M159" s="80" t="str">
        <f>+'PUBLICIDAD MOVIL'!D168</f>
        <v>Cantidad/Composición: Balón Medicinal 1 Kg 
Materiales: Semi cuero y/o Cuero, Caucho de Butadieno, PVC Lastrado
Especificaciones: Dimensión / Espesor / Capacidad: Diámetro 20 cm (Medida aproximada según marca) 
Diseño: Balón Medicinal 1 Kg, con recubrimiento en materiales requeridos en especificación técnica y según marca. Sin rebote y válvula de inflado.</v>
      </c>
      <c r="N159" s="80" t="b">
        <f t="shared" si="8"/>
        <v>1</v>
      </c>
      <c r="O159" s="80" t="b">
        <f t="shared" si="9"/>
        <v>1</v>
      </c>
      <c r="Q159" t="b">
        <f t="shared" si="10"/>
        <v>1</v>
      </c>
      <c r="R159" t="b">
        <f t="shared" si="11"/>
        <v>1</v>
      </c>
    </row>
    <row r="160" spans="3:18" ht="12" customHeight="1" x14ac:dyDescent="0.2">
      <c r="C160" s="80">
        <f>+'PRESTIGIO '!B166</f>
        <v>155</v>
      </c>
      <c r="D160" s="80" t="str">
        <f>+'PRESTIGIO '!C166</f>
        <v>BALON MEDICINAL 2KG</v>
      </c>
      <c r="E160" s="80" t="str">
        <f>+'PRESTIGIO '!D166</f>
        <v>Cantidad/Composición: Balón Medicinal 2 Kg 
Materiales: Semi cuero y/o Cuero, Caucho de Butadieno, PVC Lastrado Especificaciones: Dimensión / Espesor / Capacidad: Diámetro 23 cm (Medida aproximada según marca) 
Diseño: Balón Medicinal 2 Kg, con recubrimiento en materiales requeridos en especificación técnica y según marca. Sin rebote y válvula de inflado.</v>
      </c>
      <c r="G160" s="80">
        <f>+CORSERVICS!B166</f>
        <v>155</v>
      </c>
      <c r="H160" s="80" t="str">
        <f>+CORSERVICS!C166</f>
        <v>BALON MEDICINAL 2KG</v>
      </c>
      <c r="I160" s="80" t="str">
        <f>+CORSERVICS!D166</f>
        <v>Cantidad/Composición: Balón Medicinal 2 Kg 
Materiales: Semi cuero y/o Cuero, Caucho de Butadieno, PVC Lastrado Especificaciones: Dimensión / Espesor / Capacidad: Diámetro 23 cm (Medida aproximada según marca) 
Diseño: Balón Medicinal 2 Kg, con recubrimiento en materiales requeridos en especificación técnica y según marca. Sin rebote y válvula de inflado.</v>
      </c>
      <c r="K160" s="80">
        <f>+'PUBLICIDAD MOVIL'!B169</f>
        <v>155</v>
      </c>
      <c r="L160" s="80" t="str">
        <f>+'PUBLICIDAD MOVIL'!C169</f>
        <v>BALON MEDICINAL 2KG</v>
      </c>
      <c r="M160" s="80" t="str">
        <f>+'PUBLICIDAD MOVIL'!D169</f>
        <v>Cantidad/Composición: Balón Medicinal 2 Kg 
Materiales: Semi cuero y/o Cuero, Caucho de Butadieno, PVC Lastrado Especificaciones: Dimensión / Espesor / Capacidad: Diámetro 23 cm (Medida aproximada según marca) 
Diseño: Balón Medicinal 2 Kg, con recubrimiento en materiales requeridos en especificación técnica y según marca. Sin rebote y válvula de inflado.</v>
      </c>
      <c r="N160" s="80" t="b">
        <f t="shared" si="8"/>
        <v>1</v>
      </c>
      <c r="O160" s="80" t="b">
        <f t="shared" si="9"/>
        <v>1</v>
      </c>
      <c r="Q160" t="b">
        <f t="shared" si="10"/>
        <v>1</v>
      </c>
      <c r="R160" t="b">
        <f t="shared" si="11"/>
        <v>1</v>
      </c>
    </row>
    <row r="161" spans="3:18" ht="12" customHeight="1" x14ac:dyDescent="0.2">
      <c r="C161" s="80">
        <f>+'PRESTIGIO '!B167</f>
        <v>156</v>
      </c>
      <c r="D161" s="80" t="str">
        <f>+'PRESTIGIO '!C167</f>
        <v>BALON MEDICINAL 3KG</v>
      </c>
      <c r="E161" s="80" t="str">
        <f>+'PRESTIGIO '!D167</f>
        <v>Cantidad/Composición: Balón Medicinal 3 Kg 
Materiales: Semi cuero y/o Cuero, Caucho de Butadieno, PVC Lastrado Especificaciones: Dimensión / Espesor / Capacidad: Diámetro 26 cm (Medida aproximada según marca) 
Diseño: Balón Medicinal 3 Kg, con recubrimiento en materiales requeridos en especificación técnica y según marca. Sin rebote y válvula de inflado.</v>
      </c>
      <c r="G161" s="80">
        <f>+CORSERVICS!B167</f>
        <v>156</v>
      </c>
      <c r="H161" s="80" t="str">
        <f>+CORSERVICS!C167</f>
        <v>BALON MEDICINAL 3KG</v>
      </c>
      <c r="I161" s="80" t="str">
        <f>+CORSERVICS!D167</f>
        <v>Cantidad/Composición: Balón Medicinal 3 Kg 
Materiales: Semi cuero y/o Cuero, Caucho de Butadieno, PVC Lastrado Especificaciones: Dimensión / Espesor / Capacidad: Diámetro 26 cm (Medida aproximada según marca) 
Diseño: Balón Medicinal 3 Kg, con recubrimiento en materiales requeridos en especificación técnica y según marca. Sin rebote y válvula de inflado.</v>
      </c>
      <c r="K161" s="80">
        <f>+'PUBLICIDAD MOVIL'!B170</f>
        <v>156</v>
      </c>
      <c r="L161" s="80" t="str">
        <f>+'PUBLICIDAD MOVIL'!C170</f>
        <v>BALON MEDICINAL 3KG</v>
      </c>
      <c r="M161" s="80" t="str">
        <f>+'PUBLICIDAD MOVIL'!D170</f>
        <v>Cantidad/Composición: Balón Medicinal 3 Kg 
Materiales: Semi cuero y/o Cuero, Caucho de Butadieno, PVC Lastrado Especificaciones: Dimensión / Espesor / Capacidad: Diámetro 26 cm (Medida aproximada según marca) 
Diseño: Balón Medicinal 3 Kg, con recubrimiento en materiales requeridos en especificación técnica y según marca. Sin rebote y válvula de inflado.</v>
      </c>
      <c r="N161" s="80" t="b">
        <f t="shared" si="8"/>
        <v>1</v>
      </c>
      <c r="O161" s="80" t="b">
        <f t="shared" si="9"/>
        <v>1</v>
      </c>
      <c r="Q161" t="b">
        <f t="shared" si="10"/>
        <v>1</v>
      </c>
      <c r="R161" t="b">
        <f t="shared" si="11"/>
        <v>1</v>
      </c>
    </row>
    <row r="162" spans="3:18" ht="12" customHeight="1" x14ac:dyDescent="0.2">
      <c r="C162" s="80">
        <f>+'PRESTIGIO '!B168</f>
        <v>157</v>
      </c>
      <c r="D162" s="80" t="str">
        <f>+'PRESTIGIO '!C168</f>
        <v>TROFEO DE PREMIACIÓN PRIMER PUESTO</v>
      </c>
      <c r="E162" s="80" t="str">
        <f>+'PRESTIGIO '!D168</f>
        <v>Trofeo con tamaño de 55cm Alto Base 14cm, Color: Dorado, con base en Madera y Resinado por una cara de la base, con placa plateada de mínimo 6 cm de ancho por 4 cm de altura con la información que suministre la Alcaldía local de Kennedy</v>
      </c>
      <c r="G162" s="80">
        <f>+CORSERVICS!B168</f>
        <v>157</v>
      </c>
      <c r="H162" s="80" t="str">
        <f>+CORSERVICS!C168</f>
        <v>TROFEO DE PREMIACIÓN PRIMER PUESTO</v>
      </c>
      <c r="I162" s="80" t="str">
        <f>+CORSERVICS!D168</f>
        <v>Trofeo con tamaño de 55cm Alto Base 14cm, Color: Dorado, con base en Madera y Resinado por una cara de la base, con placa plateada de mínimo 6 cm de ancho por 4 cm de altura con la información que suministre la Alcaldía local de Kennedy</v>
      </c>
      <c r="K162" s="80">
        <f>+'PUBLICIDAD MOVIL'!B171</f>
        <v>157</v>
      </c>
      <c r="L162" s="80" t="str">
        <f>+'PUBLICIDAD MOVIL'!C171</f>
        <v>TROFEO DE PREMIACIÓN PRIMER PUESTO</v>
      </c>
      <c r="M162" s="80" t="str">
        <f>+'PUBLICIDAD MOVIL'!D171</f>
        <v>Trofeo con tamaño de 55cm Alto Base 14cm, Color: Dorado, con base en Madera y Resinado por una cara de la base, con placa plateada de mínimo 6 cm de ancho por 4 cm de altura con la información que suministre la Alcaldía local de Kennedy</v>
      </c>
      <c r="N162" s="80" t="b">
        <f t="shared" si="8"/>
        <v>1</v>
      </c>
      <c r="O162" s="80" t="b">
        <f t="shared" si="9"/>
        <v>1</v>
      </c>
      <c r="Q162" t="b">
        <f t="shared" si="10"/>
        <v>1</v>
      </c>
      <c r="R162" t="b">
        <f t="shared" si="11"/>
        <v>1</v>
      </c>
    </row>
    <row r="163" spans="3:18" ht="12" customHeight="1" x14ac:dyDescent="0.2">
      <c r="C163" s="80">
        <f>+'PRESTIGIO '!B169</f>
        <v>158</v>
      </c>
      <c r="D163" s="80" t="str">
        <f>+'PRESTIGIO '!C169</f>
        <v>TROFEO DE PREMIACIÓN SEGUNDO PUESTO</v>
      </c>
      <c r="E163" s="80" t="str">
        <f>+'PRESTIGIO '!D169</f>
        <v>Trofeo con tamaño de 50 cm Alto Base 14cm, Color: Dorado, con base en Madera y Resinado por una cara de la base, con placa plateada de mínimo 6 cm de ancho por 4 cm de altura con la información que suministre la Alcaldía local de Kennedy</v>
      </c>
      <c r="G163" s="80">
        <f>+CORSERVICS!B169</f>
        <v>158</v>
      </c>
      <c r="H163" s="80" t="str">
        <f>+CORSERVICS!C169</f>
        <v>TROFEO DE PREMIACIÓN SEGUNDO PUESTO</v>
      </c>
      <c r="I163" s="80" t="str">
        <f>+CORSERVICS!D169</f>
        <v>Trofeo con tamaño de 50 cm Alto Base 14cm, Color: Dorado, con base en Madera y Resinado por una cara de la base, con placa plateada de mínimo 6 cm de ancho por 4 cm de altura con la información que suministre la Alcaldía local de Kennedy</v>
      </c>
      <c r="K163" s="80">
        <f>+'PUBLICIDAD MOVIL'!B172</f>
        <v>158</v>
      </c>
      <c r="L163" s="80" t="str">
        <f>+'PUBLICIDAD MOVIL'!C172</f>
        <v>TROFEO DE PREMIACIÓN SEGUNDO PUESTO</v>
      </c>
      <c r="M163" s="80" t="str">
        <f>+'PUBLICIDAD MOVIL'!D172</f>
        <v>Trofeo con tamaño de 50 cm Alto Base 14cm, Color: Dorado, con base en Madera y Resinado por una cara de la base, con placa plateada de mínimo 6 cm de ancho por 4 cm de altura con la información que suministre la Alcaldía local de Kennedy</v>
      </c>
      <c r="N163" s="80" t="b">
        <f t="shared" si="8"/>
        <v>1</v>
      </c>
      <c r="O163" s="80" t="b">
        <f t="shared" si="9"/>
        <v>1</v>
      </c>
      <c r="Q163" t="b">
        <f t="shared" si="10"/>
        <v>1</v>
      </c>
      <c r="R163" t="b">
        <f t="shared" si="11"/>
        <v>1</v>
      </c>
    </row>
    <row r="164" spans="3:18" ht="12" customHeight="1" x14ac:dyDescent="0.2">
      <c r="C164" s="80">
        <f>+'PRESTIGIO '!B170</f>
        <v>159</v>
      </c>
      <c r="D164" s="80" t="str">
        <f>+'PRESTIGIO '!C170</f>
        <v>TROFEO DE PREMIACIÓN TERCER PUESTO</v>
      </c>
      <c r="E164" s="80" t="str">
        <f>+'PRESTIGIO '!D170</f>
        <v>Trofeo con tamaño de 45 cm Alto Base 14cm, Color: Dorado, con base en Madera y Resinado por una cara de la base, con placa plateada de mínimo 6 cm de ancho por 4 cm de altura con la información que suministre la Alcaldía local de Kennedy</v>
      </c>
      <c r="G164" s="80">
        <f>+CORSERVICS!B170</f>
        <v>159</v>
      </c>
      <c r="H164" s="80" t="str">
        <f>+CORSERVICS!C170</f>
        <v>TROFEO DE PREMIACIÓN TERCER PUESTO</v>
      </c>
      <c r="I164" s="80" t="str">
        <f>+CORSERVICS!D170</f>
        <v>Trofeo con tamaño de 45 cm Alto Base 14cm, Color: Dorado, con base en Madera y Resinado por una cara de la base, con placa plateada de mínimo 6 cm de ancho por 4 cm de altura con la información que suministre la Alcaldía local de Kennedy</v>
      </c>
      <c r="K164" s="80">
        <f>+'PUBLICIDAD MOVIL'!B173</f>
        <v>159</v>
      </c>
      <c r="L164" s="80" t="str">
        <f>+'PUBLICIDAD MOVIL'!C173</f>
        <v>TROFEO DE PREMIACIÓN TERCER PUESTO</v>
      </c>
      <c r="M164" s="80" t="str">
        <f>+'PUBLICIDAD MOVIL'!D173</f>
        <v>Trofeo con tamaño de 45 cm Alto Base 14cm, Color: Dorado, con base en Madera y Resinado por una cara de la base, con placa plateada de mínimo 6 cm de ancho por 4 cm de altura con la información que suministre la Alcaldía local de Kennedy</v>
      </c>
      <c r="N164" s="80" t="b">
        <f t="shared" si="8"/>
        <v>1</v>
      </c>
      <c r="O164" s="80" t="b">
        <f t="shared" si="9"/>
        <v>1</v>
      </c>
      <c r="Q164" t="b">
        <f t="shared" si="10"/>
        <v>1</v>
      </c>
      <c r="R164" t="b">
        <f t="shared" si="11"/>
        <v>1</v>
      </c>
    </row>
    <row r="165" spans="3:18" ht="12" customHeight="1" x14ac:dyDescent="0.2">
      <c r="C165" s="80">
        <f>+'PRESTIGIO '!B171</f>
        <v>160</v>
      </c>
      <c r="D165" s="80" t="str">
        <f>+'PRESTIGIO '!C171</f>
        <v>TROFEO DE PREMIACIÓN CUARTO PUESTO</v>
      </c>
      <c r="E165" s="80" t="str">
        <f>+'PRESTIGIO '!D171</f>
        <v>Trofeo con tamaño de 40 cm Alto Base 14cm, Color: Dorado, con base en Madera y Resinado por una cara de la base, con placa plateada de mínimo 6 cm de ancho por 4 cm de altura con la información que suministre la Alcaldía local de Kennedy</v>
      </c>
      <c r="G165" s="80">
        <f>+CORSERVICS!B171</f>
        <v>160</v>
      </c>
      <c r="H165" s="80" t="str">
        <f>+CORSERVICS!C171</f>
        <v>TROFEO DE PREMIACIÓN CUARTO PUESTO</v>
      </c>
      <c r="I165" s="80" t="str">
        <f>+CORSERVICS!D171</f>
        <v>Trofeo con tamaño de 40 cm Alto Base 14cm, Color: Dorado, con base en Madera y Resinado por una cara de la base, con placa plateada de mínimo 6 cm de ancho por 4 cm de altura con la información que suministre la Alcaldía local de Kennedy</v>
      </c>
      <c r="K165" s="80">
        <f>+'PUBLICIDAD MOVIL'!B174</f>
        <v>160</v>
      </c>
      <c r="L165" s="80" t="str">
        <f>+'PUBLICIDAD MOVIL'!C174</f>
        <v>TROFEO DE PREMIACIÓN CUARTO PUESTO</v>
      </c>
      <c r="M165" s="80" t="str">
        <f>+'PUBLICIDAD MOVIL'!D174</f>
        <v>Trofeo con tamaño de 40 cm Alto Base 14cm, Color: Dorado, con base en Madera y Resinado por una cara de la base, con placa plateada de mínimo 6 cm de ancho por 4 cm de altura con la información que suministre la Alcaldía local de Kennedy</v>
      </c>
      <c r="N165" s="80" t="b">
        <f t="shared" si="8"/>
        <v>1</v>
      </c>
      <c r="O165" s="80" t="b">
        <f t="shared" si="9"/>
        <v>1</v>
      </c>
      <c r="Q165" t="b">
        <f t="shared" si="10"/>
        <v>1</v>
      </c>
      <c r="R165" t="b">
        <f t="shared" si="11"/>
        <v>1</v>
      </c>
    </row>
    <row r="166" spans="3:18" ht="12" customHeight="1" x14ac:dyDescent="0.2">
      <c r="C166" s="80">
        <f>+'PRESTIGIO '!B172</f>
        <v>161</v>
      </c>
      <c r="D166" s="80" t="str">
        <f>+'PRESTIGIO '!C172</f>
        <v>MEDALLAS DE PARTICIPACION</v>
      </c>
      <c r="E166" s="80" t="str">
        <f>+'PRESTIGIO '!D172</f>
        <v>Medalla de 7 cm de altura de 7 cm de ancho, en forma circular 
Compuesto por una aleación de zinc con aluminio, magnesio y cobre, con cinta de 2 cm de grosor.
Nota: Los colores y diseños serán aprobados por la Alcaldía local de Kennedy</v>
      </c>
      <c r="G166" s="80">
        <f>+CORSERVICS!B172</f>
        <v>161</v>
      </c>
      <c r="H166" s="80" t="str">
        <f>+CORSERVICS!C172</f>
        <v>MEDALLAS DE PARTICIPACION</v>
      </c>
      <c r="I166" s="80" t="str">
        <f>+CORSERVICS!D172</f>
        <v>Medalla de 7 cm de altura de 7 cm de ancho, en forma circular 
Compuesto por una aleación de zinc con aluminio, magnesio y cobre, con cinta de 2 cm de grosor.
Nota: Los colores y diseños serán aprobados por la Alcaldía local de Kennedy</v>
      </c>
      <c r="K166" s="80">
        <f>+'PUBLICIDAD MOVIL'!B175</f>
        <v>161</v>
      </c>
      <c r="L166" s="80" t="str">
        <f>+'PUBLICIDAD MOVIL'!C175</f>
        <v>MEDALLAS DE PARTICIPACION</v>
      </c>
      <c r="M166" s="80" t="str">
        <f>+'PUBLICIDAD MOVIL'!D175</f>
        <v>Medalla de 7 cm de altura de 7 cm de ancho, en forma circular 
Compuesto por una aleación de zinc con aluminio, magnesio y cobre, con cinta de 2 cm de grosor.
Nota: Los colores y diseños serán aprobados por la Alcaldía local de Kennedy</v>
      </c>
      <c r="N166" s="80" t="b">
        <f t="shared" si="8"/>
        <v>1</v>
      </c>
      <c r="O166" s="80" t="b">
        <f t="shared" si="9"/>
        <v>1</v>
      </c>
      <c r="Q166" t="b">
        <f t="shared" si="10"/>
        <v>1</v>
      </c>
      <c r="R166" t="b">
        <f t="shared" si="11"/>
        <v>1</v>
      </c>
    </row>
    <row r="167" spans="3:18" ht="12" customHeight="1" x14ac:dyDescent="0.2">
      <c r="C167" s="80">
        <f>+'PRESTIGIO '!B173</f>
        <v>162</v>
      </c>
      <c r="D167" s="80" t="str">
        <f>+'PRESTIGIO '!C173</f>
        <v>MINITRAMPOLÍN EDUCATIVO</v>
      </c>
      <c r="E167" s="80" t="str">
        <f>+'PRESTIGIO '!D173</f>
        <v>Materiales: Bastidor en tubería de hierro de 1 ¼ y zona de salto de PVC microperforada, sujeta mediante muelles al bastidor.
Especificaciones : Dimensión / Espesor / Capacidad: Bastidor en tubería de hierro de 1 ¼, con anillos para sujeción de la tela de ANCHO:110 cms, LARGO: 110cms ALTO: 20 cms (Medidas aproximadas de acuerdo a marca) Patas con tubo redondo y goma antideslizante en contacto con el suelo Debe soportar un peso de 145 KG.
Diseño: Zona de salto en lona de PVC con anillos cosidos en su entorno con su respectivo muelle Los resortes se requieren sean cubiertos para protección de los usuarios Debe soportar un peso de 145 KG</v>
      </c>
      <c r="G167" s="80">
        <f>+CORSERVICS!B173</f>
        <v>162</v>
      </c>
      <c r="H167" s="80" t="str">
        <f>+CORSERVICS!C173</f>
        <v>MINITRAMPOLÍN EDUCATIVO</v>
      </c>
      <c r="I167" s="80" t="str">
        <f>+CORSERVICS!D173</f>
        <v>Materiales: Bastidor en tubería de hierro de 1 ¼ y zona de salto de PVC microperforada, sujeta mediante muelles al bastidor.
Especificaciones : Dimensión / Espesor / Capacidad: Bastidor en tubería de hierro de 1 ¼, con anillos para sujeción de la tela de ANCHO:110 cms, LARGO: 110cms ALTO: 20 cms (Medidas aproximadas de acuerdo a marca) Patas con tubo redondo y goma antideslizante en contacto con el suelo Debe soportar un peso de 145 KG.
Diseño: Zona de salto en lona de PVC con anillos cosidos en su entorno con su respectivo muelle Los resortes se requieren sean cubiertos para protección de los usuarios Debe soportar un peso de 145 KG</v>
      </c>
      <c r="K167" s="80">
        <f>+'PUBLICIDAD MOVIL'!B176</f>
        <v>162</v>
      </c>
      <c r="L167" s="80" t="str">
        <f>+'PUBLICIDAD MOVIL'!C176</f>
        <v>MINITRAMPOLÍN EDUCATIVO</v>
      </c>
      <c r="M167" s="80" t="str">
        <f>+'PUBLICIDAD MOVIL'!D176</f>
        <v>Materiales: Bastidor en tubería de hierro de 1 ¼ y zona de salto de PVC microperforada, sujeta mediante muelles al bastidor.
Especificaciones : Dimensión / Espesor / Capacidad: Bastidor en tubería de hierro de 1 ¼, con anillos para sujeción de la tela de ANCHO:110 cms, LARGO: 110cms ALTO: 20 cms (Medidas aproximadas de acuerdo a marca) Patas con tubo redondo y goma antideslizante en contacto con el suelo Debe soportar un peso de 145 KG.
Diseño: Zona de salto en lona de PVC con anillos cosidos en su entorno con su respectivo muelle Los resortes se requieren sean cubiertos para protección de los usuarios Debe soportar un peso de 145 KG</v>
      </c>
      <c r="N167" s="80" t="b">
        <f t="shared" si="8"/>
        <v>1</v>
      </c>
      <c r="O167" s="80" t="b">
        <f t="shared" si="9"/>
        <v>1</v>
      </c>
      <c r="Q167" t="b">
        <f t="shared" si="10"/>
        <v>1</v>
      </c>
      <c r="R167" t="b">
        <f t="shared" si="11"/>
        <v>1</v>
      </c>
    </row>
    <row r="168" spans="3:18" ht="12" customHeight="1" x14ac:dyDescent="0.2">
      <c r="C168" s="80">
        <f>+'PRESTIGIO '!B174</f>
        <v>163</v>
      </c>
      <c r="D168" s="80" t="str">
        <f>+'PRESTIGIO '!C174</f>
        <v>UNIFORME DE PRESENTACIÓN</v>
      </c>
      <c r="E168" s="80" t="str">
        <f>+'PRESTIGIO '!D174</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v>
      </c>
      <c r="G168" s="80">
        <f>+CORSERVICS!B174</f>
        <v>163</v>
      </c>
      <c r="H168" s="80" t="str">
        <f>+CORSERVICS!C174</f>
        <v>UNIFORME DE PRESENTACIÓN</v>
      </c>
      <c r="I168" s="80" t="str">
        <f>+CORSERVICS!D174</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v>
      </c>
      <c r="K168" s="80">
        <f>+'PUBLICIDAD MOVIL'!B177</f>
        <v>163</v>
      </c>
      <c r="L168" s="80" t="str">
        <f>+'PUBLICIDAD MOVIL'!C177</f>
        <v>UNIFORME DE PRESENTACIÓN</v>
      </c>
      <c r="M168" s="80" t="str">
        <f>+'PUBLICIDAD MOVIL'!D177</f>
        <v xml:space="preserve">Camisa tipo polo: En Tela en algodón 100% alta calidad, en colores vivos y 2 logos institucionales en sublimación estampada.
Pantaloneta: Pantaloneta para Uniforme en poliéster uniforme en transfer, largo a media rodilla (de acuerdo a la talla), pretina con elástico de 4 centímetros, alta densidad, cordón en la cintura, forrada en malla yugoslava, con estampado en transfer y con Bordado logotipos (Institucionales) y Numeración correspondiente al frente en la parte derecha.
Medias: Par de medias en microfibra de nylon, doble malla, tipo tobillera y logos institucionales 
</v>
      </c>
      <c r="N168" s="80" t="b">
        <f t="shared" si="8"/>
        <v>1</v>
      </c>
      <c r="O168" s="80" t="b">
        <f t="shared" si="9"/>
        <v>1</v>
      </c>
      <c r="Q168" t="b">
        <f t="shared" si="10"/>
        <v>1</v>
      </c>
      <c r="R168" t="b">
        <f t="shared" si="11"/>
        <v>1</v>
      </c>
    </row>
    <row r="169" spans="3:18" ht="12" customHeight="1" x14ac:dyDescent="0.2">
      <c r="C169" s="80">
        <f>+'PRESTIGIO '!B175</f>
        <v>164</v>
      </c>
      <c r="D169" s="80" t="str">
        <f>+'PRESTIGIO '!C175</f>
        <v>CAMISETA TIPO JERSEY</v>
      </c>
      <c r="E169" s="80" t="str">
        <f>+'PRESTIGIO '!D175</f>
        <v>Tela de alta tecnología que permiten una mejor elasticidad para adaptarse al cuerpo perfectamente, mejorando la aerodinámica y el rendimiento, Tres bolsillos reforzados, Cremallera YKK, con diseños.
Los colores y diseños serán aprobados por la Alcaldía Local de Kennedy</v>
      </c>
      <c r="G169" s="80">
        <f>+CORSERVICS!B175</f>
        <v>164</v>
      </c>
      <c r="H169" s="80" t="str">
        <f>+CORSERVICS!C175</f>
        <v>CAMISETA TIPO JERSEY</v>
      </c>
      <c r="I169" s="80" t="str">
        <f>+CORSERVICS!D175</f>
        <v>Tela de alta tecnología que permiten una mejor elasticidad para adaptarse al cuerpo perfectamente, mejorando la aerodinámica y el rendimiento, Tres bolsillos reforzados, Cremallera YKK, con diseños.
Los colores y diseños serán aprobados por la Alcaldía Local de Kennedy</v>
      </c>
      <c r="K169" s="80">
        <f>+'PUBLICIDAD MOVIL'!B178</f>
        <v>164</v>
      </c>
      <c r="L169" s="80" t="str">
        <f>+'PUBLICIDAD MOVIL'!C178</f>
        <v>CAMISETA TIPO JERSEY</v>
      </c>
      <c r="M169" s="80" t="str">
        <f>+'PUBLICIDAD MOVIL'!D178</f>
        <v>Tela de alta tecnología que permiten una mejor elasticidad para adaptarse al cuerpo perfectamente, mejorando la aerodinámica y el rendimiento, Tres bolsillos reforzados, Cremallera YKK, con diseños.
Los colores y diseños serán aprobados por la Alcaldía Local de Kennedy</v>
      </c>
      <c r="N169" s="80" t="b">
        <f t="shared" si="8"/>
        <v>1</v>
      </c>
      <c r="O169" s="80" t="b">
        <f t="shared" si="9"/>
        <v>1</v>
      </c>
      <c r="Q169" t="b">
        <f t="shared" si="10"/>
        <v>1</v>
      </c>
      <c r="R169" t="b">
        <f t="shared" si="11"/>
        <v>1</v>
      </c>
    </row>
    <row r="170" spans="3:18" ht="12" customHeight="1" x14ac:dyDescent="0.2">
      <c r="C170" s="80">
        <f>+'PRESTIGIO '!B176</f>
        <v>165</v>
      </c>
      <c r="D170" s="80" t="str">
        <f>+'PRESTIGIO '!C176</f>
        <v>GORRA DEPORTIVA</v>
      </c>
      <c r="E170" s="80" t="str">
        <f>+'PRESTIGIO '!D176</f>
        <v>Gorra deportiva, material poliéster transpirable con malla talla única estándar ajustable de 50 a 60 cm aproximadamente estampada según los requerimientos del evento y con aprobación del equipo de prensa</v>
      </c>
      <c r="G170" s="80">
        <f>+CORSERVICS!B176</f>
        <v>165</v>
      </c>
      <c r="H170" s="80" t="str">
        <f>+CORSERVICS!C176</f>
        <v>GORRA DEPORTIVA</v>
      </c>
      <c r="I170" s="80" t="str">
        <f>+CORSERVICS!D176</f>
        <v>Gorra deportiva, material poliéster transpirable con malla talla única estándar ajustable de 50 a 60 cm aproximadamente estampada según los requerimientos del evento y con aprobación del equipo de prensa</v>
      </c>
      <c r="K170" s="80">
        <f>+'PUBLICIDAD MOVIL'!B179</f>
        <v>165</v>
      </c>
      <c r="L170" s="80" t="str">
        <f>+'PUBLICIDAD MOVIL'!C179</f>
        <v>GORRA DEPORTIVA</v>
      </c>
      <c r="M170" s="80" t="str">
        <f>+'PUBLICIDAD MOVIL'!D179</f>
        <v>Gorra deportiva, material poliéster transpirable con malla talla única estándar ajustable de 50 a 60 cm aproximadamente estampada según los requerimientos del evento y con aprobación del equipo de prensa</v>
      </c>
      <c r="N170" s="80" t="b">
        <f t="shared" si="8"/>
        <v>1</v>
      </c>
      <c r="O170" s="80" t="b">
        <f t="shared" si="9"/>
        <v>1</v>
      </c>
      <c r="Q170" t="b">
        <f t="shared" si="10"/>
        <v>1</v>
      </c>
      <c r="R170" t="b">
        <f t="shared" si="11"/>
        <v>1</v>
      </c>
    </row>
    <row r="171" spans="3:18" ht="12" customHeight="1" x14ac:dyDescent="0.2">
      <c r="C171" s="80">
        <f>+'PRESTIGIO '!B177</f>
        <v>166</v>
      </c>
      <c r="D171" s="80" t="str">
        <f>+'PRESTIGIO '!C177</f>
        <v>CUELLO DEPORTIVO PARA MASCOTA</v>
      </c>
      <c r="E171" s="80" t="str">
        <f>+'PRESTIGIO '!D177</f>
        <v>Cuello deportivo para mascota elaborado en tela poliéster 100% sublimable de alta calidad, liviana, transpirable y de secado rápido, diseñado especialmente para perros participantes de la estrategia Huellas de Kennedy – Carrera por los Derechos de los Animales. El producto deberá contar con impresión mediante sublimación full color de alta definición con la imagen oficial del evento, elementos gráficos alusivos a la actividad deportiva y mensajes de sensibilización sobre bienestar animal. Su diseño será tipo bandana triangular o cuello deportivo para mascota, con costuras reforzadas que garanticen resistencia y durabilidad durante actividades recreativas y deportivas al aire libre. Deberá incluir sistema de ajuste seguro mediante amarre o cierre en velcro, permitiendo adaptarse a diferentes tamaños de perros. El material deberá ser cómodo, ligero, resistente al uso continuo y amigable con la mascota, garantizando libertad de movimiento y comodidad durante la participación en el evento. El cuello deportivo será entregado como elemento conmemorativo e identificador de las mascotas participantes, fortaleciendo la identidad visual de la carrera y promoviendo la integración entre el deporte, la recreación, la tenencia responsable y el bienestar animal.</v>
      </c>
      <c r="G171" s="80">
        <f>+CORSERVICS!B177</f>
        <v>166</v>
      </c>
      <c r="H171" s="80" t="str">
        <f>+CORSERVICS!C177</f>
        <v>CUELLO DEPORTIVO PARA MASCOTA</v>
      </c>
      <c r="I171" s="80" t="str">
        <f>+CORSERVICS!D177</f>
        <v>Cuello deportivo para mascota elaborado en tela poliéster 100% sublimable de alta calidad, liviana, transpirable y de secado rápido, diseñado especialmente para perros participantes de la estrategia Huellas de Kennedy – Carrera por los Derechos de los Animales. El producto deberá contar con impresión mediante sublimación full color de alta definición con la imagen oficial del evento, elementos gráficos alusivos a la actividad deportiva y mensajes de sensibilización sobre bienestar animal. Su diseño será tipo bandana triangular o cuello deportivo para mascota, con costuras reforzadas que garanticen resistencia y durabilidad durante actividades recreativas y deportivas al aire libre. Deberá incluir sistema de ajuste seguro mediante amarre o cierre en velcro, permitiendo adaptarse a diferentes tamaños de perros. El material deberá ser cómodo, ligero, resistente al uso continuo y amigable con la mascota, garantizando libertad de movimiento y comodidad durante la participación en el evento. El cuello deportivo será entregado como elemento conmemorativo e identificador de las mascotas participantes, fortaleciendo la identidad visual de la carrera y promoviendo la integración entre el deporte, la recreación, la tenencia responsable y el bienestar animal.</v>
      </c>
      <c r="K171" s="80">
        <f>+'PUBLICIDAD MOVIL'!B180</f>
        <v>166</v>
      </c>
      <c r="L171" s="80" t="str">
        <f>+'PUBLICIDAD MOVIL'!C180</f>
        <v>CUELLO DEPORTIVO PARA MASCOTA</v>
      </c>
      <c r="M171" s="80" t="str">
        <f>+'PUBLICIDAD MOVIL'!D180</f>
        <v>Cuello deportivo para mascota elaborado en tela poliéster 100% sublimable de alta calidad, liviana, transpirable y de secado rápido, diseñado especialmente para perros participantes de la estrategia Huellas de Kennedy – Carrera por los Derechos de los Animales. El producto deberá contar con impresión mediante sublimación full color de alta definición con la imagen oficial del evento, elementos gráficos alusivos a la actividad deportiva y mensajes de sensibilización sobre bienestar animal. Su diseño será tipo bandana triangular o cuello deportivo para mascota, con costuras reforzadas que garanticen resistencia y durabilidad durante actividades recreativas y deportivas al aire libre. Deberá incluir sistema de ajuste seguro mediante amarre o cierre en velcro, permitiendo adaptarse a diferentes tamaños de perros. El material deberá ser cómodo, ligero, resistente al uso continuo y amigable con la mascota, garantizando libertad de movimiento y comodidad durante la participación en el evento. El cuello deportivo será entregado como elemento conmemorativo e identificador de las mascotas participantes, fortaleciendo la identidad visual de la carrera y promoviendo la integración entre el deporte, la recreación, la tenencia responsable y el bienestar animal.</v>
      </c>
      <c r="N171" s="80" t="b">
        <f t="shared" si="8"/>
        <v>1</v>
      </c>
      <c r="O171" s="80" t="b">
        <f t="shared" si="9"/>
        <v>1</v>
      </c>
      <c r="Q171" t="b">
        <f t="shared" si="10"/>
        <v>1</v>
      </c>
      <c r="R171" t="b">
        <f t="shared" si="11"/>
        <v>1</v>
      </c>
    </row>
    <row r="172" spans="3:18" ht="12" customHeight="1" x14ac:dyDescent="0.2">
      <c r="C172" s="80">
        <f>+'PRESTIGIO '!B178</f>
        <v>167</v>
      </c>
      <c r="D172" s="80" t="str">
        <f>+'PRESTIGIO '!C178</f>
        <v>CORREA CANICROSS</v>
      </c>
      <c r="E172" s="80" t="str">
        <f>+'PRESTIGIO '!D178</f>
        <v>Correa de Canicross para mascota elaborada en cinta de nylon de alta resistencia, diseñada para actividades deportivas y recreativas entre el corredor y su perro. Deberá contar con sistema de amortiguación elástica (shock absorber) que reduzca los impactos y tirones durante la carrera, mosquetón metálico de seguridad en ambos extremos, costuras reforzadas y materiales resistentes a la tracción, humedad y uso continuo en exteriores. La longitud deberá oscilar entre 1,5 y 2 metros en extensión, permitiendo una distancia adecuada entre el participante y la mascota durante la práctica deportiva. El producto deberá garantizar comodidad, seguridad y libertad de movimiento para el binomio corredor-perro, siendo apto para actividades de canicross, caminatas recreativas y eventos deportivos con mascotas. Las correas podrán incorporar elementos reflectivos para mejorar la visibilidad y seguridad durante actividades realizadas en condiciones de baja iluminación.</v>
      </c>
      <c r="G172" s="80">
        <f>+CORSERVICS!B178</f>
        <v>167</v>
      </c>
      <c r="H172" s="80" t="str">
        <f>+CORSERVICS!C178</f>
        <v>CORREA CANICROSS</v>
      </c>
      <c r="I172" s="80" t="str">
        <f>+CORSERVICS!D178</f>
        <v>Correa de Canicross para mascota elaborada en cinta de nylon de alta resistencia, diseñada para actividades deportivas y recreativas entre el corredor y su perro. Deberá contar con sistema de amortiguación elástica (shock absorber) que reduzca los impactos y tirones durante la carrera, mosquetón metálico de seguridad en ambos extremos, costuras reforzadas y materiales resistentes a la tracción, humedad y uso continuo en exteriores. La longitud deberá oscilar entre 1,5 y 2 metros en extensión, permitiendo una distancia adecuada entre el participante y la mascota durante la práctica deportiva. El producto deberá garantizar comodidad, seguridad y libertad de movimiento para el binomio corredor-perro, siendo apto para actividades de canicross, caminatas recreativas y eventos deportivos con mascotas. Las correas podrán incorporar elementos reflectivos para mejorar la visibilidad y seguridad durante actividades realizadas en condiciones de baja iluminación.</v>
      </c>
      <c r="K172" s="80">
        <f>+'PUBLICIDAD MOVIL'!B181</f>
        <v>167</v>
      </c>
      <c r="L172" s="80" t="str">
        <f>+'PUBLICIDAD MOVIL'!C181</f>
        <v>CORREA CANICROSS</v>
      </c>
      <c r="M172" s="80" t="str">
        <f>+'PUBLICIDAD MOVIL'!D181</f>
        <v>Correa de Canicross para mascota elaborada en cinta de nylon de alta resistencia, diseñada para actividades deportivas y recreativas entre el corredor y su perro. Deberá contar con sistema de amortiguación elástica (shock absorber) que reduzca los impactos y tirones durante la carrera, mosquetón metálico de seguridad en ambos extremos, costuras reforzadas y materiales resistentes a la tracción, humedad y uso continuo en exteriores. La longitud deberá oscilar entre 1,5 y 2 metros en extensión, permitiendo una distancia adecuada entre el participante y la mascota durante la práctica deportiva. El producto deberá garantizar comodidad, seguridad y libertad de movimiento para el binomio corredor-perro, siendo apto para actividades de canicross, caminatas recreativas y eventos deportivos con mascotas. Las correas podrán incorporar elementos reflectivos para mejorar la visibilidad y seguridad durante actividades realizadas en condiciones de baja iluminación.</v>
      </c>
      <c r="N172" s="80" t="b">
        <f t="shared" si="8"/>
        <v>1</v>
      </c>
      <c r="O172" s="80" t="b">
        <f t="shared" si="9"/>
        <v>1</v>
      </c>
      <c r="Q172" t="b">
        <f t="shared" si="10"/>
        <v>1</v>
      </c>
      <c r="R172" t="b">
        <f t="shared" si="11"/>
        <v>1</v>
      </c>
    </row>
    <row r="173" spans="3:18" ht="12" customHeight="1" x14ac:dyDescent="0.2">
      <c r="C173" s="80">
        <f>+'PRESTIGIO '!B179</f>
        <v>168</v>
      </c>
      <c r="D173" s="80" t="str">
        <f>+'PRESTIGIO '!C179</f>
        <v>CHIP DE COMPETENCIA</v>
      </c>
      <c r="E173" s="80" t="str">
        <f>+'PRESTIGIO '!D179</f>
        <v>Chips de competencia dorsal en material tyvek tamaño: 23x20 para el control de distancias y tiempos de cada categoría, basados en el reglamento UCI internacional y numero del participante a full color, con ganchos para fijación.</v>
      </c>
      <c r="G173" s="80">
        <f>+CORSERVICS!B179</f>
        <v>168</v>
      </c>
      <c r="H173" s="80" t="str">
        <f>+CORSERVICS!C179</f>
        <v>CHIP DE COMPETENCIA</v>
      </c>
      <c r="I173" s="80" t="str">
        <f>+CORSERVICS!D179</f>
        <v>Chips de competencia dorsal en material tyvek tamaño: 23x20 para el control de distancias y tiempos de cada categoría, basados en el reglamento UCI internacional y numero del participante a full color, con ganchos para fijación.</v>
      </c>
      <c r="K173" s="80">
        <f>+'PUBLICIDAD MOVIL'!B182</f>
        <v>168</v>
      </c>
      <c r="L173" s="80" t="str">
        <f>+'PUBLICIDAD MOVIL'!C182</f>
        <v>CHIP DE COMPETENCIA</v>
      </c>
      <c r="M173" s="80" t="str">
        <f>+'PUBLICIDAD MOVIL'!D182</f>
        <v>Chips de competencia dorsal en material tyvek tamaño: 23x20 para el control de distancias y tiempos de cada categoría, basados en el reglamento UCI internacional y numero del participante a full color, con ganchos para fijación.</v>
      </c>
      <c r="N173" s="80" t="b">
        <f t="shared" si="8"/>
        <v>1</v>
      </c>
      <c r="O173" s="80" t="b">
        <f t="shared" si="9"/>
        <v>1</v>
      </c>
      <c r="Q173" t="b">
        <f t="shared" si="10"/>
        <v>1</v>
      </c>
      <c r="R173" t="b">
        <f t="shared" si="11"/>
        <v>1</v>
      </c>
    </row>
    <row r="174" spans="3:18" ht="12" customHeight="1" x14ac:dyDescent="0.2">
      <c r="C174" s="80">
        <f>+'PRESTIGIO '!B180</f>
        <v>169</v>
      </c>
      <c r="D174" s="80" t="str">
        <f>+'PRESTIGIO '!C180</f>
        <v>KIT PAPELERIA Y SUMINISTROS, PARA INSCRIPCIÓN Y REGISTRO DE ASISTENCIA Y FORMATO DE  ENTREGAS PARA LOS EVENTOS</v>
      </c>
      <c r="E174" s="80" t="str">
        <f>+'PRESTIGIO '!D180</f>
        <v>Kit de papeleria y suministros para  inscripción y registro de asistencia y formato de entregas para los eventos.
Hojas de registro o planillas impresas, carpetas o portapapeles para registro, bolígrafos., listados de control de asistencia, entrega de elementos, formatos de entrega (actas de recibido x unidades), firmas de control, Stickers o sellos de verificación, bolsas para kits o materiales, logística de apoyo, marcadores permanentes, impresiones adicionales y/o demás imprevistos sobre los insumos entregables.</v>
      </c>
      <c r="G174" s="80">
        <f>+CORSERVICS!B180</f>
        <v>169</v>
      </c>
      <c r="H174" s="80" t="str">
        <f>+CORSERVICS!C180</f>
        <v>KIT PAPELERIA Y SUMINISTROS, PARA INSCRIPCIÓN Y REGISTRO DE ASISTENCIA Y FORMATO DE  ENTREGAS PARA LOS EVENTOS</v>
      </c>
      <c r="I174" s="80" t="str">
        <f>+CORSERVICS!D180</f>
        <v>Kit de papeleria y suministros para  inscripción y registro de asistencia y formato de entregas para los eventos.
Hojas de registro o planillas impresas, carpetas o portapapeles para registro, bolígrafos., listados de control de asistencia, entrega de elementos, formatos de entrega (actas de recibido x unidades), firmas de control, Stickers o sellos de verificación, bolsas para kits o materiales, logística de apoyo, marcadores permanentes, impresiones adicionales y/o demás imprevistos sobre los insumos entregables.</v>
      </c>
      <c r="K174" s="80">
        <f>+'PUBLICIDAD MOVIL'!B183</f>
        <v>169</v>
      </c>
      <c r="L174" s="80" t="str">
        <f>+'PUBLICIDAD MOVIL'!C183</f>
        <v>KIT PAPELERIA Y SUMINISTROS, PARA INSCRIPCIÓN Y REGISTRO DE ASISTENCIA Y FORMATO DE  ENTREGAS PARA LOS EVENTOS</v>
      </c>
      <c r="M174" s="80" t="str">
        <f>+'PUBLICIDAD MOVIL'!D183</f>
        <v>Kit de papeleria y suministros para  inscripción y registro de asistencia y formato de entregas para los eventos.
Hojas de registro o planillas impresas, carpetas o portapapeles para registro, bolígrafos., listados de control de asistencia, entrega de elementos, formatos de entrega (actas de recibido x unidades), firmas de control, Stickers o sellos de verificación, bolsas para kits o materiales, logística de apoyo, marcadores permanentes, impresiones adicionales y/o demás imprevistos sobre los insumos entregables.</v>
      </c>
      <c r="N174" s="80" t="b">
        <f t="shared" si="8"/>
        <v>1</v>
      </c>
      <c r="O174" s="80" t="b">
        <f t="shared" si="9"/>
        <v>1</v>
      </c>
      <c r="Q174" t="b">
        <f t="shared" si="10"/>
        <v>1</v>
      </c>
      <c r="R174" t="b">
        <f t="shared" si="11"/>
        <v>1</v>
      </c>
    </row>
    <row r="175" spans="3:18" ht="12" customHeight="1" x14ac:dyDescent="0.2">
      <c r="C175" s="80">
        <f>+'PRESTIGIO '!B181</f>
        <v>170</v>
      </c>
      <c r="D175" s="80" t="str">
        <f>+'PRESTIGIO '!C181</f>
        <v>PROTECCIÓN DE HUELLITAS FRENTE A ALTAS TEMPERATURAS</v>
      </c>
      <c r="E175" s="80" t="str">
        <f>+'PRESTIGIO '!D181</f>
        <v>Aplicación de pintura o instalación de stickers de protección en las zonas de mayor exposición al calor, con el fin de sensibilizar a la ciudadanía sobre las altas temperaturas que pueden alcanzar las superficies y prevenir lesiones o quemaduras en las almohadillas de las patas de perros y otros animales de compañía durante sus recorridos.</v>
      </c>
      <c r="G175" s="80">
        <f>+CORSERVICS!B181</f>
        <v>170</v>
      </c>
      <c r="H175" s="80" t="str">
        <f>+CORSERVICS!C181</f>
        <v>PROTECCIÓN DE HUELLITAS FRENTE A ALTAS TEMPERATURAS</v>
      </c>
      <c r="I175" s="80" t="str">
        <f>+CORSERVICS!D181</f>
        <v>Aplicación de pintura o instalación de stickers de protección en las zonas de mayor exposición al calor, con el fin de sensibilizar a la ciudadanía sobre las altas temperaturas que pueden alcanzar las superficies y prevenir lesiones o quemaduras en las almohadillas de las patas de perros y otros animales de compañía durante sus recorridos.</v>
      </c>
      <c r="K175" s="80">
        <f>+'PUBLICIDAD MOVIL'!B184</f>
        <v>170</v>
      </c>
      <c r="L175" s="80" t="str">
        <f>+'PUBLICIDAD MOVIL'!C184</f>
        <v>PROTECCIÓN DE HUELLITAS FRENTE A ALTAS TEMPERATURAS</v>
      </c>
      <c r="M175" s="80" t="str">
        <f>+'PUBLICIDAD MOVIL'!D184</f>
        <v>Aplicación de pintura o instalación de stickers de protección en las zonas de mayor exposición al calor, con el fin de sensibilizar a la ciudadanía sobre las altas temperaturas que pueden alcanzar las superficies y prevenir lesiones o quemaduras en las almohadillas de las patas de perros y otros animales de compañía durante sus recorridos.</v>
      </c>
      <c r="N175" s="80" t="b">
        <f t="shared" si="8"/>
        <v>1</v>
      </c>
      <c r="O175" s="80" t="b">
        <f t="shared" si="9"/>
        <v>1</v>
      </c>
      <c r="Q175" t="b">
        <f t="shared" si="10"/>
        <v>1</v>
      </c>
      <c r="R175" t="b">
        <f t="shared" si="11"/>
        <v>1</v>
      </c>
    </row>
    <row r="176" spans="3:18" ht="12" customHeight="1" x14ac:dyDescent="0.2">
      <c r="C176" s="80">
        <f>+'PRESTIGIO '!B182</f>
        <v>171</v>
      </c>
      <c r="D176" s="80" t="str">
        <f>+'PRESTIGIO '!C182</f>
        <v>KIT DE MATERIALES PARA VACACIONES RECREATIVAS</v>
      </c>
      <c r="E176" s="80" t="str">
        <f>+'PRESTIGIO '!D182</f>
        <v>Kit de materiales para talleres de las vacaciones recreativas (papel Kraft, papel para origami, platillos, aros, pelotas, balones, materiales para globo flexia, palillos chinos, ula ula, canicas, trompos, lazo para nudos etc. Para cada grupo se entregarán materiales hasta por el monto del anexo técnico el cual es inmodificable.</v>
      </c>
      <c r="G176" s="80">
        <f>+CORSERVICS!B182</f>
        <v>171</v>
      </c>
      <c r="H176" s="80" t="str">
        <f>+CORSERVICS!C182</f>
        <v>KIT DE MATERIALES PARA VACACIONES RECREATIVAS</v>
      </c>
      <c r="I176" s="80" t="str">
        <f>+CORSERVICS!D182</f>
        <v>Kit de materiales para talleres de las vacaciones recreativas (papel Kraft, papel para origami, platillos, aros, pelotas, balones, materiales para globo flexia, palillos chinos, ula ula, canicas, trompos, lazo para nudos etc. Para cada grupo se entregarán materiales hasta por el monto del anexo técnico el cual es inmodificable.</v>
      </c>
      <c r="K176" s="80">
        <f>+'PUBLICIDAD MOVIL'!B185</f>
        <v>171</v>
      </c>
      <c r="L176" s="80" t="str">
        <f>+'PUBLICIDAD MOVIL'!C185</f>
        <v>KIT DE MATERIALES PARA VACACIONES RECREATIVAS</v>
      </c>
      <c r="M176" s="80" t="str">
        <f>+'PUBLICIDAD MOVIL'!D185</f>
        <v>Kit de materiales para talleres de las vacaciones recreativas (papel Kraft, papel para origami, platillos, aros, pelotas, balones, materiales para globo flexia, palillos chinos, ula ula, canicas, trompos, lazo para nudos etc. Para cada grupo se entregarán materiales hasta por el monto del anexo técnico el cual es inmodificable.</v>
      </c>
      <c r="N176" s="80" t="b">
        <f t="shared" si="8"/>
        <v>1</v>
      </c>
      <c r="O176" s="80" t="b">
        <f t="shared" si="9"/>
        <v>1</v>
      </c>
      <c r="Q176" t="b">
        <f t="shared" si="10"/>
        <v>1</v>
      </c>
      <c r="R176" t="b">
        <f t="shared" si="11"/>
        <v>1</v>
      </c>
    </row>
    <row r="177" spans="3:18" ht="12" customHeight="1" x14ac:dyDescent="0.2">
      <c r="C177" s="80">
        <f>+'PRESTIGIO '!B183</f>
        <v>172</v>
      </c>
      <c r="D177" s="80" t="str">
        <f>+'PRESTIGIO '!C183</f>
        <v>CAMISETA DEPORTIVA</v>
      </c>
      <c r="E177" s="80" t="str">
        <f>+'PRESTIGIO '!D183</f>
        <v>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v>
      </c>
      <c r="G177" s="80">
        <f>+CORSERVICS!B183</f>
        <v>172</v>
      </c>
      <c r="H177" s="80" t="str">
        <f>+CORSERVICS!C183</f>
        <v>CAMISETA DEPORTIVA</v>
      </c>
      <c r="I177" s="80" t="str">
        <f>+CORSERVICS!D183</f>
        <v>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v>
      </c>
      <c r="K177" s="80">
        <f>+'PUBLICIDAD MOVIL'!B186</f>
        <v>172</v>
      </c>
      <c r="L177" s="80" t="str">
        <f>+'PUBLICIDAD MOVIL'!C186</f>
        <v>CAMISETA DEPORTIVA</v>
      </c>
      <c r="M177" s="80" t="str">
        <f>+'PUBLICIDAD MOVIL'!D186</f>
        <v>Camiseta cuello redondo en material 100% Microfibra de polyester con transporte de humedad con dos logos estampados en la parte frontal que lleven el logo de la Alcaldía y el nombre del proyecto.  Estos diseños serán aprobados por la oficina de prensa de la Alcaldía Local, la cual será entregada el día de la salida al parque de atracciones.</v>
      </c>
      <c r="N177" s="80" t="b">
        <f t="shared" si="8"/>
        <v>1</v>
      </c>
      <c r="O177" s="80" t="b">
        <f t="shared" si="9"/>
        <v>1</v>
      </c>
      <c r="Q177" t="b">
        <f t="shared" si="10"/>
        <v>1</v>
      </c>
      <c r="R177" t="b">
        <f t="shared" si="11"/>
        <v>1</v>
      </c>
    </row>
    <row r="178" spans="3:18" ht="12" customHeight="1" x14ac:dyDescent="0.2">
      <c r="C178" s="80">
        <f>+'PRESTIGIO '!B184</f>
        <v>173</v>
      </c>
      <c r="D178" s="80" t="str">
        <f>+'PRESTIGIO '!C184</f>
        <v>BOTIQUÍN BÁSICO MALETÍN</v>
      </c>
      <c r="E178" s="80" t="str">
        <f>+'PRESTIGIO '!D184</f>
        <v>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rollo, y 1 silbato de emergencia. agua, agua oxigenada, analgésico, bajalenguas, cinta micro porosa, copitos, cuello ortopédico, curitas, encendedor, gasa, guantes de látex, pito, preservativos, tapabocas quirúrgico, venda, toalla higiénica, algodón</v>
      </c>
      <c r="G178" s="80">
        <f>+CORSERVICS!B184</f>
        <v>173</v>
      </c>
      <c r="H178" s="80" t="str">
        <f>+CORSERVICS!C184</f>
        <v>BOTIQUÍN BÁSICO MALETÍN</v>
      </c>
      <c r="I178" s="80" t="str">
        <f>+CORSERVICS!D184</f>
        <v>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rollo, y 1 silbato de emergencia. agua, agua oxigenada, analgésico, bajalenguas, cinta micro porosa, copitos, cuello ortopédico, curitas, encendedor, gasa, guantes de látex, pito, preservativos, tapabocas quirúrgico, venda, toalla higiénica, algodón</v>
      </c>
      <c r="K178" s="80">
        <f>+'PUBLICIDAD MOVIL'!B187</f>
        <v>173</v>
      </c>
      <c r="L178" s="80" t="str">
        <f>+'PUBLICIDAD MOVIL'!C187</f>
        <v>BOTIQUÍN BÁSICO MALETÍN</v>
      </c>
      <c r="M178" s="80" t="str">
        <f>+'PUBLICIDAD MOVIL'!D187</f>
        <v>El botiquín de primeros auxilios incluye una guía de primeros auxilios, tijeras, pinzas, 2 guantes de vinilo, 14 almohadillas para preparar alcohol, 3 almohadillas para aliviar las picaduras, 6 toallitas antisépticas, 20 vendajes de 3/8 x1 1/2, 10 3/4 x Vendas de 3 , 1 venda para nudillos, 2 vendas para rodilla / codo, 10 tiras para cerrar heridas, 7 gasas estériles, 1 vendaje combinado de 5 x 9 , 1 rollo de gasa adaptable de 2, 1 vendaje triangular, cinta adhesiva de 1 1/2  rollo, y 1 silbato de emergencia. agua, agua oxigenada, analgésico, bajalenguas, cinta micro porosa, copitos, cuello ortopédico, curitas, encendedor, gasa, guantes de látex, pito, preservativos, tapabocas quirúrgico, venda, toalla higiénica, algodón</v>
      </c>
      <c r="N178" s="80" t="b">
        <f t="shared" si="8"/>
        <v>1</v>
      </c>
      <c r="O178" s="80" t="b">
        <f t="shared" si="9"/>
        <v>1</v>
      </c>
      <c r="Q178" t="b">
        <f t="shared" si="10"/>
        <v>1</v>
      </c>
      <c r="R178" t="b">
        <f t="shared" si="11"/>
        <v>1</v>
      </c>
    </row>
    <row r="179" spans="3:18" ht="12" customHeight="1" x14ac:dyDescent="0.2">
      <c r="C179" s="80">
        <f>+'PRESTIGIO '!B185</f>
        <v>174</v>
      </c>
      <c r="D179" s="80" t="str">
        <f>+'PRESTIGIO '!C185</f>
        <v>JUEGO TROMPO DE MADERA</v>
      </c>
      <c r="E179" s="80" t="str">
        <f>+'PRESTIGIO '!D185</f>
        <v>El trompo tradicional de madera con cuerda para girarlo y punta metálica. 
Dimensiones: 4cm de ancho x 7cm de alto x 5cm de diámetro.
Peso: entre los 60 g y 150 g. 
De competencia profesional.</v>
      </c>
      <c r="G179" s="80">
        <f>+CORSERVICS!B185</f>
        <v>174</v>
      </c>
      <c r="H179" s="80" t="str">
        <f>+CORSERVICS!C185</f>
        <v>JUEGO TROMPO DE MADERA</v>
      </c>
      <c r="I179" s="80" t="str">
        <f>+CORSERVICS!D185</f>
        <v>El trompo tradicional de madera con cuerda para girarlo y punta metálica. 
Dimensiones: 4cm de ancho x 7cm de alto x 5cm de diámetro.
Peso: entre los 60 g y 150 g. 
De competencia profesional.</v>
      </c>
      <c r="K179" s="80">
        <f>+'PUBLICIDAD MOVIL'!B188</f>
        <v>174</v>
      </c>
      <c r="L179" s="80" t="str">
        <f>+'PUBLICIDAD MOVIL'!C188</f>
        <v>JUEGO TROMPO DE MADERA</v>
      </c>
      <c r="M179" s="80" t="str">
        <f>+'PUBLICIDAD MOVIL'!D188</f>
        <v>El trompo tradicional de madera con cuerda para girarlo y punta metálica. 
Dimensiones: 4cm de ancho x 7cm de alto x 5cm de diámetro.
Peso: entre los 60 g y 150 g. 
De competencia profesional.</v>
      </c>
      <c r="N179" s="80" t="b">
        <f t="shared" si="8"/>
        <v>1</v>
      </c>
      <c r="O179" s="80" t="b">
        <f t="shared" si="9"/>
        <v>1</v>
      </c>
      <c r="Q179" t="b">
        <f t="shared" si="10"/>
        <v>1</v>
      </c>
      <c r="R179" t="b">
        <f t="shared" si="11"/>
        <v>1</v>
      </c>
    </row>
    <row r="180" spans="3:18" ht="12" customHeight="1" x14ac:dyDescent="0.2">
      <c r="C180" s="80">
        <f>+'PRESTIGIO '!B186</f>
        <v>175</v>
      </c>
      <c r="D180" s="80" t="str">
        <f>+'PRESTIGIO '!C186</f>
        <v>KIT DE JUEGOS TRADICIONALES</v>
      </c>
      <c r="E180" s="80" t="str">
        <f>+'PRESTIGIO '!D186</f>
        <v>Kit de juegos tradicionales conformado por:
*1 Trompo Hecho de madera dura, plástico o metal con punta cónica metálica (púa) para girar con una cuerda. Sus medidas rondan entre 5 cm y 10 cm de alto y un diámetro de 4 cm a 7 cm.
*1 Lazo en nylon diferentes longitudes entre 1.8 mts hasta 2.5 mts (longitud que se puede controlar para cada lazo), mango ergonómico en plástico y recubierto en colores aleatorios
*1 Coca Fabricado tradicionalmente en madera o en pasta acrílica/poliestireno para versiones modernas. Longitud de 14.5 cm a 15.5 cm. Diámetro aproximado de 3.2 cm a 4.5 cm en su parte más ancha. Longitud de la piola (cuerda): Suele medir entre 30 cm y 35 cm. Peso general: Varía entre 50 gramos y 70 gramos dependiendo del material.
*1 Caucho elástico El juego del caucho (o la goma) requiere una cinta elástica unida por los extremos para formar un circuito cerrado. Su propósito es completar secuencias de saltos cada vez más difíciles sin equivocarse o pisar la banda. Especificaciones del Material Longitud estándar: Entre 3 y 4 metros para 3 a 5 jugadores. Existen versiones de 10 metros para grupos grandes o talleres. Materiales: Mezcla de caucho, látex y poliéster. Este tejido debe ser plano y suave al tacto para evitar raspaduras en los tobillos al saltar descalzo. Grosor: Aproximadamente 0.5 cm a 1.5 cm de ancho, con una excelente resistencia a la tensión para soportar estiramientos y el roce continuo.
*1 Yermis Materiales: 10 a 12 tapas de metal (gaseosa), una pelota mediana (usualmente de tenis) y un palo de madera o raqueta por jugador. 
*1 par de costales Material: Fique, lona o polipropileno resistente,  Altura: 80 cm – 120 cm (aprox.), Ancho: 50 cm – 70 cm, Capacidad: 1 participante por saco, Resistencia: Soporta peso promedio adulto (hasta 100 kg aprox.)
Acabado: Costuras reforzadas en bordes laterales e inferiores. (carrera de Sacos individual)
*1 Golosa o rayuela Juego dibujado de golosa o rayuela en material sintético o plástico que permita ser pisado y no se rasgue o rompa por la fricción.</v>
      </c>
      <c r="G180" s="80">
        <f>+CORSERVICS!B186</f>
        <v>175</v>
      </c>
      <c r="H180" s="80" t="str">
        <f>+CORSERVICS!C186</f>
        <v>KIT DE JUEGOS TRADICIONALES</v>
      </c>
      <c r="I180" s="80" t="str">
        <f>+CORSERVICS!D186</f>
        <v>Kit de juegos tradicionales conformado por:
*1 Trompo Hecho de madera dura, plástico o metal con punta cónica metálica (púa) para girar con una cuerda. Sus medidas rondan entre 5 cm y 10 cm de alto y un diámetro de 4 cm a 7 cm.
*1 Lazo en nylon diferentes longitudes entre 1.8 mts hasta 2.5 mts (longitud que se puede controlar para cada lazo), mango ergonómico en plástico y recubierto en colores aleatorios
*1 Coca Fabricado tradicionalmente en madera o en pasta acrílica/poliestireno para versiones modernas. Longitud de 14.5 cm a 15.5 cm. Diámetro aproximado de 3.2 cm a 4.5 cm en su parte más ancha. Longitud de la piola (cuerda): Suele medir entre 30 cm y 35 cm. Peso general: Varía entre 50 gramos y 70 gramos dependiendo del material.
*1 Caucho elástico El juego del caucho (o la goma) requiere una cinta elástica unida por los extremos para formar un circuito cerrado. Su propósito es completar secuencias de saltos cada vez más difíciles sin equivocarse o pisar la banda. Especificaciones del Material Longitud estándar: Entre 3 y 4 metros para 3 a 5 jugadores. Existen versiones de 10 metros para grupos grandes o talleres. Materiales: Mezcla de caucho, látex y poliéster. Este tejido debe ser plano y suave al tacto para evitar raspaduras en los tobillos al saltar descalzo. Grosor: Aproximadamente 0.5 cm a 1.5 cm de ancho, con una excelente resistencia a la tensión para soportar estiramientos y el roce continuo.
*1 Yermis Materiales: 10 a 12 tapas de metal (gaseosa), una pelota mediana (usualmente de tenis) y un palo de madera o raqueta por jugador. 
*1 par de costales Material: Fique, lona o polipropileno resistente,  Altura: 80 cm – 120 cm (aprox.), Ancho: 50 cm – 70 cm, Capacidad: 1 participante por saco, Resistencia: Soporta peso promedio adulto (hasta 100 kg aprox.)
Acabado: Costuras reforzadas en bordes laterales e inferiores. (carrera de Sacos individual)
*1 Golosa o rayuela Juego dibujado de golosa o rayuela en material sintético o plástico que permita ser pisado y no se rasgue o rompa por la fricción.</v>
      </c>
      <c r="K180" s="80">
        <f>+'PUBLICIDAD MOVIL'!B189</f>
        <v>175</v>
      </c>
      <c r="L180" s="80" t="str">
        <f>+'PUBLICIDAD MOVIL'!C189</f>
        <v>KIT DE JUEGOS TRADICIONALES</v>
      </c>
      <c r="M180" s="80" t="str">
        <f>+'PUBLICIDAD MOVIL'!D189</f>
        <v>Kit de juegos tradicionales conformado por:
*1 Trompo Hecho de madera dura, plástico o metal con punta cónica metálica (púa) para girar con una cuerda. Sus medidas rondan entre 5 cm y 10 cm de alto y un diámetro de 4 cm a 7 cm.
*1 Lazo en nylon diferentes longitudes entre 1.8 mts hasta 2.5 mts (longitud que se puede controlar para cada lazo), mango ergonómico en plástico y recubierto en colores aleatorios
*1 Coca Fabricado tradicionalmente en madera o en pasta acrílica/poliestireno para versiones modernas. Longitud de 14.5 cm a 15.5 cm. Diámetro aproximado de 3.2 cm a 4.5 cm en su parte más ancha. Longitud de la piola (cuerda): Suele medir entre 30 cm y 35 cm. Peso general: Varía entre 50 gramos y 70 gramos dependiendo del material.
*1 Caucho elástico El juego del caucho (o la goma) requiere una cinta elástica unida por los extremos para formar un circuito cerrado. Su propósito es completar secuencias de saltos cada vez más difíciles sin equivocarse o pisar la banda. Especificaciones del Material Longitud estándar: Entre 3 y 4 metros para 3 a 5 jugadores. Existen versiones de 10 metros para grupos grandes o talleres. Materiales: Mezcla de caucho, látex y poliéster. Este tejido debe ser plano y suave al tacto para evitar raspaduras en los tobillos al saltar descalzo. Grosor: Aproximadamente 0.5 cm a 1.5 cm de ancho, con una excelente resistencia a la tensión para soportar estiramientos y el roce continuo.
*1 Yermis Materiales: 10 a 12 tapas de metal (gaseosa), una pelota mediana (usualmente de tenis) y un palo de madera o raqueta por jugador. 
*1 par de costales Material: Fique, lona o polipropileno resistente,  Altura: 80 cm – 120 cm (aprox.), Ancho: 50 cm – 70 cm, Capacidad: 1 participante por saco, Resistencia: Soporta peso promedio adulto (hasta 100 kg aprox.)
Acabado: Costuras reforzadas en bordes laterales e inferiores. (carrera de Sacos individual)
*1 Golosa o rayuela Juego dibujado de golosa o rayuela en material sintético o plástico que permita ser pisado y no se rasgue o rompa por la fricción.</v>
      </c>
      <c r="N180" s="80" t="b">
        <f t="shared" si="8"/>
        <v>1</v>
      </c>
      <c r="O180" s="80" t="b">
        <f t="shared" si="9"/>
        <v>1</v>
      </c>
      <c r="Q180" t="b">
        <f t="shared" si="10"/>
        <v>1</v>
      </c>
      <c r="R180" t="b">
        <f t="shared" si="11"/>
        <v>1</v>
      </c>
    </row>
    <row r="181" spans="3:18" ht="12" customHeight="1" x14ac:dyDescent="0.2">
      <c r="C181" s="80">
        <f>+'PRESTIGIO '!B187</f>
        <v>176</v>
      </c>
      <c r="D181" s="80" t="str">
        <f>+'PRESTIGIO '!C187</f>
        <v>SACOS DE FIQUE, LONA O POLIPROPILENO RESISTENTE</v>
      </c>
      <c r="E181" s="80" t="str">
        <f>+'PRESTIGIO '!D187</f>
        <v>Material: Fique, lona o polipropileno resistente,  Altura: 80 cm – 120 cm (aprox.), Ancho: 50 cm – 70 cm, Capacidad: 1 participante por saco, Resistencia: Soporta peso promedio adulto (hasta 100 kg aprox.)
Acabado: Costuras reforzadas en bordes laterales e inferiores. (carrera de Sacos individual)</v>
      </c>
      <c r="G181" s="80">
        <f>+CORSERVICS!B187</f>
        <v>176</v>
      </c>
      <c r="H181" s="80" t="str">
        <f>+CORSERVICS!C187</f>
        <v>SACOS DE FIQUE, LONA O POLIPROPILENO RESISTENTE</v>
      </c>
      <c r="I181" s="80" t="str">
        <f>+CORSERVICS!D187</f>
        <v>Material: Fique, lona o polipropileno resistente,  Altura: 80 cm – 120 cm (aprox.), Ancho: 50 cm – 70 cm, Capacidad: 1 participante por saco, Resistencia: Soporta peso promedio adulto (hasta 100 kg aprox.)
Acabado: Costuras reforzadas en bordes laterales e inferiores. (carrera de Sacos individual)</v>
      </c>
      <c r="K181" s="80">
        <f>+'PUBLICIDAD MOVIL'!B190</f>
        <v>176</v>
      </c>
      <c r="L181" s="80" t="str">
        <f>+'PUBLICIDAD MOVIL'!C190</f>
        <v>SACOS DE FIQUE, LONA O POLIPROPILENO RESISTENTE</v>
      </c>
      <c r="M181" s="80" t="str">
        <f>+'PUBLICIDAD MOVIL'!D190</f>
        <v>Material: Fique, lona o polipropileno resistente,  Altura: 80 cm – 120 cm (aprox.), Ancho: 50 cm – 70 cm, Capacidad: 1 participante por saco, Resistencia: Soporta peso promedio adulto (hasta 100 kg aprox.)
Acabado: Costuras reforzadas en bordes laterales e inferiores. (carrera de Sacos individual)</v>
      </c>
      <c r="N181" s="80" t="b">
        <f t="shared" si="8"/>
        <v>1</v>
      </c>
      <c r="O181" s="80" t="b">
        <f t="shared" si="9"/>
        <v>1</v>
      </c>
      <c r="Q181" t="b">
        <f t="shared" si="10"/>
        <v>1</v>
      </c>
      <c r="R181" t="b">
        <f t="shared" si="11"/>
        <v>1</v>
      </c>
    </row>
    <row r="182" spans="3:18" ht="12" customHeight="1" x14ac:dyDescent="0.2">
      <c r="C182" s="80">
        <f>+'PRESTIGIO '!B188</f>
        <v>177</v>
      </c>
      <c r="D182" s="80" t="str">
        <f>+'PRESTIGIO '!C188</f>
        <v>TERMO PARA BEBIDAS</v>
      </c>
      <c r="E182" s="80" t="str">
        <f>+'PRESTIGIO '!D188</f>
        <v>Termo plástico para bebidas con logos distintivos de la Alcaldia Local de Kennedy ALK de acuerdo a manual de imagen institucional.
Materiales de fabricación: Polímeros como Polietileno (PE) y Polipropileno (PP), libres de BPA y aptos para contacto con alimentos.
Capacidades estándar: De 1000 ml, 
Retención térmica: Capacidad para mantener bebidas frias hasta por 8 horas. (según modelo).
Características del diseño: Con tapa roscadas herméticas, válvula dosificadora, agarraderas ergonómicas reforzadas y tecnología de protección UV en exteriores.
Elaborado con materiales reciclables, resistentes a impactos, que no conserven olores y fácil de limpiar.</v>
      </c>
      <c r="G182" s="80">
        <f>+CORSERVICS!B188</f>
        <v>177</v>
      </c>
      <c r="H182" s="80" t="str">
        <f>+CORSERVICS!C188</f>
        <v>TERMO PARA BEBIDAS</v>
      </c>
      <c r="I182" s="80" t="str">
        <f>+CORSERVICS!D188</f>
        <v>Termo plástico para bebidas con logos distintivos de la Alcaldia Local de Kennedy ALK de acuerdo a manual de imagen institucional.
Materiales de fabricación: Polímeros como Polietileno (PE) y Polipropileno (PP), libres de BPA y aptos para contacto con alimentos.
Capacidades estándar: De 1000 ml, 
Retención térmica: Capacidad para mantener bebidas frias hasta por 8 horas. (según modelo).
Características del diseño: Con tapa roscadas herméticas, válvula dosificadora, agarraderas ergonómicas reforzadas y tecnología de protección UV en exteriores.
Elaborado con materiales reciclables, resistentes a impactos, que no conserven olores y fácil de limpiar.</v>
      </c>
      <c r="K182" s="80">
        <f>+'PUBLICIDAD MOVIL'!B191</f>
        <v>177</v>
      </c>
      <c r="L182" s="80" t="str">
        <f>+'PUBLICIDAD MOVIL'!C191</f>
        <v>TERMO PARA BEBIDAS</v>
      </c>
      <c r="M182" s="80" t="str">
        <f>+'PUBLICIDAD MOVIL'!D191</f>
        <v>Termo plástico para bebidas con logos distintivos de la Alcaldia Local de Kennedy ALK de acuerdo a manual de imagen institucional.
Materiales de fabricación: Polímeros como Polietileno (PE) y Polipropileno (PP), libres de BPA y aptos para contacto con alimentos.
Capacidades estándar: De 1000 ml, 
Retención térmica: Capacidad para mantener bebidas frias hasta por 8 horas. (según modelo).
Características del diseño: Con tapa roscadas herméticas, válvula dosificadora, agarraderas ergonómicas reforzadas y tecnología de protección UV en exteriores.
Elaborado con materiales reciclables, resistentes a impactos, que no conserven olores y fácil de limpiar.</v>
      </c>
      <c r="N182" s="80" t="b">
        <f t="shared" si="8"/>
        <v>1</v>
      </c>
      <c r="O182" s="80" t="b">
        <f t="shared" si="9"/>
        <v>1</v>
      </c>
      <c r="Q182" t="b">
        <f t="shared" si="10"/>
        <v>1</v>
      </c>
      <c r="R182" t="b">
        <f t="shared" si="11"/>
        <v>1</v>
      </c>
    </row>
    <row r="183" spans="3:18" ht="12" customHeight="1" x14ac:dyDescent="0.2">
      <c r="C183" s="80">
        <f>+'PRESTIGIO '!B189</f>
        <v>178</v>
      </c>
      <c r="D183" s="80" t="str">
        <f>+'PRESTIGIO '!C189</f>
        <v>OLLAS DE BARRO</v>
      </c>
      <c r="E183" s="80" t="str">
        <f>+'PRESTIGIO '!D189</f>
        <v>OLLAS DE BARRO 
Adquisición de ollas de barro elaboradas en arcilla cocida de alta resistencia, aptas para la preparación y cocción de alimentos. Las ollas deberán contar con acabado uniforme, estar libres de fisuras, grietas o imperfecciones que afecten su funcionalidad, y presentar resistencia al calor para su uso en estufas de gas, leña o superficies compatibles.</v>
      </c>
      <c r="G183" s="80">
        <f>+CORSERVICS!B189</f>
        <v>178</v>
      </c>
      <c r="H183" s="80" t="str">
        <f>+CORSERVICS!C189</f>
        <v>OLLAS DE BARRO</v>
      </c>
      <c r="I183" s="80" t="str">
        <f>+CORSERVICS!D189</f>
        <v>OLLAS DE BARRO 
Adquisición de ollas de barro elaboradas en arcilla cocida de alta resistencia, aptas para la preparación y cocción de alimentos. Las ollas deberán contar con acabado uniforme, estar libres de fisuras, grietas o imperfecciones que afecten su funcionalidad, y presentar resistencia al calor para su uso en estufas de gas, leña o superficies compatibles.</v>
      </c>
      <c r="K183" s="80">
        <f>+'PUBLICIDAD MOVIL'!B192</f>
        <v>178</v>
      </c>
      <c r="L183" s="80" t="str">
        <f>+'PUBLICIDAD MOVIL'!C192</f>
        <v>OLLAS DE BARRO</v>
      </c>
      <c r="M183" s="80" t="str">
        <f>+'PUBLICIDAD MOVIL'!D192</f>
        <v>OLLAS DE BARRO 
Adquisición de ollas de barro elaboradas en arcilla cocida de alta resistencia, aptas para la preparación y cocción de alimentos. Las ollas deberán contar con acabado uniforme, estar libres de fisuras, grietas o imperfecciones que afecten su funcionalidad, y presentar resistencia al calor para su uso en estufas de gas, leña o superficies compatibles.</v>
      </c>
      <c r="N183" s="80" t="b">
        <f t="shared" si="8"/>
        <v>1</v>
      </c>
      <c r="O183" s="80" t="b">
        <f t="shared" si="9"/>
        <v>1</v>
      </c>
      <c r="Q183" t="b">
        <f t="shared" si="10"/>
        <v>1</v>
      </c>
      <c r="R183" t="b">
        <f t="shared" si="11"/>
        <v>1</v>
      </c>
    </row>
    <row r="184" spans="3:18" ht="12" customHeight="1" x14ac:dyDescent="0.2">
      <c r="C184" s="80">
        <f>+'PRESTIGIO '!B190</f>
        <v>179</v>
      </c>
      <c r="D184" s="80" t="str">
        <f>+'PRESTIGIO '!C190</f>
        <v>KIT DE DARDOS DE CARBATANA</v>
      </c>
      <c r="E184" s="80" t="str">
        <f>+'PRESTIGIO '!D190</f>
        <v>Kit de dardos con cerbatana adquisición de juego de cerbatana con dardos, elaborado en materiales livianos y resistentes, diseñado para actividades recreativas y de destreza. El kit deberá incluir una (1) cerbatana y un mínimo de seis (6) dardos reutilizables con puntas de material seguro (espuma, goma o ventosa), aptos para el uso por población infantil, juvenil y adulta en actividades lúdicas dirigidas.</v>
      </c>
      <c r="G184" s="80">
        <f>+CORSERVICS!B190</f>
        <v>179</v>
      </c>
      <c r="H184" s="80" t="str">
        <f>+CORSERVICS!C190</f>
        <v>KIT DE DARDOS DE CARBATANA</v>
      </c>
      <c r="I184" s="80" t="str">
        <f>+CORSERVICS!D190</f>
        <v>Kit de dardos con cerbatana adquisición de juego de cerbatana con dardos, elaborado en materiales livianos y resistentes, diseñado para actividades recreativas y de destreza. El kit deberá incluir una (1) cerbatana y un mínimo de seis (6) dardos reutilizables con puntas de material seguro (espuma, goma o ventosa), aptos para el uso por población infantil, juvenil y adulta en actividades lúdicas dirigidas.</v>
      </c>
      <c r="K184" s="80">
        <f>+'PUBLICIDAD MOVIL'!B193</f>
        <v>179</v>
      </c>
      <c r="L184" s="80" t="str">
        <f>+'PUBLICIDAD MOVIL'!C193</f>
        <v>KIT DE DARDOS DE CARBATANA</v>
      </c>
      <c r="M184" s="80" t="str">
        <f>+'PUBLICIDAD MOVIL'!D193</f>
        <v>Kit de dardos con cerbatana adquisición de juego de cerbatana con dardos, elaborado en materiales livianos y resistentes, diseñado para actividades recreativas y de destreza. El kit deberá incluir una (1) cerbatana y un mínimo de seis (6) dardos reutilizables con puntas de material seguro (espuma, goma o ventosa), aptos para el uso por población infantil, juvenil y adulta en actividades lúdicas dirigidas.</v>
      </c>
      <c r="N184" s="80" t="b">
        <f t="shared" si="8"/>
        <v>1</v>
      </c>
      <c r="O184" s="80" t="b">
        <f t="shared" si="9"/>
        <v>1</v>
      </c>
      <c r="Q184" t="b">
        <f t="shared" si="10"/>
        <v>1</v>
      </c>
      <c r="R184" t="b">
        <f t="shared" si="11"/>
        <v>1</v>
      </c>
    </row>
    <row r="185" spans="3:18" ht="12" customHeight="1" x14ac:dyDescent="0.2">
      <c r="C185" s="80">
        <f>+'PRESTIGIO '!B191</f>
        <v>180</v>
      </c>
      <c r="D185" s="80" t="str">
        <f>+'PRESTIGIO '!C191</f>
        <v>BOLAS DE PIQUIS O MARAS</v>
      </c>
      <c r="E185" s="80" t="str">
        <f>+'PRESTIGIO '!D191</f>
        <v>PIQUIS O MARAS Adquisición de piquis o maras (canicas) elaboradas en vidrio macizo de alta resistencia, con superficie lisa, bordes redondeados y acabado uniforme. Las canicas deberán presentar colores y diseños variados, libres de fisuras, grietas o imperfecciones que afecten su uso.
Juego por 24 unidades.</v>
      </c>
      <c r="G185" s="80">
        <f>+CORSERVICS!B191</f>
        <v>180</v>
      </c>
      <c r="H185" s="80" t="str">
        <f>+CORSERVICS!C191</f>
        <v>BOLAS DE PIQUIS O MARAS</v>
      </c>
      <c r="I185" s="80" t="str">
        <f>+CORSERVICS!D191</f>
        <v>PIQUIS O MARAS Adquisición de piquis o maras (canicas) elaboradas en vidrio macizo de alta resistencia, con superficie lisa, bordes redondeados y acabado uniforme. Las canicas deberán presentar colores y diseños variados, libres de fisuras, grietas o imperfecciones que afecten su uso.
Juego por 24 unidades.</v>
      </c>
      <c r="K185" s="80">
        <f>+'PUBLICIDAD MOVIL'!B194</f>
        <v>180</v>
      </c>
      <c r="L185" s="80" t="str">
        <f>+'PUBLICIDAD MOVIL'!C194</f>
        <v>BOLAS DE PIQUIS O MARAS</v>
      </c>
      <c r="M185" s="80" t="str">
        <f>+'PUBLICIDAD MOVIL'!D194</f>
        <v>PIQUIS O MARAS Adquisición de piquis o maras (canicas) elaboradas en vidrio macizo de alta resistencia, con superficie lisa, bordes redondeados y acabado uniforme. Las canicas deberán presentar colores y diseños variados, libres de fisuras, grietas o imperfecciones que afecten su uso.
Juego por 24 unidades.</v>
      </c>
      <c r="N185" s="80" t="b">
        <f t="shared" si="8"/>
        <v>1</v>
      </c>
      <c r="O185" s="80" t="b">
        <f t="shared" si="9"/>
        <v>1</v>
      </c>
      <c r="Q185" t="b">
        <f t="shared" si="10"/>
        <v>1</v>
      </c>
      <c r="R185" t="b">
        <f t="shared" si="11"/>
        <v>1</v>
      </c>
    </row>
    <row r="186" spans="3:18" ht="12" customHeight="1" x14ac:dyDescent="0.2">
      <c r="C186" s="80">
        <f>+'PRESTIGIO '!B192</f>
        <v>181</v>
      </c>
      <c r="D186" s="80" t="str">
        <f>+'PRESTIGIO '!C192</f>
        <v>DIPLOMA DE PARTICIPACIÓN</v>
      </c>
      <c r="E186" s="80" t="str">
        <f>+'PRESTIGIO '!D192</f>
        <v>Material: Papel o Cartulina Opalina. - gramaje, varía entre los 125 y 250 g/m2, una resistencia y rigidez óptima. Tamaño carta</v>
      </c>
      <c r="G186" s="80">
        <f>+CORSERVICS!B192</f>
        <v>181</v>
      </c>
      <c r="H186" s="80" t="str">
        <f>+CORSERVICS!C192</f>
        <v>DIPLOMA DE PARTICIPACIÓN</v>
      </c>
      <c r="I186" s="80" t="str">
        <f>+CORSERVICS!D192</f>
        <v>Material: Papel o Cartulina Opalina. - gramaje, varía entre los 125 y 250 g/m2, una resistencia y rigidez óptima. Tamaño carta</v>
      </c>
      <c r="K186" s="80">
        <f>+'PUBLICIDAD MOVIL'!B195</f>
        <v>181</v>
      </c>
      <c r="L186" s="80" t="str">
        <f>+'PUBLICIDAD MOVIL'!C195</f>
        <v>DIPLOMA DE PARTICIPACIÓN</v>
      </c>
      <c r="M186" s="80" t="str">
        <f>+'PUBLICIDAD MOVIL'!D195</f>
        <v>Material: Papel o Cartulina Opalina. - gramaje, varía entre los 125 y 250 g/m2, una resistencia y rigidez óptima. Tamaño carta</v>
      </c>
      <c r="N186" s="80" t="b">
        <f t="shared" si="8"/>
        <v>1</v>
      </c>
      <c r="O186" s="80" t="b">
        <f t="shared" si="9"/>
        <v>1</v>
      </c>
      <c r="Q186" t="b">
        <f t="shared" si="10"/>
        <v>1</v>
      </c>
      <c r="R186" t="b">
        <f t="shared" si="11"/>
        <v>1</v>
      </c>
    </row>
    <row r="187" spans="3:18" ht="12" customHeight="1" x14ac:dyDescent="0.2">
      <c r="C187" s="80">
        <f>+'PRESTIGIO '!B193</f>
        <v>182</v>
      </c>
      <c r="D187" s="80" t="str">
        <f>+'PRESTIGIO '!C193</f>
        <v>KIT DE SOUVENIR LGBTIQ+</v>
      </c>
      <c r="E187" s="80" t="str">
        <f>+'PRESTIGIO '!D193</f>
        <v>Kit de Souvenir compuesto con pañoleta institucional, tula deportiva, toalla y botilito, los cuales deberán ser entregados en óptimas condiciones y contar con la imagen institucional y coleres y diseño establecido por la comunidad LGBTIQ+.</v>
      </c>
      <c r="G187" s="80">
        <f>+CORSERVICS!B193</f>
        <v>182</v>
      </c>
      <c r="H187" s="80" t="str">
        <f>+CORSERVICS!C193</f>
        <v>KIT DE SOUVENIR LGBTIQ+</v>
      </c>
      <c r="I187" s="80" t="str">
        <f>+CORSERVICS!D193</f>
        <v>Kit de Souvenir compuesto con pañoleta institucional, tula deportiva, toalla y botilito, los cuales deberán ser entregados en óptimas condiciones y contar con la imagen institucional y coleres y diseño establecido por la comunidad LGBTIQ+.</v>
      </c>
      <c r="K187" s="80">
        <f>+'PUBLICIDAD MOVIL'!B196</f>
        <v>182</v>
      </c>
      <c r="L187" s="80" t="str">
        <f>+'PUBLICIDAD MOVIL'!C196</f>
        <v>KIT DE SOUVENIR LGBTIQ+</v>
      </c>
      <c r="M187" s="80" t="str">
        <f>+'PUBLICIDAD MOVIL'!D196</f>
        <v>Kit de Souvenir compuesto con pañoleta institucional, tula deportiva, toalla y botilito, los cuales deberán ser entregados en óptimas condiciones y contar con la imagen institucional y coleres y diseño establecido por la comunidad LGBTIQ+.</v>
      </c>
      <c r="N187" s="80" t="b">
        <f t="shared" si="8"/>
        <v>1</v>
      </c>
      <c r="O187" s="80" t="b">
        <f t="shared" si="9"/>
        <v>1</v>
      </c>
      <c r="Q187" t="b">
        <f t="shared" si="10"/>
        <v>1</v>
      </c>
      <c r="R187" t="b">
        <f t="shared" si="11"/>
        <v>1</v>
      </c>
    </row>
    <row r="188" spans="3:18" ht="12" customHeight="1" x14ac:dyDescent="0.2">
      <c r="C188" s="80">
        <f>+'PRESTIGIO '!B194</f>
        <v>183</v>
      </c>
      <c r="D188" s="80" t="str">
        <f>+'PRESTIGIO '!C194</f>
        <v>KIT PARA DEPORTISTAS
MULTIDEPORTIVO</v>
      </c>
      <c r="E188" s="80" t="str">
        <f>+'PRESTIGIO '!D194</f>
        <v>Kit para deportistas multideportivo, conformado por:
Tula en poliéster, ligera y resistente. Material: Poliéster. Medidas: Alto: 41 cms Ancho: 31 cms Área de marca: 120, mm. con bolsillo externo de 31 cm de ancho por 20 cm de alto, con cremallera correas ajustables, con logos institucionales Técnica de marca: Screen o serigrafía. DTF mediano, full color máximo 22 x 14 cm. Botilito en PVC, tapa rosca con pestaña. Diseño ergonómico, Material: PVC. Medidas: 24.5, cm x 6.5 cm diámetro, Área de marca: 4 cm con logo institucional Técnica de marca: Tampografía, con logo institucional, incluye toalla deportiva (30 x 70 cm aprox.)</v>
      </c>
      <c r="G188" s="80">
        <f>+CORSERVICS!B194</f>
        <v>183</v>
      </c>
      <c r="H188" s="80" t="str">
        <f>+CORSERVICS!C194</f>
        <v>KIT PARA DEPORTISTAS
MULTIDEPORTIVO</v>
      </c>
      <c r="I188" s="80" t="str">
        <f>+CORSERVICS!D194</f>
        <v>Kit para deportistas multideportivo, conformado por:
Tula en poliéster, ligera y resistente. Material: Poliéster. Medidas: Alto: 41 cms Ancho: 31 cms Área de marca: 120, mm. con bolsillo externo de 31 cm de ancho por 20 cm de alto, con cremallera correas ajustables, con logos institucionales Técnica de marca: Screen o serigrafía. DTF mediano, full color máximo 22 x 14 cm. Botilito en PVC, tapa rosca con pestaña. Diseño ergonómico, Material: PVC. Medidas: 24.5, cm x 6.5 cm diámetro, Área de marca: 4 cm con logo institucional Técnica de marca: Tampografía, con logo institucional, incluye toalla deportiva (30 x 70 cm aprox.)</v>
      </c>
      <c r="K188" s="80">
        <f>+'PUBLICIDAD MOVIL'!B197</f>
        <v>183</v>
      </c>
      <c r="L188" s="80" t="str">
        <f>+'PUBLICIDAD MOVIL'!C197</f>
        <v>KIT PARA DEPORTISTAS
MULTIDEPORTIVO</v>
      </c>
      <c r="M188" s="80" t="str">
        <f>+'PUBLICIDAD MOVIL'!D197</f>
        <v>Kit para deportistas multideportivo, conformado por:
Tula en poliéster, ligera y resistente. Material: Poliéster. Medidas: Alto: 41 cms Ancho: 31 cms Área de marca: 120, mm. con bolsillo externo de 31 cm de ancho por 20 cm de alto, con cremallera correas ajustables, con logos institucionales Técnica de marca: Screen o serigrafía. DTF mediano, full color máximo 22 x 14 cm. Botilito en PVC, tapa rosca con pestaña. Diseño ergonómico, Material: PVC. Medidas: 24.5, cm x 6.5 cm diámetro, Área de marca: 4 cm con logo institucional Técnica de marca: Tampografía, con logo institucional, incluye toalla deportiva (30 x 70 cm aprox.)</v>
      </c>
      <c r="N188" s="80" t="b">
        <f t="shared" si="8"/>
        <v>1</v>
      </c>
      <c r="O188" s="80" t="b">
        <f t="shared" si="9"/>
        <v>1</v>
      </c>
      <c r="Q188" t="b">
        <f t="shared" si="10"/>
        <v>1</v>
      </c>
      <c r="R188" t="b">
        <f t="shared" si="11"/>
        <v>1</v>
      </c>
    </row>
    <row r="189" spans="3:18" ht="12" customHeight="1" x14ac:dyDescent="0.2">
      <c r="C189" s="80">
        <f>+'PRESTIGIO '!B195</f>
        <v>184</v>
      </c>
      <c r="D189" s="80" t="str">
        <f>+'PRESTIGIO '!C195</f>
        <v>CANCHA DE FÚTBOL</v>
      </c>
      <c r="E189" s="80" t="str">
        <f>+'PRESTIGIO '!D195</f>
        <v xml:space="preserve"> Dimensiones interiores = 180 x 120 x 90 cm. Diámetro tubos: 38 mm. Peso producto = 6,7 kg. Tubos de acero: 1,0038 Red:100 % poliéster. Soporte de red: acero 1,0038. 3 fijaciones (estacas) para fijar la portería en la gramilla y limitar el desplazamiento de la portería debido a los golpes repetidos.</v>
      </c>
      <c r="G189" s="80">
        <f>+CORSERVICS!B195</f>
        <v>184</v>
      </c>
      <c r="H189" s="80" t="str">
        <f>+CORSERVICS!C195</f>
        <v>CANCHA DE FÚTBOL</v>
      </c>
      <c r="I189" s="80" t="str">
        <f>+CORSERVICS!D195</f>
        <v xml:space="preserve"> Dimensiones interiores = 180 x 120 x 90 cm. Diámetro tubos: 38 mm. Peso producto = 6,7 kg. Tubos de acero: 1,0038 Red:100 % poliéster. Soporte de red: acero 1,0038. 3 fijaciones (estacas) para fijar la portería en la gramilla y limitar el desplazamiento de la portería debido a los golpes repetidos.</v>
      </c>
      <c r="K189" s="80">
        <f>+'PUBLICIDAD MOVIL'!B198</f>
        <v>184</v>
      </c>
      <c r="L189" s="80" t="str">
        <f>+'PUBLICIDAD MOVIL'!C198</f>
        <v>CANCHA DE FÚTBOL</v>
      </c>
      <c r="M189" s="80" t="str">
        <f>+'PUBLICIDAD MOVIL'!D198</f>
        <v xml:space="preserve"> Dimensiones interiores = 180 x 120 x 90 cm. Diámetro tubos: 38 mm. Peso producto = 6,7 kg. Tubos de acero: 1,0038 Red:100 % poliéster. Soporte de red: acero 1,0038. 3 fijaciones (estacas) para fijar la portería en la gramilla y limitar el desplazamiento de la portería debido a los golpes repetidos.</v>
      </c>
      <c r="N189" s="80" t="b">
        <f t="shared" si="8"/>
        <v>1</v>
      </c>
      <c r="O189" s="80" t="b">
        <f t="shared" si="9"/>
        <v>1</v>
      </c>
      <c r="Q189" t="b">
        <f t="shared" si="10"/>
        <v>1</v>
      </c>
      <c r="R189" t="b">
        <f t="shared" si="11"/>
        <v>1</v>
      </c>
    </row>
    <row r="190" spans="3:18" ht="12" customHeight="1" x14ac:dyDescent="0.2">
      <c r="C190" s="80">
        <f>+'PRESTIGIO '!B196</f>
        <v>185</v>
      </c>
      <c r="D190" s="80" t="str">
        <f>+'PRESTIGIO '!C196</f>
        <v>BOMBAS DE AIRE PARA INFLAR CON MANOMETRO DE CALIDAD PROFESIONAL</v>
      </c>
      <c r="E190" s="80" t="str">
        <f>+'PRESTIGIO '!D196</f>
        <v>Inflador para balon con salida de aire con ida y vuelta:Doble acción para facilitar el inflado, con dos racores flexibles, manometro simple, valvula de aguja de doble acción. 
Color: Negro 
Materiales: Aluminio
Presión máxima: 2320.603 psi
Incluye manómetro.
Válvulas compatibles: schrader, presta.
Accesorios incluidos: picos, un (1) adaptador para válvulas, una (1) aguja para balones. incluye estuche de almacenamiento en lona gruesa x cada unidad</v>
      </c>
      <c r="G190" s="80">
        <f>+CORSERVICS!B196</f>
        <v>185</v>
      </c>
      <c r="H190" s="80" t="str">
        <f>+CORSERVICS!C196</f>
        <v>BOMBAS DE AIRE PARA INFLAR CON MANOMETRO DE CALIDAD PROFESIONAL</v>
      </c>
      <c r="I190" s="80" t="str">
        <f>+CORSERVICS!D196</f>
        <v>Inflador para balon con salida de aire con ida y vuelta:Doble acción para facilitar el inflado, con dos racores flexibles, manometro simple, valvula de aguja de doble acción. 
Color: Negro 
Materiales: Aluminio
Presión máxima: 2320.603 psi
Incluye manómetro.
Válvulas compatibles: schrader, presta.
Accesorios incluidos: picos, un (1) adaptador para válvulas, una (1) aguja para balones. incluye estuche de almacenamiento en lona gruesa x cada unidad</v>
      </c>
      <c r="K190" s="80">
        <f>+'PUBLICIDAD MOVIL'!B199</f>
        <v>185</v>
      </c>
      <c r="L190" s="80" t="str">
        <f>+'PUBLICIDAD MOVIL'!C199</f>
        <v>BOMBAS DE AIRE PARA INFLAR CON MANOMETRO DE CALIDAD PROFESIONAL</v>
      </c>
      <c r="M190" s="80" t="str">
        <f>+'PUBLICIDAD MOVIL'!D199</f>
        <v>Inflador para balon con salida de aire con ida y vuelta:Doble acción para facilitar el inflado, con dos racores flexibles, manometro simple, valvula de aguja de doble acción. 
Color: Negro 
Materiales: Aluminio
Presión máxima: 2320.603 psi
Incluye manómetro.
Válvulas compatibles: schrader, presta.
Accesorios incluidos: picos, un (1) adaptador para válvulas, una (1) aguja para balones. incluye estuche de almacenamiento en lona gruesa x cada unidad</v>
      </c>
      <c r="N190" s="80" t="b">
        <f t="shared" si="8"/>
        <v>1</v>
      </c>
      <c r="O190" s="80" t="b">
        <f t="shared" si="9"/>
        <v>1</v>
      </c>
      <c r="Q190" t="b">
        <f t="shared" si="10"/>
        <v>1</v>
      </c>
      <c r="R190" t="b">
        <f t="shared" si="11"/>
        <v>1</v>
      </c>
    </row>
    <row r="191" spans="3:18" ht="12" customHeight="1" x14ac:dyDescent="0.2">
      <c r="C191" s="80">
        <f>+'PRESTIGIO '!B197</f>
        <v>186</v>
      </c>
      <c r="D191" s="80" t="str">
        <f>+'PRESTIGIO '!C197</f>
        <v xml:space="preserve">VENDA PARA BOXEO  </v>
      </c>
      <c r="E191" s="80" t="str">
        <f>+'PRESTIGIO '!D197</f>
        <v>Venda de mano para boxeo semi-elastica con velcro al extremo. 5 Metros de longitud. Color: negra o azul.  Material: nylon/polyester. Ancho: 5-6cms. Color: azul. incluye estuche de almacenamiento en lona gruesa.</v>
      </c>
      <c r="G191" s="80">
        <f>+CORSERVICS!B197</f>
        <v>186</v>
      </c>
      <c r="H191" s="80" t="str">
        <f>+CORSERVICS!C197</f>
        <v xml:space="preserve">VENDA PARA BOXEO  </v>
      </c>
      <c r="I191" s="80" t="str">
        <f>+CORSERVICS!D197</f>
        <v>Venda de mano para boxeo semi-elastica con velcro al extremo. 5 Metros de longitud. Color: negra o azul.  Material: nylon/polyester. Ancho: 5-6cms. Color: azul. incluye estuche de almacenamiento en lona gruesa.</v>
      </c>
      <c r="K191" s="80">
        <f>+'PUBLICIDAD MOVIL'!B200</f>
        <v>186</v>
      </c>
      <c r="L191" s="80" t="str">
        <f>+'PUBLICIDAD MOVIL'!C200</f>
        <v xml:space="preserve">VENDA PARA BOXEO  </v>
      </c>
      <c r="M191" s="80" t="str">
        <f>+'PUBLICIDAD MOVIL'!D200</f>
        <v>Venda de mano para boxeo semi-elastica con velcro al extremo. 5 Metros de longitud. Color: negra o azul.  Material: nylon/polyester. Ancho: 5-6cms. Color: azul. incluye estuche de almacenamiento en lona gruesa.</v>
      </c>
      <c r="N191" s="80" t="b">
        <f t="shared" si="8"/>
        <v>1</v>
      </c>
      <c r="O191" s="80" t="b">
        <f t="shared" si="9"/>
        <v>1</v>
      </c>
      <c r="Q191" t="b">
        <f t="shared" si="10"/>
        <v>1</v>
      </c>
      <c r="R191" t="b">
        <f t="shared" si="11"/>
        <v>1</v>
      </c>
    </row>
    <row r="192" spans="3:18" ht="12" customHeight="1" x14ac:dyDescent="0.2">
      <c r="C192" s="80">
        <f>+'PRESTIGIO '!B198</f>
        <v>187</v>
      </c>
      <c r="D192" s="80" t="str">
        <f>+'PRESTIGIO '!C198</f>
        <v>PELOTAS ANTI ESTRÉS</v>
      </c>
      <c r="E192" s="80" t="str">
        <f>+'PRESTIGIO '!D198</f>
        <v>Pelotas antiestrés de 5 cm de diámetro, elaboradas en material flexible y resistente como espuma de poliuretano o gel con recubrimiento de goma suave, no tóxicas y aptas para manipulación continua. Deben ser ligeras, de textura agradable al tacto y con buena capacidad de recuperación de forma tras la presión. incluye estuche de almacenamiento en lona gruesa o tula en lona gruesa</v>
      </c>
      <c r="G192" s="80">
        <f>+CORSERVICS!B198</f>
        <v>187</v>
      </c>
      <c r="H192" s="80" t="str">
        <f>+CORSERVICS!C198</f>
        <v>PELOTAS ANTI ESTRÉS</v>
      </c>
      <c r="I192" s="80" t="str">
        <f>+CORSERVICS!D198</f>
        <v>Pelotas antiestrés de 5 cm de diámetro, elaboradas en material flexible y resistente como espuma de poliuretano o gel con recubrimiento de goma suave, no tóxicas y aptas para manipulación continua. Deben ser ligeras, de textura agradable al tacto y con buena capacidad de recuperación de forma tras la presión. incluye estuche de almacenamiento en lona gruesa o tula en lona gruesa</v>
      </c>
      <c r="K192" s="80">
        <f>+'PUBLICIDAD MOVIL'!B201</f>
        <v>187</v>
      </c>
      <c r="L192" s="80" t="str">
        <f>+'PUBLICIDAD MOVIL'!C201</f>
        <v>PELOTAS ANTI ESTRÉS</v>
      </c>
      <c r="M192" s="80" t="str">
        <f>+'PUBLICIDAD MOVIL'!D201</f>
        <v>Pelotas antiestrés de 5 cm de diámetro, elaboradas en material flexible y resistente como espuma de poliuretano o gel con recubrimiento de goma suave, no tóxicas y aptas para manipulación continua. Deben ser ligeras, de textura agradable al tacto y con buena capacidad de recuperación de forma tras la presión. incluye estuche de almacenamiento en lona gruesa o tula en lona gruesa</v>
      </c>
      <c r="N192" s="80" t="b">
        <f t="shared" si="8"/>
        <v>1</v>
      </c>
      <c r="O192" s="80" t="b">
        <f t="shared" si="9"/>
        <v>1</v>
      </c>
      <c r="Q192" t="b">
        <f t="shared" si="10"/>
        <v>1</v>
      </c>
      <c r="R192" t="b">
        <f t="shared" si="11"/>
        <v>1</v>
      </c>
    </row>
    <row r="193" spans="3:18" ht="12" customHeight="1" x14ac:dyDescent="0.2">
      <c r="C193" s="80">
        <f>+'PRESTIGIO '!B199</f>
        <v>188</v>
      </c>
      <c r="D193" s="80" t="str">
        <f>+'PRESTIGIO '!C199</f>
        <v xml:space="preserve">BANCO SUECO GRANDE” </v>
      </c>
      <c r="E193" s="80" t="str">
        <f>+'PRESTIGIO '!D199</f>
        <v>LARGO: 2,8 MTS EN MADERA INMUNIZADA Y BARNIZADA. ANCHO: 28 CMS. ANCHO DE BASE 28 CMS. ALTURA DE 35 CMS. (MEDIDAS APROXIMADAS DE ACUERDO A MARCA)</v>
      </c>
      <c r="G193" s="80">
        <f>+CORSERVICS!B199</f>
        <v>188</v>
      </c>
      <c r="H193" s="80" t="str">
        <f>+CORSERVICS!C199</f>
        <v xml:space="preserve">BANCO SUECO GRANDE” </v>
      </c>
      <c r="I193" s="80" t="str">
        <f>+CORSERVICS!D199</f>
        <v>LARGO: 2,8 MTS EN MADERA INMUNIZADA Y BARNIZADA. ANCHO: 28 CMS. ANCHO DE BASE 28 CMS. ALTURA DE 35 CMS. (MEDIDAS APROXIMADAS DE ACUERDO A MARCA)</v>
      </c>
      <c r="K193" s="80">
        <f>+'PUBLICIDAD MOVIL'!B202</f>
        <v>188</v>
      </c>
      <c r="L193" s="80" t="str">
        <f>+'PUBLICIDAD MOVIL'!C202</f>
        <v xml:space="preserve">BANCO SUECO GRANDE” </v>
      </c>
      <c r="M193" s="80" t="str">
        <f>+'PUBLICIDAD MOVIL'!D202</f>
        <v>LARGO: 2,8 MTS EN MADERA INMUNIZADA Y BARNIZADA. ANCHO: 28 CMS. ANCHO DE BASE 28 CMS. ALTURA DE 35 CMS. (MEDIDAS APROXIMADAS DE ACUERDO A MARCA)</v>
      </c>
      <c r="N193" s="80" t="b">
        <f t="shared" si="8"/>
        <v>1</v>
      </c>
      <c r="O193" s="80" t="b">
        <f t="shared" si="9"/>
        <v>1</v>
      </c>
      <c r="Q193" t="b">
        <f t="shared" si="10"/>
        <v>1</v>
      </c>
      <c r="R193" t="b">
        <f t="shared" si="11"/>
        <v>1</v>
      </c>
    </row>
    <row r="194" spans="3:18" ht="12" customHeight="1" x14ac:dyDescent="0.2">
      <c r="C194" s="80">
        <f>+'PRESTIGIO '!B200</f>
        <v>189</v>
      </c>
      <c r="D194" s="80" t="str">
        <f>+'PRESTIGIO '!C200</f>
        <v>“VIGA DE EQUILIBRIO”</v>
      </c>
      <c r="E194" s="80" t="str">
        <f>+'PRESTIGIO '!D200</f>
        <v>VIGA EN MADERA DE 3 MTS DE LARGO X 70 CMS A 100 CMS DE ALTO (MEDIDAS APROXIMADAS DE ACUERDO A MARCA) Y BASE METÁLICA GRADUABLE</v>
      </c>
      <c r="G194" s="80">
        <f>+CORSERVICS!B200</f>
        <v>189</v>
      </c>
      <c r="H194" s="80" t="str">
        <f>+CORSERVICS!C200</f>
        <v>“VIGA DE EQUILIBRIO”</v>
      </c>
      <c r="I194" s="80" t="str">
        <f>+CORSERVICS!D200</f>
        <v>VIGA EN MADERA DE 3 MTS DE LARGO X 70 CMS A 100 CMS DE ALTO (MEDIDAS APROXIMADAS DE ACUERDO A MARCA) Y BASE METÁLICA GRADUABLE</v>
      </c>
      <c r="K194" s="80">
        <f>+'PUBLICIDAD MOVIL'!B203</f>
        <v>189</v>
      </c>
      <c r="L194" s="80" t="str">
        <f>+'PUBLICIDAD MOVIL'!C203</f>
        <v>“VIGA DE EQUILIBRIO”</v>
      </c>
      <c r="M194" s="80" t="str">
        <f>+'PUBLICIDAD MOVIL'!D203</f>
        <v>VIGA EN MADERA DE 3 MTS DE LARGO X 70 CMS A 100 CMS DE ALTO (MEDIDAS APROXIMADAS DE ACUERDO A MARCA) Y BASE METÁLICA GRADUABLE</v>
      </c>
      <c r="N194" s="80" t="b">
        <f t="shared" si="8"/>
        <v>1</v>
      </c>
      <c r="O194" s="80" t="b">
        <f t="shared" si="9"/>
        <v>1</v>
      </c>
      <c r="Q194" t="b">
        <f t="shared" si="10"/>
        <v>1</v>
      </c>
      <c r="R194" t="b">
        <f t="shared" si="11"/>
        <v>1</v>
      </c>
    </row>
    <row r="195" spans="3:18" ht="12" customHeight="1" x14ac:dyDescent="0.2">
      <c r="C195" s="80" t="e">
        <f>+'PRESTIGIO '!#REF!</f>
        <v>#REF!</v>
      </c>
      <c r="D195" s="80" t="e">
        <f>+'PRESTIGIO '!#REF!</f>
        <v>#REF!</v>
      </c>
      <c r="E195" s="80" t="e">
        <f>+'PRESTIGIO '!#REF!</f>
        <v>#REF!</v>
      </c>
      <c r="G195" s="80" t="e">
        <f>+CORSERVICS!#REF!</f>
        <v>#REF!</v>
      </c>
      <c r="H195" s="80" t="e">
        <f>+CORSERVICS!#REF!</f>
        <v>#REF!</v>
      </c>
      <c r="I195" s="80" t="e">
        <f>+CORSERVICS!#REF!</f>
        <v>#REF!</v>
      </c>
      <c r="K195" s="80" t="e">
        <f>+'PUBLICIDAD MOVIL'!#REF!</f>
        <v>#REF!</v>
      </c>
      <c r="L195" s="80" t="e">
        <f>+'PUBLICIDAD MOVIL'!#REF!</f>
        <v>#REF!</v>
      </c>
      <c r="M195" s="80" t="e">
        <f>+'PUBLICIDAD MOVIL'!#REF!</f>
        <v>#REF!</v>
      </c>
      <c r="N195" s="80" t="e">
        <f t="shared" si="8"/>
        <v>#REF!</v>
      </c>
      <c r="O195" s="80" t="e">
        <f t="shared" si="9"/>
        <v>#REF!</v>
      </c>
      <c r="Q195" t="e">
        <f t="shared" si="10"/>
        <v>#REF!</v>
      </c>
      <c r="R195" t="e">
        <f t="shared" si="11"/>
        <v>#REF!</v>
      </c>
    </row>
    <row r="196" spans="3:18" ht="12" customHeight="1" x14ac:dyDescent="0.2">
      <c r="C196" s="80">
        <f>+'PRESTIGIO '!B201</f>
        <v>190</v>
      </c>
      <c r="D196" s="80" t="str">
        <f>+'PRESTIGIO '!C201</f>
        <v xml:space="preserve">“CANECA TUNEL MULTICOLOR” </v>
      </c>
      <c r="E196" s="80" t="str">
        <f>+'PRESTIGIO '!D201</f>
        <v>DIMENSIONES: LARGO 90 CM Y DIÁMETRO 60 CM. DENSIDAD DE LA ESPUMA 26</v>
      </c>
      <c r="G196" s="80">
        <f>+CORSERVICS!B201</f>
        <v>190</v>
      </c>
      <c r="H196" s="80" t="str">
        <f>+CORSERVICS!C201</f>
        <v xml:space="preserve">“CANECA TUNEL MULTICOLOR” </v>
      </c>
      <c r="I196" s="80" t="str">
        <f>+CORSERVICS!D201</f>
        <v>DIMENSIONES: LARGO 90 CM Y DIÁMETRO 60 CM. DENSIDAD DE LA ESPUMA 26</v>
      </c>
      <c r="K196" s="80">
        <f>+'PUBLICIDAD MOVIL'!B204</f>
        <v>190</v>
      </c>
      <c r="L196" s="80" t="str">
        <f>+'PUBLICIDAD MOVIL'!C204</f>
        <v xml:space="preserve">“CANECA TUNEL MULTICOLOR” </v>
      </c>
      <c r="M196" s="80" t="str">
        <f>+'PUBLICIDAD MOVIL'!D204</f>
        <v>DIMENSIONES: LARGO 90 CM Y DIÁMETRO 60 CM. DENSIDAD DE LA ESPUMA 26</v>
      </c>
      <c r="N196" s="80" t="b">
        <f t="shared" ref="N196:N199" si="12">D196=H196</f>
        <v>1</v>
      </c>
      <c r="O196" s="80" t="b">
        <f t="shared" ref="O196:O199" si="13">D196=L196</f>
        <v>1</v>
      </c>
      <c r="Q196" t="b">
        <f t="shared" ref="Q196:Q199" si="14">E196=I196</f>
        <v>1</v>
      </c>
      <c r="R196" t="b">
        <f t="shared" ref="R196:R199" si="15">E196=M196</f>
        <v>1</v>
      </c>
    </row>
    <row r="197" spans="3:18" ht="12" customHeight="1" x14ac:dyDescent="0.2">
      <c r="C197" s="80" t="e">
        <f>+'PRESTIGIO '!#REF!</f>
        <v>#REF!</v>
      </c>
      <c r="D197" s="80" t="e">
        <f>+'PRESTIGIO '!#REF!</f>
        <v>#REF!</v>
      </c>
      <c r="E197" s="80" t="e">
        <f>+'PRESTIGIO '!#REF!</f>
        <v>#REF!</v>
      </c>
      <c r="G197" s="80" t="e">
        <f>+CORSERVICS!#REF!</f>
        <v>#REF!</v>
      </c>
      <c r="H197" s="80" t="e">
        <f>+CORSERVICS!#REF!</f>
        <v>#REF!</v>
      </c>
      <c r="I197" s="80" t="e">
        <f>+CORSERVICS!#REF!</f>
        <v>#REF!</v>
      </c>
      <c r="K197" s="80" t="e">
        <f>+'PUBLICIDAD MOVIL'!#REF!</f>
        <v>#REF!</v>
      </c>
      <c r="L197" s="80" t="e">
        <f>+'PUBLICIDAD MOVIL'!#REF!</f>
        <v>#REF!</v>
      </c>
      <c r="M197" s="80" t="e">
        <f>+'PUBLICIDAD MOVIL'!#REF!</f>
        <v>#REF!</v>
      </c>
      <c r="N197" s="80" t="e">
        <f t="shared" si="12"/>
        <v>#REF!</v>
      </c>
      <c r="O197" s="80" t="e">
        <f t="shared" si="13"/>
        <v>#REF!</v>
      </c>
      <c r="Q197" t="e">
        <f t="shared" si="14"/>
        <v>#REF!</v>
      </c>
      <c r="R197" t="e">
        <f t="shared" si="15"/>
        <v>#REF!</v>
      </c>
    </row>
    <row r="198" spans="3:18" ht="12" customHeight="1" x14ac:dyDescent="0.2">
      <c r="C198" s="80" t="e">
        <f>+'PRESTIGIO '!#REF!</f>
        <v>#REF!</v>
      </c>
      <c r="D198" s="80" t="e">
        <f>+'PRESTIGIO '!#REF!</f>
        <v>#REF!</v>
      </c>
      <c r="E198" s="80" t="e">
        <f>+'PRESTIGIO '!#REF!</f>
        <v>#REF!</v>
      </c>
      <c r="G198" s="80" t="e">
        <f>+CORSERVICS!#REF!</f>
        <v>#REF!</v>
      </c>
      <c r="H198" s="80" t="e">
        <f>+CORSERVICS!#REF!</f>
        <v>#REF!</v>
      </c>
      <c r="I198" s="80" t="e">
        <f>+CORSERVICS!#REF!</f>
        <v>#REF!</v>
      </c>
      <c r="K198" s="80" t="e">
        <f>+'PUBLICIDAD MOVIL'!#REF!</f>
        <v>#REF!</v>
      </c>
      <c r="L198" s="80" t="e">
        <f>+'PUBLICIDAD MOVIL'!#REF!</f>
        <v>#REF!</v>
      </c>
      <c r="M198" s="80" t="e">
        <f>+'PUBLICIDAD MOVIL'!#REF!</f>
        <v>#REF!</v>
      </c>
      <c r="N198" s="80" t="e">
        <f t="shared" si="12"/>
        <v>#REF!</v>
      </c>
      <c r="O198" s="80" t="e">
        <f t="shared" si="13"/>
        <v>#REF!</v>
      </c>
      <c r="Q198" t="e">
        <f t="shared" si="14"/>
        <v>#REF!</v>
      </c>
      <c r="R198" t="e">
        <f t="shared" si="15"/>
        <v>#REF!</v>
      </c>
    </row>
    <row r="199" spans="3:18" ht="12" customHeight="1" x14ac:dyDescent="0.2">
      <c r="C199" s="80" t="e">
        <f>+'PRESTIGIO '!#REF!</f>
        <v>#REF!</v>
      </c>
      <c r="D199" s="80" t="e">
        <f>+'PRESTIGIO '!#REF!</f>
        <v>#REF!</v>
      </c>
      <c r="E199" s="80" t="e">
        <f>+'PRESTIGIO '!#REF!</f>
        <v>#REF!</v>
      </c>
      <c r="G199" s="80" t="e">
        <f>+CORSERVICS!#REF!</f>
        <v>#REF!</v>
      </c>
      <c r="H199" s="80" t="e">
        <f>+CORSERVICS!#REF!</f>
        <v>#REF!</v>
      </c>
      <c r="I199" s="80" t="e">
        <f>+CORSERVICS!#REF!</f>
        <v>#REF!</v>
      </c>
      <c r="K199" s="80" t="e">
        <f>+'PUBLICIDAD MOVIL'!#REF!</f>
        <v>#REF!</v>
      </c>
      <c r="L199" s="80" t="e">
        <f>+'PUBLICIDAD MOVIL'!#REF!</f>
        <v>#REF!</v>
      </c>
      <c r="M199" s="80" t="e">
        <f>+'PUBLICIDAD MOVIL'!#REF!</f>
        <v>#REF!</v>
      </c>
      <c r="N199" s="80" t="e">
        <f t="shared" si="12"/>
        <v>#REF!</v>
      </c>
      <c r="O199" s="80" t="e">
        <f t="shared" si="13"/>
        <v>#REF!</v>
      </c>
      <c r="Q199" t="e">
        <f t="shared" si="14"/>
        <v>#REF!</v>
      </c>
      <c r="R199" t="e">
        <f t="shared" si="15"/>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CONSOLIDADO</vt:lpstr>
      <vt:lpstr>PRESTIGIO </vt:lpstr>
      <vt:lpstr>CORSERVICS</vt:lpstr>
      <vt:lpstr>PUBLICIDAD MOVIL</vt:lpstr>
      <vt:lpstr>VALIDACION</vt:lpstr>
      <vt:lpstr>CONSOLIDADO!Área_de_impresión</vt:lpstr>
      <vt:lpstr>CORSERVICS!Área_de_impresión</vt:lpstr>
      <vt:lpstr>'PRESTIGIO '!Área_de_impresión</vt:lpstr>
      <vt:lpstr>'PUBLICIDAD MOVIL'!Área_de_impresión</vt:lpstr>
      <vt:lpstr>CONSOLIDADO!Títulos_a_imprimir</vt:lpstr>
      <vt:lpstr>CORSERVICS!Títulos_a_imprimir</vt:lpstr>
      <vt:lpstr>'PRESTIGIO '!Títulos_a_imprimir</vt:lpstr>
      <vt:lpstr>'PUBLICIDAD MOVIL'!Títulos_a_imprimir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William Jose Solis Ochoa</dc:creator>
  <cp:keywords/>
  <dc:description/>
  <cp:lastModifiedBy>Harrison Amezquita Gama</cp:lastModifiedBy>
  <cp:revision/>
  <dcterms:created xsi:type="dcterms:W3CDTF">2026-07-22T22:27:34Z</dcterms:created>
  <dcterms:modified xsi:type="dcterms:W3CDTF">2026-10-19T17:43:22Z</dcterms:modified>
  <cp:category/>
  <cp:contentStatus/>
</cp:coreProperties>
</file>