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0470"/>
  </bookViews>
  <sheets>
    <sheet name="FORMATO OFERTA ECONOMICA" sheetId="1" r:id="rId1"/>
  </sheets>
  <externalReferences>
    <externalReference r:id="rId2"/>
  </externalReferences>
  <definedNames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A_impresión_IM">#REF!</definedName>
    <definedName name="AccessDatabase" hidden="1">"C:\C-314\VOLUMENES\volfin4.mdb"</definedName>
    <definedName name="_xlnm.Print_Area" localSheetId="0">'FORMATO OFERTA ECONOMICA'!$A$1:$G$30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_xlnm.Print_Titles" localSheetId="0">'FORMATO OFERTA ECONOMICA'!$1:$7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  <c r="F15" i="1"/>
  <c r="G12" i="1"/>
  <c r="G17" i="1"/>
  <c r="F16" i="1"/>
  <c r="F14" i="1"/>
  <c r="F13" i="1" l="1"/>
  <c r="F9" i="1"/>
  <c r="C25" i="1" l="1"/>
  <c r="A25" i="1"/>
  <c r="F24" i="1"/>
  <c r="C24" i="1"/>
  <c r="A24" i="1"/>
  <c r="C23" i="1"/>
  <c r="A23" i="1"/>
  <c r="F21" i="1"/>
  <c r="C21" i="1"/>
  <c r="A21" i="1"/>
  <c r="C20" i="1"/>
  <c r="A20" i="1"/>
  <c r="C19" i="1"/>
  <c r="A19" i="1"/>
  <c r="C18" i="1"/>
  <c r="A18" i="1"/>
  <c r="C13" i="1"/>
  <c r="A13" i="1"/>
  <c r="F11" i="1"/>
  <c r="C11" i="1"/>
  <c r="A11" i="1"/>
  <c r="F10" i="1"/>
  <c r="C10" i="1"/>
  <c r="A10" i="1"/>
  <c r="C9" i="1"/>
  <c r="A9" i="1"/>
  <c r="F19" i="1" l="1"/>
  <c r="F23" i="1"/>
  <c r="F20" i="1"/>
  <c r="F25" i="1"/>
  <c r="F18" i="1"/>
  <c r="G8" i="1" l="1"/>
  <c r="G22" i="1"/>
  <c r="G27" i="1" l="1"/>
  <c r="G28" i="1" s="1"/>
</calcChain>
</file>

<file path=xl/sharedStrings.xml><?xml version="1.0" encoding="utf-8"?>
<sst xmlns="http://schemas.openxmlformats.org/spreadsheetml/2006/main" count="42" uniqueCount="40">
  <si>
    <t>INSTITUTO DE VALORIZACIÓN DE MANIZALES</t>
  </si>
  <si>
    <t>COSTO DIRECTO DEL PROYECTO</t>
  </si>
  <si>
    <t>ITEM</t>
  </si>
  <si>
    <t>DESCRIPCION</t>
  </si>
  <si>
    <t>UNIDAD</t>
  </si>
  <si>
    <t xml:space="preserve">CANTIDAD </t>
  </si>
  <si>
    <t>PRECIO UNITARIO</t>
  </si>
  <si>
    <t>VALOR PARCIAL</t>
  </si>
  <si>
    <t>VALOR CAPÍTULO</t>
  </si>
  <si>
    <t>CAPITULO I - CAMARAS DE INSPECCION</t>
  </si>
  <si>
    <t>CAPITULO II - ANCLAJES</t>
  </si>
  <si>
    <t xml:space="preserve">CAPITULO III - CANALIZACIONES </t>
  </si>
  <si>
    <t>CAPITULO V - VARIOS</t>
  </si>
  <si>
    <t>Firma representante legal</t>
  </si>
  <si>
    <t>Nombre Oferente:</t>
  </si>
  <si>
    <t>Nombre Representante Legal:</t>
  </si>
  <si>
    <t>C.C.</t>
  </si>
  <si>
    <t>VALOR A.U.</t>
  </si>
  <si>
    <t>VALOR TOTAL DE LA OFERTA INCLUYENDO A.U.</t>
  </si>
  <si>
    <t>CONSTRUCCIÓN DE OBRAS CIVILES PARA LA INSTALACIÓN DEL SERVICIO DE ALUMBRADO PUBLICO EN EL BARRIO VILLA PILAR DEL MUNICIPIO DE MANIZALES.</t>
  </si>
  <si>
    <t xml:space="preserve">Construcción e instalación de tapa en concreto para caja de inspección de 40cm x 40 cm espesor 5 cm manija 3/8" y refuerzo en malla electrosoldada 4mm </t>
  </si>
  <si>
    <t xml:space="preserve">Construcción de cámara de inspección en concreto reforzado de 3000 psi de 0,4m x 0,4m x 0,4m </t>
  </si>
  <si>
    <t>Suministro de marco o contramarco metálico en platina de 2" x 1/8" con sistema de seguridad</t>
  </si>
  <si>
    <t>Construcción de bloques de anclaje para poste con castillo de 1¨seccion 0,4m x 0,4m x 1,0m incluye afloramiento en 2 tubos de 1¨ dentro de la base</t>
  </si>
  <si>
    <t>Instalación de canalización en tubo pvc de 2¨(2 tubos) no incluye excavacion y lleno</t>
  </si>
  <si>
    <t>Suministro e instalación de canalización en tubo pvc de 1¨ (2 tubos) no incluye excavación y lleno</t>
  </si>
  <si>
    <t xml:space="preserve"> Suministro e Instalación de tuberia emt 3/4¨de sobreponer</t>
  </si>
  <si>
    <t>Hincado de varilla copperweld de 2,4 m (Incluye perforación pavimento de 1" L=90 cm y tapa de registro 3")</t>
  </si>
  <si>
    <t xml:space="preserve">Demolición de zonas duras de espesores entre 0,07 m y 0,12 m de espesor (incluye andenes en cualquier tipo de material o acabado y el retiro del material sobrante) </t>
  </si>
  <si>
    <t>Excavación manual en material común (incluye retiro)</t>
  </si>
  <si>
    <t>Lleno con material común</t>
  </si>
  <si>
    <t>2.4</t>
  </si>
  <si>
    <t>Corte de Pernos en sitio hasta de 1" de diametro</t>
  </si>
  <si>
    <t>und</t>
  </si>
  <si>
    <t>2.6</t>
  </si>
  <si>
    <t>Aplicación de mortero de nivelación grouting (sikagrout212 o similar) entre bases de concreto para postes y platinas de postes metálicos</t>
  </si>
  <si>
    <t>Lt</t>
  </si>
  <si>
    <t>2.7</t>
  </si>
  <si>
    <t>Demolicion de anclajes para postes (incluye retiro)</t>
  </si>
  <si>
    <t>FORMATO OFERTA ECONOMICA
INV-SA-017-2026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</si>
</sst>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40A]\ #,##0.00"/>
    <numFmt numFmtId="165" formatCode="_(* #,##0.00_);_(* \(#,##0.00\);_(* &quot;-&quot;??_);_(@_)"/>
    <numFmt numFmtId="166" formatCode="_-* #,##0.00\ _P_t_s_-;\-* #,##0.00\ _P_t_s_-;_-* &quot;-&quot;??\ _P_t_s_-;_-@_-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8"/>
      <name val="Century Gothic"/>
      <family val="2"/>
    </font>
    <font>
      <b/>
      <sz val="10"/>
      <name val="Futura Md BT"/>
      <family val="2"/>
    </font>
    <font>
      <b/>
      <sz val="13"/>
      <color theme="1"/>
      <name val="Century Gothic"/>
      <family val="2"/>
    </font>
    <font>
      <b/>
      <sz val="11"/>
      <color indexed="8"/>
      <name val="Calibri"/>
      <family val="2"/>
    </font>
    <font>
      <b/>
      <sz val="10"/>
      <name val="Century Gothic"/>
      <family val="2"/>
    </font>
    <font>
      <sz val="10"/>
      <color theme="1"/>
      <name val="Century Gothic"/>
      <family val="2"/>
    </font>
    <font>
      <sz val="10"/>
      <name val="Century Gothic"/>
      <family val="2"/>
    </font>
    <font>
      <b/>
      <sz val="10"/>
      <color theme="1"/>
      <name val="Century Gothic"/>
      <family val="2"/>
    </font>
    <font>
      <sz val="11"/>
      <color indexed="8"/>
      <name val="Calibri"/>
      <family val="2"/>
    </font>
    <font>
      <sz val="13"/>
      <name val="Century Gothic"/>
      <family val="2"/>
    </font>
    <font>
      <sz val="10"/>
      <color indexed="8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6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13" fillId="0" borderId="0" applyFont="0" applyFill="0" applyBorder="0" applyAlignment="0" applyProtection="0"/>
    <xf numFmtId="0" fontId="4" fillId="0" borderId="0"/>
  </cellStyleXfs>
  <cellXfs count="60">
    <xf numFmtId="0" fontId="0" fillId="0" borderId="0" xfId="0"/>
    <xf numFmtId="0" fontId="1" fillId="0" borderId="0" xfId="3" applyFont="1" applyFill="1" applyAlignment="1">
      <alignment vertical="center" wrapText="1"/>
    </xf>
    <xf numFmtId="0" fontId="2" fillId="0" borderId="0" xfId="3" applyFill="1" applyAlignment="1">
      <alignment vertical="center" wrapText="1"/>
    </xf>
    <xf numFmtId="0" fontId="9" fillId="0" borderId="16" xfId="3" applyFont="1" applyFill="1" applyBorder="1" applyAlignment="1">
      <alignment horizontal="center" vertical="center" wrapText="1"/>
    </xf>
    <xf numFmtId="0" fontId="9" fillId="0" borderId="18" xfId="3" applyFont="1" applyFill="1" applyBorder="1" applyAlignment="1">
      <alignment horizontal="center" vertical="center" wrapText="1"/>
    </xf>
    <xf numFmtId="0" fontId="9" fillId="0" borderId="19" xfId="3" applyFont="1" applyFill="1" applyBorder="1" applyAlignment="1">
      <alignment horizontal="center" vertical="center" wrapText="1"/>
    </xf>
    <xf numFmtId="2" fontId="9" fillId="0" borderId="17" xfId="3" applyNumberFormat="1" applyFont="1" applyFill="1" applyBorder="1" applyAlignment="1">
      <alignment horizontal="center" vertical="center" wrapText="1"/>
    </xf>
    <xf numFmtId="1" fontId="9" fillId="0" borderId="17" xfId="3" applyNumberFormat="1" applyFont="1" applyFill="1" applyBorder="1" applyAlignment="1">
      <alignment horizontal="center" vertical="center" wrapText="1"/>
    </xf>
    <xf numFmtId="1" fontId="9" fillId="0" borderId="18" xfId="3" applyNumberFormat="1" applyFont="1" applyFill="1" applyBorder="1" applyAlignment="1">
      <alignment horizontal="center" vertical="center" wrapText="1"/>
    </xf>
    <xf numFmtId="0" fontId="10" fillId="0" borderId="14" xfId="3" applyFont="1" applyFill="1" applyBorder="1" applyAlignment="1">
      <alignment vertical="center" wrapText="1"/>
    </xf>
    <xf numFmtId="0" fontId="9" fillId="0" borderId="21" xfId="3" applyFont="1" applyFill="1" applyBorder="1" applyAlignment="1">
      <alignment horizontal="center" vertical="center" wrapText="1"/>
    </xf>
    <xf numFmtId="0" fontId="9" fillId="0" borderId="22" xfId="3" applyFont="1" applyFill="1" applyBorder="1" applyAlignment="1">
      <alignment horizontal="center" vertical="center" wrapText="1"/>
    </xf>
    <xf numFmtId="2" fontId="11" fillId="0" borderId="20" xfId="3" applyNumberFormat="1" applyFont="1" applyFill="1" applyBorder="1" applyAlignment="1">
      <alignment horizontal="right" vertical="center" wrapText="1"/>
    </xf>
    <xf numFmtId="0" fontId="10" fillId="0" borderId="20" xfId="3" applyFont="1" applyFill="1" applyBorder="1" applyAlignment="1">
      <alignment vertical="center" wrapText="1"/>
    </xf>
    <xf numFmtId="164" fontId="12" fillId="0" borderId="21" xfId="3" applyNumberFormat="1" applyFont="1" applyFill="1" applyBorder="1" applyAlignment="1">
      <alignment vertical="center" wrapText="1"/>
    </xf>
    <xf numFmtId="0" fontId="10" fillId="0" borderId="23" xfId="3" applyFont="1" applyFill="1" applyBorder="1" applyAlignment="1">
      <alignment horizontal="center" vertical="center" wrapText="1"/>
    </xf>
    <xf numFmtId="0" fontId="10" fillId="0" borderId="25" xfId="3" applyFont="1" applyFill="1" applyBorder="1" applyAlignment="1">
      <alignment horizontal="justify" vertical="center" wrapText="1"/>
    </xf>
    <xf numFmtId="0" fontId="11" fillId="0" borderId="26" xfId="3" applyFont="1" applyFill="1" applyBorder="1" applyAlignment="1">
      <alignment horizontal="center" vertical="center" wrapText="1"/>
    </xf>
    <xf numFmtId="2" fontId="14" fillId="0" borderId="24" xfId="4" applyNumberFormat="1" applyFont="1" applyFill="1" applyBorder="1" applyAlignment="1">
      <alignment horizontal="right" vertical="center" wrapText="1"/>
    </xf>
    <xf numFmtId="164" fontId="10" fillId="0" borderId="24" xfId="3" applyNumberFormat="1" applyFont="1" applyFill="1" applyBorder="1" applyAlignment="1">
      <alignment vertical="center" wrapText="1"/>
    </xf>
    <xf numFmtId="164" fontId="10" fillId="0" borderId="25" xfId="3" applyNumberFormat="1" applyFont="1" applyFill="1" applyBorder="1" applyAlignment="1">
      <alignment vertical="center" wrapText="1"/>
    </xf>
    <xf numFmtId="0" fontId="10" fillId="0" borderId="25" xfId="3" applyFont="1" applyFill="1" applyBorder="1" applyAlignment="1">
      <alignment vertical="center" wrapText="1"/>
    </xf>
    <xf numFmtId="0" fontId="9" fillId="0" borderId="25" xfId="3" applyFont="1" applyFill="1" applyBorder="1" applyAlignment="1">
      <alignment horizontal="center" vertical="center" wrapText="1"/>
    </xf>
    <xf numFmtId="0" fontId="9" fillId="0" borderId="26" xfId="3" applyFont="1" applyFill="1" applyBorder="1" applyAlignment="1">
      <alignment horizontal="center" vertical="center" wrapText="1"/>
    </xf>
    <xf numFmtId="2" fontId="11" fillId="0" borderId="24" xfId="4" applyNumberFormat="1" applyFont="1" applyFill="1" applyBorder="1" applyAlignment="1">
      <alignment horizontal="right" vertical="center" wrapText="1"/>
    </xf>
    <xf numFmtId="164" fontId="12" fillId="0" borderId="25" xfId="3" applyNumberFormat="1" applyFont="1" applyFill="1" applyBorder="1" applyAlignment="1">
      <alignment vertical="center" wrapText="1"/>
    </xf>
    <xf numFmtId="164" fontId="12" fillId="0" borderId="29" xfId="3" applyNumberFormat="1" applyFont="1" applyFill="1" applyBorder="1" applyAlignment="1">
      <alignment vertical="center" wrapText="1"/>
    </xf>
    <xf numFmtId="0" fontId="3" fillId="0" borderId="0" xfId="3" applyFont="1" applyFill="1" applyAlignment="1">
      <alignment vertical="center" wrapText="1"/>
    </xf>
    <xf numFmtId="0" fontId="15" fillId="0" borderId="0" xfId="3" applyFont="1" applyFill="1" applyAlignment="1">
      <alignment vertical="center" wrapText="1"/>
    </xf>
    <xf numFmtId="2" fontId="16" fillId="0" borderId="0" xfId="3" applyNumberFormat="1" applyFont="1" applyFill="1" applyAlignment="1">
      <alignment vertical="center" wrapText="1"/>
    </xf>
    <xf numFmtId="166" fontId="3" fillId="0" borderId="0" xfId="1" applyFont="1" applyFill="1" applyAlignment="1">
      <alignment vertical="center" wrapText="1"/>
    </xf>
    <xf numFmtId="164" fontId="3" fillId="0" borderId="0" xfId="3" applyNumberFormat="1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3" fillId="0" borderId="11" xfId="3" applyFont="1" applyFill="1" applyBorder="1" applyAlignment="1">
      <alignment vertical="center" wrapText="1"/>
    </xf>
    <xf numFmtId="9" fontId="12" fillId="0" borderId="28" xfId="2" applyFont="1" applyFill="1" applyBorder="1" applyAlignment="1">
      <alignment vertical="center" wrapText="1"/>
    </xf>
    <xf numFmtId="0" fontId="12" fillId="0" borderId="27" xfId="3" applyFont="1" applyFill="1" applyBorder="1" applyAlignment="1">
      <alignment horizontal="center" vertical="center" wrapText="1"/>
    </xf>
    <xf numFmtId="0" fontId="12" fillId="0" borderId="28" xfId="3" applyFont="1" applyFill="1" applyBorder="1" applyAlignment="1">
      <alignment horizontal="center" vertical="center" wrapText="1"/>
    </xf>
    <xf numFmtId="0" fontId="12" fillId="0" borderId="30" xfId="3" applyFont="1" applyFill="1" applyBorder="1" applyAlignment="1">
      <alignment horizontal="center" vertical="center" wrapText="1"/>
    </xf>
    <xf numFmtId="0" fontId="12" fillId="0" borderId="31" xfId="3" applyFont="1" applyFill="1" applyBorder="1" applyAlignment="1">
      <alignment horizontal="center" vertical="center" wrapText="1"/>
    </xf>
    <xf numFmtId="0" fontId="12" fillId="0" borderId="32" xfId="3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3" fillId="0" borderId="6" xfId="3" applyFont="1" applyFill="1" applyBorder="1" applyAlignment="1">
      <alignment horizontal="center" vertical="center" wrapText="1"/>
    </xf>
    <xf numFmtId="0" fontId="3" fillId="0" borderId="10" xfId="3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8" fillId="0" borderId="15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7" fillId="0" borderId="8" xfId="3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</cellXfs>
  <cellStyles count="6">
    <cellStyle name="Millares" xfId="1" builtinId="3"/>
    <cellStyle name="Millares 2" xfId="4"/>
    <cellStyle name="Normal" xfId="0" builtinId="0"/>
    <cellStyle name="Normal 2" xfId="3"/>
    <cellStyle name="Normal 3" xfId="5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../word/media/image3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94891</xdr:colOff>
      <xdr:row>1</xdr:row>
      <xdr:rowOff>8626</xdr:rowOff>
    </xdr:from>
    <xdr:to>
      <xdr:col>6</xdr:col>
      <xdr:colOff>1578634</xdr:colOff>
      <xdr:row>4</xdr:row>
      <xdr:rowOff>155275</xdr:rowOff>
    </xdr:to>
    <xdr:pic>
      <xdr:nvPicPr>
        <xdr:cNvPr id="2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232" b="28435"/>
        <a:stretch>
          <a:fillRect/>
        </a:stretch>
      </xdr:blipFill>
      <xdr:spPr bwMode="auto">
        <a:xfrm>
          <a:off x="11240219" y="198407"/>
          <a:ext cx="1483743" cy="767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21567</xdr:colOff>
      <xdr:row>1</xdr:row>
      <xdr:rowOff>86265</xdr:rowOff>
    </xdr:from>
    <xdr:to>
      <xdr:col>0</xdr:col>
      <xdr:colOff>826755</xdr:colOff>
      <xdr:row>4</xdr:row>
      <xdr:rowOff>204878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3" r="6290" b="-14"/>
        <a:stretch>
          <a:fillRect/>
        </a:stretch>
      </xdr:blipFill>
      <xdr:spPr bwMode="auto">
        <a:xfrm>
          <a:off x="21567" y="280359"/>
          <a:ext cx="805188" cy="733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1047750</xdr:colOff>
      <xdr:row>2</xdr:row>
      <xdr:rowOff>35719</xdr:rowOff>
    </xdr:from>
    <xdr:to>
      <xdr:col>0</xdr:col>
      <xdr:colOff>1871980</xdr:colOff>
      <xdr:row>4</xdr:row>
      <xdr:rowOff>103346</xdr:rowOff>
    </xdr:to>
    <xdr:pic>
      <xdr:nvPicPr>
        <xdr:cNvPr id="4" name="Gráfico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wpc="http://schemas.microsoft.com/office/word/2010/wordprocessingCanvas" xmlns:mc="http://schemas.openxmlformats.org/markup-compatibility/2006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o="urn:schemas-microsoft-com:office:office" xmlns:v="urn:schemas-microsoft-com:vml" xmlns:w10="urn:schemas-microsoft-com:office:word" xmlns:w="http://schemas.openxmlformats.org/wordprocessingml/2006/main" xmlns:w15="http://schemas.microsoft.com/office/word/2012/wordml" xmlns:w16cid="http://schemas.microsoft.com/office/word/2016/wordml/cid" xmlns:w16se="http://schemas.microsoft.com/office/word/2015/wordml/symex" xmlns:asvg="http://schemas.microsoft.com/office/drawing/2016/SVG/main" xmlns:lc="http://schemas.openxmlformats.org/drawingml/2006/lockedCanvas" r:embed="rId4"/>
            </a:ext>
          </a:extLst>
        </a:blip>
        <a:stretch>
          <a:fillRect/>
        </a:stretch>
      </xdr:blipFill>
      <xdr:spPr>
        <a:xfrm>
          <a:off x="1047750" y="476250"/>
          <a:ext cx="824230" cy="4724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S_JORGE%20_M_MARIN_C/ESTUDIOS%20PREVIOS/PROCESOS%202026/OBRAS%20CIVILES%20VILLA%20PILAR%202026/PRESUPUESTO%20VILLA%20PILAR%20AJUSTADO%20071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Transporte"/>
      <sheetName val="Materiales"/>
      <sheetName val="MANO DE OBRA"/>
      <sheetName val="CONCRETOS"/>
      <sheetName val="1.1"/>
      <sheetName val="1.2"/>
      <sheetName val="1.3"/>
      <sheetName val="1.4"/>
      <sheetName val="1.5"/>
      <sheetName val="1.5.1"/>
      <sheetName val="1,3"/>
      <sheetName val="1.5.2"/>
      <sheetName val="1.5.3"/>
      <sheetName val="1.5.4"/>
      <sheetName val="1.5.5"/>
      <sheetName val="1.5.6"/>
      <sheetName val="1.5.7"/>
      <sheetName val="1.5.8"/>
      <sheetName val="1.5.9"/>
      <sheetName val="1.5.10"/>
      <sheetName val="1.6"/>
      <sheetName val="1.8"/>
      <sheetName val="1.9.1"/>
      <sheetName val="1.9.2"/>
      <sheetName val="1.10"/>
      <sheetName val="1.12"/>
      <sheetName val="1.13"/>
      <sheetName val="2.1"/>
      <sheetName val="1,9"/>
      <sheetName val="2.2.2"/>
      <sheetName val="2.3"/>
      <sheetName val="2.3.1"/>
      <sheetName val="2.4"/>
      <sheetName val="2.6"/>
      <sheetName val="2.7"/>
      <sheetName val="2.8"/>
      <sheetName val="2.9"/>
      <sheetName val="3.1"/>
      <sheetName val="3.2"/>
      <sheetName val="3.3"/>
      <sheetName val="3.4"/>
      <sheetName val="1,16"/>
      <sheetName val="1,17"/>
      <sheetName val="4.2"/>
      <sheetName val="4.2.2"/>
      <sheetName val="4.4"/>
      <sheetName val="4.5"/>
      <sheetName val="4.6"/>
      <sheetName val="4.7"/>
      <sheetName val="2,1"/>
      <sheetName val="4.8.2"/>
      <sheetName val="4.11"/>
      <sheetName val="4.12"/>
      <sheetName val="4.13"/>
      <sheetName val="4.14"/>
      <sheetName val="5.1"/>
      <sheetName val="2,3"/>
      <sheetName val="3,1"/>
      <sheetName val="3,2"/>
      <sheetName val="5.2"/>
      <sheetName val="5.3"/>
      <sheetName val="8,2"/>
      <sheetName val="8,3"/>
      <sheetName val="7.5 (2)"/>
      <sheetName val="7.5 (3)"/>
      <sheetName val="7.5 (4)"/>
      <sheetName val="7.5 (5)"/>
      <sheetName val="7.5 (6)"/>
      <sheetName val="8,6p"/>
      <sheetName val="8,7p"/>
      <sheetName val="8,6"/>
      <sheetName val="8,7"/>
      <sheetName val="8,8"/>
      <sheetName val="8,9"/>
      <sheetName val="8,10"/>
      <sheetName val="8,11"/>
      <sheetName val="8,12"/>
      <sheetName val="9,2"/>
      <sheetName val="10,3"/>
      <sheetName val="5.5"/>
      <sheetName val="5.6"/>
      <sheetName val="5.7"/>
      <sheetName val="5.8"/>
      <sheetName val="5.9"/>
      <sheetName val="6"/>
      <sheetName val="4.1"/>
      <sheetName val="4.1.1"/>
      <sheetName val="4.2.1"/>
      <sheetName val="1.7"/>
      <sheetName val="4.8.1"/>
      <sheetName val="5.12"/>
      <sheetName val="1.11"/>
      <sheetName val="2.2.1"/>
      <sheetName val="2.5"/>
      <sheetName val="4.3"/>
      <sheetName val="4.9"/>
      <sheetName val="4.10"/>
      <sheetName val="5,7"/>
      <sheetName val="5.11"/>
      <sheetName val="5.15"/>
      <sheetName val="5.16"/>
      <sheetName val="AIU OBRAS CIV ALUM PUB"/>
      <sheetName val="PPTO OBRAS CIV ALUM PUB CD"/>
      <sheetName val="PPTO OBRAS CIV ALUM PUB C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9">
          <cell r="B29" t="str">
            <v>1.5.6</v>
          </cell>
          <cell r="Q29" t="str">
            <v>und</v>
          </cell>
        </row>
      </sheetData>
      <sheetData sheetId="17"/>
      <sheetData sheetId="18"/>
      <sheetData sheetId="19"/>
      <sheetData sheetId="20"/>
      <sheetData sheetId="21">
        <row r="29">
          <cell r="B29" t="str">
            <v>1.6</v>
          </cell>
          <cell r="Q29" t="str">
            <v>und</v>
          </cell>
        </row>
      </sheetData>
      <sheetData sheetId="22"/>
      <sheetData sheetId="23"/>
      <sheetData sheetId="24">
        <row r="29">
          <cell r="B29" t="str">
            <v>1.9.2</v>
          </cell>
          <cell r="Q29" t="str">
            <v>ml</v>
          </cell>
        </row>
      </sheetData>
      <sheetData sheetId="25"/>
      <sheetData sheetId="26"/>
      <sheetData sheetId="27"/>
      <sheetData sheetId="28"/>
      <sheetData sheetId="29"/>
      <sheetData sheetId="30">
        <row r="29">
          <cell r="B29" t="str">
            <v>2.2.2</v>
          </cell>
          <cell r="Q29" t="str">
            <v>und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>
        <row r="29">
          <cell r="B29" t="str">
            <v>3.1</v>
          </cell>
          <cell r="Q29" t="str">
            <v>ml</v>
          </cell>
        </row>
      </sheetData>
      <sheetData sheetId="39">
        <row r="29">
          <cell r="B29" t="str">
            <v>3.2</v>
          </cell>
          <cell r="Q29" t="str">
            <v>ml</v>
          </cell>
        </row>
      </sheetData>
      <sheetData sheetId="40">
        <row r="29">
          <cell r="B29" t="str">
            <v>3.3</v>
          </cell>
          <cell r="Q29" t="str">
            <v>ml</v>
          </cell>
        </row>
      </sheetData>
      <sheetData sheetId="41">
        <row r="29">
          <cell r="B29" t="str">
            <v>3.4</v>
          </cell>
          <cell r="Q29" t="str">
            <v>und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>
        <row r="29">
          <cell r="B29" t="str">
            <v>5.1</v>
          </cell>
          <cell r="Q29" t="str">
            <v>m2</v>
          </cell>
        </row>
      </sheetData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>
        <row r="29">
          <cell r="B29">
            <v>5.5</v>
          </cell>
          <cell r="Q29" t="str">
            <v>m3</v>
          </cell>
        </row>
      </sheetData>
      <sheetData sheetId="81">
        <row r="29">
          <cell r="B29">
            <v>5.6</v>
          </cell>
          <cell r="Q29" t="str">
            <v>m3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topLeftCell="A13" zoomScale="80" zoomScaleNormal="80" zoomScaleSheetLayoutView="80" workbookViewId="0">
      <selection activeCell="D9" sqref="D9"/>
    </sheetView>
  </sheetViews>
  <sheetFormatPr baseColWidth="10" defaultColWidth="11.42578125" defaultRowHeight="15"/>
  <cols>
    <col min="1" max="1" width="35.7109375" style="27" customWidth="1"/>
    <col min="2" max="2" width="79.7109375" style="27" bestFit="1" customWidth="1"/>
    <col min="3" max="3" width="10.7109375" style="28" customWidth="1"/>
    <col min="4" max="4" width="14.5703125" style="29" customWidth="1"/>
    <col min="5" max="5" width="19.85546875" style="27" customWidth="1"/>
    <col min="6" max="6" width="24.42578125" style="27" customWidth="1"/>
    <col min="7" max="7" width="24.140625" style="27" customWidth="1"/>
    <col min="8" max="9" width="11.42578125" style="2" customWidth="1"/>
    <col min="10" max="16384" width="11.42578125" style="2"/>
  </cols>
  <sheetData>
    <row r="1" spans="1:7" s="1" customFormat="1" ht="18.95" customHeight="1">
      <c r="A1" s="41"/>
      <c r="B1" s="51" t="s">
        <v>0</v>
      </c>
      <c r="C1" s="52"/>
      <c r="D1" s="52"/>
      <c r="E1" s="52"/>
      <c r="F1" s="53"/>
      <c r="G1" s="44"/>
    </row>
    <row r="2" spans="1:7" s="1" customFormat="1" ht="16.350000000000001" customHeight="1">
      <c r="A2" s="42"/>
      <c r="B2" s="54"/>
      <c r="C2" s="55"/>
      <c r="D2" s="55"/>
      <c r="E2" s="55"/>
      <c r="F2" s="56"/>
      <c r="G2" s="45"/>
    </row>
    <row r="3" spans="1:7" s="1" customFormat="1" ht="16.350000000000001" customHeight="1">
      <c r="A3" s="42"/>
      <c r="B3" s="57" t="s">
        <v>19</v>
      </c>
      <c r="C3" s="58"/>
      <c r="D3" s="58"/>
      <c r="E3" s="58"/>
      <c r="F3" s="59"/>
      <c r="G3" s="45"/>
    </row>
    <row r="4" spans="1:7" s="1" customFormat="1" ht="16.350000000000001" customHeight="1">
      <c r="A4" s="42"/>
      <c r="B4" s="57"/>
      <c r="C4" s="58"/>
      <c r="D4" s="58"/>
      <c r="E4" s="58"/>
      <c r="F4" s="59"/>
      <c r="G4" s="45"/>
    </row>
    <row r="5" spans="1:7" s="1" customFormat="1" ht="32.65" customHeight="1">
      <c r="A5" s="43"/>
      <c r="B5" s="48" t="s">
        <v>39</v>
      </c>
      <c r="C5" s="49"/>
      <c r="D5" s="49"/>
      <c r="E5" s="49"/>
      <c r="F5" s="50"/>
      <c r="G5" s="46"/>
    </row>
    <row r="6" spans="1:7" ht="15.75" customHeight="1" thickBot="1">
      <c r="A6" s="47" t="s">
        <v>1</v>
      </c>
      <c r="B6" s="47"/>
      <c r="C6" s="47"/>
      <c r="D6" s="47"/>
      <c r="E6" s="47"/>
      <c r="F6" s="47"/>
      <c r="G6" s="47"/>
    </row>
    <row r="7" spans="1:7" ht="43.5" customHeight="1">
      <c r="A7" s="3" t="s">
        <v>2</v>
      </c>
      <c r="B7" s="4" t="s">
        <v>3</v>
      </c>
      <c r="C7" s="5" t="s">
        <v>4</v>
      </c>
      <c r="D7" s="6" t="s">
        <v>5</v>
      </c>
      <c r="E7" s="7" t="s">
        <v>6</v>
      </c>
      <c r="F7" s="7" t="s">
        <v>7</v>
      </c>
      <c r="G7" s="8" t="s">
        <v>8</v>
      </c>
    </row>
    <row r="8" spans="1:7" ht="30.2" customHeight="1">
      <c r="A8" s="9"/>
      <c r="B8" s="10" t="s">
        <v>9</v>
      </c>
      <c r="C8" s="11"/>
      <c r="D8" s="12"/>
      <c r="E8" s="13"/>
      <c r="F8" s="13"/>
      <c r="G8" s="14">
        <f>SUM(F9:F11)</f>
        <v>0</v>
      </c>
    </row>
    <row r="9" spans="1:7" ht="27">
      <c r="A9" s="15" t="str">
        <f>+'[1]1.5.6'!B29</f>
        <v>1.5.6</v>
      </c>
      <c r="B9" s="16" t="s">
        <v>20</v>
      </c>
      <c r="C9" s="17" t="str">
        <f>'[1]1.5.6'!Q$29</f>
        <v>und</v>
      </c>
      <c r="D9" s="18">
        <v>115</v>
      </c>
      <c r="E9" s="19"/>
      <c r="F9" s="19">
        <f>+ROUND(D9*E9,0)</f>
        <v>0</v>
      </c>
      <c r="G9" s="20"/>
    </row>
    <row r="10" spans="1:7" ht="27">
      <c r="A10" s="15" t="str">
        <f>'[1]1.6'!B29</f>
        <v>1.6</v>
      </c>
      <c r="B10" s="16" t="s">
        <v>21</v>
      </c>
      <c r="C10" s="17" t="str">
        <f>+'[1]1.6'!Q29</f>
        <v>und</v>
      </c>
      <c r="D10" s="18">
        <v>115</v>
      </c>
      <c r="E10" s="19"/>
      <c r="F10" s="19">
        <f t="shared" ref="F10:F11" si="0">+ROUND(D10*E10,0)</f>
        <v>0</v>
      </c>
      <c r="G10" s="20"/>
    </row>
    <row r="11" spans="1:7" ht="27">
      <c r="A11" s="15" t="str">
        <f>+'[1]1.9.2'!B29</f>
        <v>1.9.2</v>
      </c>
      <c r="B11" s="21" t="s">
        <v>22</v>
      </c>
      <c r="C11" s="17" t="str">
        <f>+'[1]1.9.2'!Q29</f>
        <v>ml</v>
      </c>
      <c r="D11" s="18">
        <v>408</v>
      </c>
      <c r="E11" s="19"/>
      <c r="F11" s="19">
        <f t="shared" si="0"/>
        <v>0</v>
      </c>
      <c r="G11" s="20"/>
    </row>
    <row r="12" spans="1:7">
      <c r="A12" s="15"/>
      <c r="B12" s="22" t="s">
        <v>10</v>
      </c>
      <c r="C12" s="23"/>
      <c r="D12" s="24"/>
      <c r="E12" s="19"/>
      <c r="F12" s="19"/>
      <c r="G12" s="25">
        <f>SUM(F13:F16)</f>
        <v>0</v>
      </c>
    </row>
    <row r="13" spans="1:7" ht="27">
      <c r="A13" s="15" t="str">
        <f>'[1]2.2.2'!B29</f>
        <v>2.2.2</v>
      </c>
      <c r="B13" s="21" t="s">
        <v>23</v>
      </c>
      <c r="C13" s="17" t="str">
        <f>+'[1]2.2.2'!Q29</f>
        <v>und</v>
      </c>
      <c r="D13" s="18">
        <v>130</v>
      </c>
      <c r="E13" s="19"/>
      <c r="F13" s="19">
        <f>+ROUND(D13*E13,0)</f>
        <v>0</v>
      </c>
      <c r="G13" s="20"/>
    </row>
    <row r="14" spans="1:7" ht="16.5">
      <c r="A14" s="15" t="s">
        <v>31</v>
      </c>
      <c r="B14" s="21" t="s">
        <v>32</v>
      </c>
      <c r="C14" s="17" t="s">
        <v>33</v>
      </c>
      <c r="D14" s="18">
        <v>4</v>
      </c>
      <c r="E14" s="19"/>
      <c r="F14" s="19">
        <f>+ROUND(D14*E14,0)</f>
        <v>0</v>
      </c>
      <c r="G14" s="20"/>
    </row>
    <row r="15" spans="1:7" ht="27">
      <c r="A15" s="15" t="s">
        <v>34</v>
      </c>
      <c r="B15" s="21" t="s">
        <v>35</v>
      </c>
      <c r="C15" s="17" t="s">
        <v>36</v>
      </c>
      <c r="D15" s="18">
        <v>8.5</v>
      </c>
      <c r="E15" s="19"/>
      <c r="F15" s="19">
        <f>+ROUND(D15*E15,0)</f>
        <v>0</v>
      </c>
      <c r="G15" s="20"/>
    </row>
    <row r="16" spans="1:7" ht="16.5">
      <c r="A16" s="15" t="s">
        <v>37</v>
      </c>
      <c r="B16" s="21" t="s">
        <v>38</v>
      </c>
      <c r="C16" s="17" t="s">
        <v>33</v>
      </c>
      <c r="D16" s="18">
        <v>4</v>
      </c>
      <c r="E16" s="19"/>
      <c r="F16" s="19">
        <f>+ROUND(D16*E16,0)</f>
        <v>0</v>
      </c>
      <c r="G16" s="20"/>
    </row>
    <row r="17" spans="1:7">
      <c r="A17" s="15"/>
      <c r="B17" s="22" t="s">
        <v>11</v>
      </c>
      <c r="C17" s="17"/>
      <c r="D17" s="24"/>
      <c r="E17" s="19"/>
      <c r="F17" s="19"/>
      <c r="G17" s="25">
        <f>SUM(F18:F21)</f>
        <v>0</v>
      </c>
    </row>
    <row r="18" spans="1:7" ht="27">
      <c r="A18" s="15" t="str">
        <f>+'[1]3.1'!B29</f>
        <v>3.1</v>
      </c>
      <c r="B18" s="21" t="s">
        <v>24</v>
      </c>
      <c r="C18" s="17" t="str">
        <f>'[1]3.1'!Q29</f>
        <v>ml</v>
      </c>
      <c r="D18" s="18">
        <v>700</v>
      </c>
      <c r="E18" s="19"/>
      <c r="F18" s="19">
        <f>+ROUND(D18*E18,0)</f>
        <v>0</v>
      </c>
      <c r="G18" s="20"/>
    </row>
    <row r="19" spans="1:7" ht="27">
      <c r="A19" s="15" t="str">
        <f>+'[1]3.2'!B29</f>
        <v>3.2</v>
      </c>
      <c r="B19" s="21" t="s">
        <v>25</v>
      </c>
      <c r="C19" s="17" t="str">
        <f>+'[1]3.2'!Q29</f>
        <v>ml</v>
      </c>
      <c r="D19" s="18">
        <v>650</v>
      </c>
      <c r="E19" s="19"/>
      <c r="F19" s="19">
        <f>+ROUND(D19*E19,0)</f>
        <v>0</v>
      </c>
      <c r="G19" s="20"/>
    </row>
    <row r="20" spans="1:7" ht="16.5">
      <c r="A20" s="15" t="str">
        <f>+'[1]3.3'!B29</f>
        <v>3.3</v>
      </c>
      <c r="B20" s="21" t="s">
        <v>26</v>
      </c>
      <c r="C20" s="17" t="str">
        <f>+'[1]3.3'!Q29</f>
        <v>ml</v>
      </c>
      <c r="D20" s="18">
        <v>12</v>
      </c>
      <c r="E20" s="19"/>
      <c r="F20" s="19">
        <f>+ROUND(D20*E20,0)</f>
        <v>0</v>
      </c>
      <c r="G20" s="20"/>
    </row>
    <row r="21" spans="1:7" ht="27">
      <c r="A21" s="15" t="str">
        <f>+'[1]3.4'!B29</f>
        <v>3.4</v>
      </c>
      <c r="B21" s="21" t="s">
        <v>27</v>
      </c>
      <c r="C21" s="17" t="str">
        <f>+'[1]3.4'!Q29</f>
        <v>und</v>
      </c>
      <c r="D21" s="18">
        <v>30</v>
      </c>
      <c r="E21" s="19"/>
      <c r="F21" s="19">
        <f>+ROUND(D21*E21,0)</f>
        <v>0</v>
      </c>
      <c r="G21" s="20"/>
    </row>
    <row r="22" spans="1:7">
      <c r="A22" s="15"/>
      <c r="B22" s="22" t="s">
        <v>12</v>
      </c>
      <c r="C22" s="17"/>
      <c r="D22" s="24"/>
      <c r="E22" s="19"/>
      <c r="F22" s="19"/>
      <c r="G22" s="25">
        <f>SUM(F23:F25)</f>
        <v>0</v>
      </c>
    </row>
    <row r="23" spans="1:7" ht="27">
      <c r="A23" s="15" t="str">
        <f>+'[1]5.1'!B29</f>
        <v>5.1</v>
      </c>
      <c r="B23" s="21" t="s">
        <v>28</v>
      </c>
      <c r="C23" s="17" t="str">
        <f>'[1]5.1'!Q29</f>
        <v>m2</v>
      </c>
      <c r="D23" s="18">
        <v>20</v>
      </c>
      <c r="E23" s="19"/>
      <c r="F23" s="19">
        <f>+ROUND(D23*E23,0)</f>
        <v>0</v>
      </c>
      <c r="G23" s="20"/>
    </row>
    <row r="24" spans="1:7" ht="16.5">
      <c r="A24" s="15">
        <f>+'[1]5.5'!B29</f>
        <v>5.5</v>
      </c>
      <c r="B24" s="21" t="s">
        <v>29</v>
      </c>
      <c r="C24" s="17" t="str">
        <f>'[1]5.5'!Q29</f>
        <v>m3</v>
      </c>
      <c r="D24" s="18">
        <v>188.8</v>
      </c>
      <c r="E24" s="19"/>
      <c r="F24" s="19">
        <f>+ROUND(D24*E24,0)</f>
        <v>0</v>
      </c>
      <c r="G24" s="20"/>
    </row>
    <row r="25" spans="1:7" ht="17.25" thickBot="1">
      <c r="A25" s="15">
        <f>+'[1]5.6'!B$29</f>
        <v>5.6</v>
      </c>
      <c r="B25" s="21" t="s">
        <v>30</v>
      </c>
      <c r="C25" s="17" t="str">
        <f>'[1]5.6'!Q$29</f>
        <v>m3</v>
      </c>
      <c r="D25" s="18">
        <v>168</v>
      </c>
      <c r="E25" s="19"/>
      <c r="F25" s="19">
        <f>+ROUND(D25*E25,0)</f>
        <v>0</v>
      </c>
      <c r="G25" s="20"/>
    </row>
    <row r="26" spans="1:7" ht="27" customHeight="1" thickBot="1">
      <c r="A26" s="36" t="s">
        <v>1</v>
      </c>
      <c r="B26" s="37"/>
      <c r="C26" s="37"/>
      <c r="D26" s="37"/>
      <c r="E26" s="37"/>
      <c r="F26" s="37"/>
      <c r="G26" s="26">
        <f>SUM(G8:G25)</f>
        <v>0</v>
      </c>
    </row>
    <row r="27" spans="1:7" ht="15" customHeight="1" thickBot="1">
      <c r="A27" s="38" t="s">
        <v>17</v>
      </c>
      <c r="B27" s="39"/>
      <c r="C27" s="39"/>
      <c r="D27" s="39"/>
      <c r="E27" s="40"/>
      <c r="F27" s="35"/>
      <c r="G27" s="26">
        <f>+G26*F27</f>
        <v>0</v>
      </c>
    </row>
    <row r="28" spans="1:7" ht="15.75" thickBot="1">
      <c r="A28" s="36" t="s">
        <v>18</v>
      </c>
      <c r="B28" s="37"/>
      <c r="C28" s="37"/>
      <c r="D28" s="37"/>
      <c r="E28" s="37"/>
      <c r="F28" s="37"/>
      <c r="G28" s="26">
        <f>+G26+G27</f>
        <v>0</v>
      </c>
    </row>
    <row r="29" spans="1:7">
      <c r="G29" s="30"/>
    </row>
    <row r="30" spans="1:7">
      <c r="F30" s="31"/>
      <c r="G30" s="31"/>
    </row>
    <row r="31" spans="1:7">
      <c r="G31" s="31"/>
    </row>
    <row r="32" spans="1:7">
      <c r="A32" s="33"/>
      <c r="B32" s="34"/>
    </row>
    <row r="33" spans="1:1">
      <c r="A33" s="32" t="s">
        <v>13</v>
      </c>
    </row>
    <row r="34" spans="1:1">
      <c r="A34" s="32" t="s">
        <v>14</v>
      </c>
    </row>
    <row r="35" spans="1:1">
      <c r="A35" s="32" t="s">
        <v>15</v>
      </c>
    </row>
    <row r="36" spans="1:1">
      <c r="A36" s="32" t="s">
        <v>16</v>
      </c>
    </row>
  </sheetData>
  <mergeCells count="9">
    <mergeCell ref="A28:F28"/>
    <mergeCell ref="A27:E27"/>
    <mergeCell ref="A26:F26"/>
    <mergeCell ref="A1:A5"/>
    <mergeCell ref="G1:G5"/>
    <mergeCell ref="A6:G6"/>
    <mergeCell ref="B5:F5"/>
    <mergeCell ref="B1:F2"/>
    <mergeCell ref="B3:F4"/>
  </mergeCells>
  <printOptions horizontalCentered="1"/>
  <pageMargins left="0.51181102362204722" right="0.51181102362204722" top="0.74803149606299213" bottom="0.35433070866141736" header="0.31496062992125984" footer="0.31496062992125984"/>
  <pageSetup scale="5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OFERTA ECONOMICA</vt:lpstr>
      <vt:lpstr>'FORMATO OFERTA ECONOMICA'!Área_de_impresión</vt:lpstr>
      <vt:lpstr>'FORMATO OFERTA ECONOMICA'!Títulos_a_imprimir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Mario Marín Castaño</dc:creator>
  <cp:lastModifiedBy>Monica Muñoz Muñoz</cp:lastModifiedBy>
  <dcterms:created xsi:type="dcterms:W3CDTF">2026-10-08T12:40:05Z</dcterms:created>
  <dcterms:modified xsi:type="dcterms:W3CDTF">2026-10-19T21:51:53Z</dcterms:modified>
</cp:coreProperties>
</file>