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municipioenvigado-my.sharepoint.com/personal/luis_mejiar_envigado_gov_co/Documents/1. LUIS F MEJIA/ANÁLISIS 2026/10. OCTUBRE/ENV-23-30-1580-26 DOTACION UNIFORMES/"/>
    </mc:Choice>
  </mc:AlternateContent>
  <xr:revisionPtr revIDLastSave="176" documentId="11_A7D08D849268DCE7A8F9553D285220C6BEB4A28D" xr6:coauthVersionLast="47" xr6:coauthVersionMax="47" xr10:uidLastSave="{1BE256C7-6F86-41A6-8B67-8B42FA139BA6}"/>
  <bookViews>
    <workbookView xWindow="-120" yWindow="-120" windowWidth="29040" windowHeight="1572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16" l="1"/>
  <c r="G34" i="16"/>
  <c r="J34" i="16"/>
  <c r="D37" i="16"/>
  <c r="E37" i="16"/>
  <c r="G15" i="16"/>
  <c r="J15" i="16"/>
  <c r="G16" i="16"/>
  <c r="J16" i="16"/>
  <c r="G17" i="16"/>
  <c r="J17" i="16"/>
  <c r="G18" i="16"/>
  <c r="J18" i="16"/>
  <c r="G19" i="16"/>
  <c r="J19" i="16"/>
  <c r="G20" i="16"/>
  <c r="J20" i="16"/>
  <c r="G21" i="16"/>
  <c r="J21" i="16"/>
  <c r="G22" i="16"/>
  <c r="J22" i="16"/>
  <c r="G23" i="16"/>
  <c r="J23" i="16"/>
  <c r="G24" i="16"/>
  <c r="J24" i="16"/>
  <c r="G25" i="16"/>
  <c r="J25" i="16"/>
  <c r="G26" i="16"/>
  <c r="J26" i="16"/>
  <c r="G27" i="16"/>
  <c r="J27" i="16"/>
  <c r="G28" i="16"/>
  <c r="J28" i="16"/>
  <c r="G29" i="16"/>
  <c r="J29" i="16"/>
  <c r="G30" i="16"/>
  <c r="J30" i="16"/>
  <c r="G31" i="16"/>
  <c r="J31" i="16"/>
  <c r="G32" i="16"/>
  <c r="J32" i="16"/>
  <c r="G33" i="16"/>
  <c r="H33" i="16"/>
  <c r="I33" i="16"/>
  <c r="J33" i="16"/>
  <c r="G35" i="16"/>
  <c r="J35" i="16"/>
  <c r="G36" i="16"/>
  <c r="J36" i="16"/>
  <c r="G12" i="16"/>
  <c r="K33" i="16" l="1"/>
  <c r="I22" i="16"/>
  <c r="K22" i="16" s="1"/>
  <c r="H22" i="16"/>
  <c r="H23" i="16"/>
  <c r="I23" i="16"/>
  <c r="K23" i="16" s="1"/>
  <c r="I24" i="16"/>
  <c r="K24" i="16" s="1"/>
  <c r="H24" i="16"/>
  <c r="I25" i="16"/>
  <c r="H25" i="16"/>
  <c r="I26" i="16"/>
  <c r="K26" i="16" s="1"/>
  <c r="H26" i="16"/>
  <c r="H27" i="16"/>
  <c r="I27" i="16"/>
  <c r="K27" i="16" s="1"/>
  <c r="H35" i="16"/>
  <c r="I35" i="16"/>
  <c r="K35" i="16" s="1"/>
  <c r="H34" i="16"/>
  <c r="I34" i="16"/>
  <c r="K34" i="16" s="1"/>
  <c r="K25" i="16"/>
  <c r="I15" i="16"/>
  <c r="K15" i="16" s="1"/>
  <c r="H15" i="16"/>
  <c r="I16" i="16"/>
  <c r="K16" i="16" s="1"/>
  <c r="H16" i="16"/>
  <c r="H17" i="16"/>
  <c r="I17" i="16"/>
  <c r="K17" i="16" s="1"/>
  <c r="H18" i="16"/>
  <c r="I18" i="16"/>
  <c r="K18" i="16" s="1"/>
  <c r="H19" i="16"/>
  <c r="I19" i="16"/>
  <c r="K19" i="16" s="1"/>
  <c r="I20" i="16"/>
  <c r="K20" i="16" s="1"/>
  <c r="H20" i="16"/>
  <c r="H21" i="16"/>
  <c r="I21" i="16"/>
  <c r="K21" i="16" s="1"/>
  <c r="H28" i="16"/>
  <c r="I28" i="16"/>
  <c r="K28" i="16" s="1"/>
  <c r="H31" i="16"/>
  <c r="I31" i="16"/>
  <c r="K31" i="16" s="1"/>
  <c r="I32" i="16"/>
  <c r="K32" i="16" s="1"/>
  <c r="H32" i="16"/>
  <c r="H36" i="16"/>
  <c r="I36" i="16"/>
  <c r="K36" i="16" s="1"/>
  <c r="H29" i="16"/>
  <c r="I29" i="16"/>
  <c r="K29" i="16" s="1"/>
  <c r="H30" i="16"/>
  <c r="I30" i="16"/>
  <c r="K30" i="16" s="1"/>
  <c r="G13" i="16"/>
  <c r="J13" i="16"/>
  <c r="G14" i="16"/>
  <c r="J14" i="16"/>
  <c r="I13" i="16" l="1"/>
  <c r="G37" i="16"/>
  <c r="H14" i="16"/>
  <c r="I12" i="16"/>
  <c r="I37" i="16" s="1"/>
  <c r="H12" i="16"/>
  <c r="H37" i="16" s="1"/>
  <c r="I14" i="16"/>
  <c r="K14" i="16" s="1"/>
  <c r="H13" i="16"/>
  <c r="K13" i="16"/>
  <c r="J12" i="16" l="1"/>
  <c r="J37" i="16" s="1"/>
  <c r="K12" i="16" l="1"/>
  <c r="K37" i="16" s="1"/>
</calcChain>
</file>

<file path=xl/sharedStrings.xml><?xml version="1.0" encoding="utf-8"?>
<sst xmlns="http://schemas.openxmlformats.org/spreadsheetml/2006/main" count="95" uniqueCount="70">
  <si>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</si>
  <si>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</si>
  <si>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</si>
  <si>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</si>
  <si>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</si>
  <si>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</si>
  <si>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</si>
  <si>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</si>
  <si>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</si>
  <si>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</si>
  <si>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</si>
  <si>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</si>
  <si>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</si>
  <si>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</si>
  <si>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</si>
  <si>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</si>
  <si>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</si>
  <si>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</si>
  <si>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</si>
  <si>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</si>
  <si>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</si>
  <si>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</si>
  <si>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</si>
  <si>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</si>
  <si>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</si>
  <si>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</si>
  <si>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</si>
  <si>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</si>
  <si>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</si>
  <si>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</si>
  <si>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</si>
  <si>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Campos que deberan ser diligenciados por el oferente (Tener en cuenta porcentaje del IVA según el artículo/servicio a cotizar)</t>
  </si>
  <si>
    <t xml:space="preserve">Firma del Representante Legal </t>
  </si>
  <si>
    <t>Todos los requerimientos para dicho proceso se deberan verificar en la invitación publica el cual esta publicada en el portal transaccional SECOP II</t>
  </si>
  <si>
    <t xml:space="preserve">ANEXO - PROPUESTA ECONÓMICA 
COMPRA DE BIENES Y SERVICIOS
SUBASTA INVERSA
</t>
  </si>
  <si>
    <t>PRODUCTO</t>
  </si>
  <si>
    <t>PRECIO TECHO VALOR UNITARIO IVA INCLUÍDO</t>
  </si>
  <si>
    <t>VALOR TOTAL IVA INCLUÍDO</t>
  </si>
  <si>
    <t xml:space="preserve">VALOR UNITARIO 
IVA INCLUÍDO </t>
  </si>
  <si>
    <t>SEGÚN LA INDICADA EN PLIEGO DE CONDICIONES</t>
  </si>
  <si>
    <t>SUMINISTRO DE DOTACIÓN, UNIFORMES Y PRENDAS DE REPRESENTACIÓN PARA LAS DIFERENTES DEPENDENCIAS DE LA ADMINISTRACIÓN MUNICIPAL</t>
  </si>
  <si>
    <t>Tener en cuenta los Valores Asociados al Contrato según el Acuerdo Municipal 046 del 18 de diciembre de 2024 (Estatuto Tributario Municipal), y el Acuerdo N°057 del 2025 “Por medio del cual se modifica y adiciona parcialmente, el Acuerdo N°046 del 2024 Estatuto Tributario Municipal”.</t>
  </si>
  <si>
    <t>ENV-23-30-1580-26 - LOTE 01 - TALENTO HUMANO</t>
  </si>
  <si>
    <t xml:space="preserve">PRESUPUESTO OFICIAL - LOTE 01
$ 226.799.656
IVA INCLUÍDO </t>
  </si>
  <si>
    <t>BLUSA SERVICIOS GENERALES</t>
  </si>
  <si>
    <t>PANTALON DAMA SERVICIOS GENERALES</t>
  </si>
  <si>
    <t>BATA BLANCA PROTECTORA</t>
  </si>
  <si>
    <t xml:space="preserve">CAMISETA TIPO POLO MANGA CORTA </t>
  </si>
  <si>
    <t xml:space="preserve">CAMISETA TIPO POLO MANGA LARGA </t>
  </si>
  <si>
    <t>CHAQUETA - CHALECO BRAZO REMOVIBLE TODAS LAS DEPENDENCIAS Y DIRECCION DE CALIDAD</t>
  </si>
  <si>
    <t xml:space="preserve">GORRA </t>
  </si>
  <si>
    <t>MEDIAS DAMA SERVICIOS GENERALES</t>
  </si>
  <si>
    <t>ZAPATOS DAMA (SERVICIOS GENERALES)</t>
  </si>
  <si>
    <t>PANTALON TACTICO 7 BOLSILLOS (GUARDIAN)</t>
  </si>
  <si>
    <t>BOTAS TACTICAS MEDIA CAÑA (GUARDIAN)</t>
  </si>
  <si>
    <t>CAMISA MANGA LARGA</t>
  </si>
  <si>
    <t>JEAN</t>
  </si>
  <si>
    <t>OVEROL MANGA LARGA</t>
  </si>
  <si>
    <t>PANTALÓN TIPO SUDADERA BORDADO ANTIFLUIDOS (EDUCACIÓN)</t>
  </si>
  <si>
    <t>PAVA (OBRERO)</t>
  </si>
  <si>
    <t>MANGAS (CONDUCTOR)</t>
  </si>
  <si>
    <t>PANTALON TACTICO TECNICO</t>
  </si>
  <si>
    <t>ZAPATO CABALLERO  (VIGILANTE)</t>
  </si>
  <si>
    <t>BOTA DE PVC</t>
  </si>
  <si>
    <t>BOTA DE PVC CON PUNTA PLATINA</t>
  </si>
  <si>
    <t>BOTA DIELECTRICA</t>
  </si>
  <si>
    <t>BOTA SOLDADOR</t>
  </si>
  <si>
    <t>BOTA TERMICA</t>
  </si>
  <si>
    <t>BONOS REDIMIBLES EN VESTUARIO EN ALMACENES AUTORIZADOS</t>
  </si>
  <si>
    <t>Tener en cuenta que para el item 25. BONOS REDIMIBLES EN VESTUARIO EN ALMACENES AUTORIZADOS, se debe garantizar un valor de $ 260.000 netos que sean redimibles por el funcionario en el almacen autorizado para dotacion y vestimenta unicamente , la Entidad considera un valor adicional del IVA y demás valores asociados al bono, lo cual será el factor de seleccion. Por esta razón, el precio techo se determinó en $ 345.100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</si>
</sst>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_);[Red]\(&quot;$&quot;\ #,##0\)"/>
    <numFmt numFmtId="165" formatCode="&quot;$&quot;\ #,##0.00"/>
    <numFmt numFmtId="166"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sz val="10"/>
      <name val="Arial"/>
      <family val="2"/>
    </font>
    <font>
      <b/>
      <u/>
      <sz val="11"/>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5" tint="0.39997558519241921"/>
        <bgColor indexed="64"/>
      </patternFill>
    </fill>
  </fills>
  <borders count="3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style="medium">
        <color theme="3"/>
      </left>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medium">
        <color theme="3"/>
      </right>
      <top/>
      <bottom style="double">
        <color indexed="64"/>
      </bottom>
      <diagonal/>
    </border>
    <border>
      <left style="medium">
        <color theme="3"/>
      </left>
      <right/>
      <top style="medium">
        <color indexed="64"/>
      </top>
      <bottom style="medium">
        <color indexed="64"/>
      </bottom>
      <diagonal/>
    </border>
    <border>
      <left/>
      <right/>
      <top style="medium">
        <color indexed="64"/>
      </top>
      <bottom style="medium">
        <color indexed="64"/>
      </bottom>
      <diagonal/>
    </border>
    <border>
      <left/>
      <right style="medium">
        <color theme="3"/>
      </right>
      <top style="medium">
        <color indexed="64"/>
      </top>
      <bottom style="medium">
        <color indexed="64"/>
      </bottom>
      <diagonal/>
    </border>
    <border>
      <left style="thin">
        <color theme="4"/>
      </left>
      <right/>
      <top style="double">
        <color indexed="64"/>
      </top>
      <bottom style="double">
        <color theme="4"/>
      </bottom>
      <diagonal/>
    </border>
    <border>
      <left/>
      <right/>
      <top style="double">
        <color indexed="64"/>
      </top>
      <bottom style="double">
        <color theme="4"/>
      </bottom>
      <diagonal/>
    </border>
    <border>
      <left/>
      <right/>
      <top style="double">
        <color theme="4"/>
      </top>
      <bottom/>
      <diagonal/>
    </border>
    <border>
      <left/>
      <right style="medium">
        <color theme="3"/>
      </right>
      <top style="double">
        <color theme="4"/>
      </top>
      <bottom/>
      <diagonal/>
    </border>
  </borders>
  <cellStyleXfs count="10">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xf numFmtId="43" fontId="18" fillId="0" borderId="0" applyFont="0" applyFill="0" applyBorder="0" applyAlignment="0" applyProtection="0"/>
  </cellStyleXfs>
  <cellXfs count="87">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5" fontId="6" fillId="6"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8" fillId="3" borderId="2" xfId="7" applyFont="1" applyFill="1" applyAlignment="1">
      <alignment horizontal="left" vertical="center"/>
    </xf>
    <xf numFmtId="0" fontId="8" fillId="0" borderId="26" xfId="7" applyFont="1" applyBorder="1" applyAlignment="1">
      <alignment horizontal="center" vertical="center"/>
    </xf>
    <xf numFmtId="0" fontId="8" fillId="2" borderId="27" xfId="7" applyNumberFormat="1" applyFont="1" applyFill="1" applyBorder="1" applyAlignment="1">
      <alignment horizontal="center" vertical="center" wrapText="1"/>
    </xf>
    <xf numFmtId="165" fontId="8" fillId="3" borderId="27" xfId="7" applyNumberFormat="1" applyFont="1" applyFill="1" applyBorder="1" applyAlignment="1" applyProtection="1">
      <alignment horizontal="center" vertical="center" wrapText="1"/>
      <protection locked="0"/>
    </xf>
    <xf numFmtId="9" fontId="8" fillId="3" borderId="28" xfId="2" applyFont="1" applyFill="1" applyBorder="1" applyAlignment="1" applyProtection="1">
      <alignment horizontal="center" vertical="center"/>
      <protection locked="0"/>
    </xf>
    <xf numFmtId="165" fontId="8" fillId="0" borderId="27" xfId="7" applyNumberFormat="1" applyFont="1" applyBorder="1" applyAlignment="1" applyProtection="1">
      <alignment horizontal="center" vertical="center" wrapText="1"/>
    </xf>
    <xf numFmtId="0" fontId="14" fillId="7" borderId="30" xfId="6" applyFont="1" applyFill="1" applyBorder="1" applyAlignment="1">
      <alignment vertical="center" wrapText="1"/>
    </xf>
    <xf numFmtId="0" fontId="14" fillId="7" borderId="31" xfId="6" applyFont="1" applyFill="1" applyBorder="1" applyAlignment="1">
      <alignment vertical="center" wrapText="1"/>
    </xf>
    <xf numFmtId="0" fontId="14" fillId="7" borderId="31" xfId="6" applyFont="1" applyFill="1" applyBorder="1" applyAlignment="1">
      <alignment horizontal="center" vertical="center" wrapText="1"/>
    </xf>
    <xf numFmtId="1" fontId="14" fillId="7" borderId="31" xfId="6" applyNumberFormat="1" applyFont="1" applyFill="1" applyBorder="1" applyAlignment="1">
      <alignment horizontal="center" vertical="center"/>
    </xf>
    <xf numFmtId="0" fontId="14" fillId="7" borderId="32" xfId="6" applyFont="1" applyFill="1" applyBorder="1" applyAlignment="1">
      <alignment horizontal="center" vertical="center" wrapText="1"/>
    </xf>
    <xf numFmtId="0" fontId="7" fillId="0" borderId="18" xfId="0" applyFont="1" applyBorder="1" applyAlignment="1" applyProtection="1">
      <alignment vertical="center"/>
      <protection locked="0"/>
    </xf>
    <xf numFmtId="0" fontId="6" fillId="0" borderId="0" xfId="0" applyFont="1" applyAlignment="1" applyProtection="1">
      <alignment vertical="center"/>
      <protection locked="0"/>
    </xf>
    <xf numFmtId="166" fontId="8" fillId="5" borderId="29" xfId="7" applyNumberFormat="1" applyFont="1" applyFill="1" applyBorder="1" applyAlignment="1">
      <alignment horizontal="center" vertical="center" wrapText="1"/>
    </xf>
    <xf numFmtId="0" fontId="8" fillId="7" borderId="27" xfId="7" applyFont="1" applyFill="1" applyBorder="1" applyAlignment="1">
      <alignment horizontal="center" vertical="center" wrapText="1"/>
    </xf>
    <xf numFmtId="0" fontId="6" fillId="6" borderId="1" xfId="9" applyNumberFormat="1" applyFont="1" applyFill="1" applyBorder="1" applyAlignment="1">
      <alignment horizontal="center" vertical="center"/>
    </xf>
    <xf numFmtId="166" fontId="8" fillId="8" borderId="29" xfId="7" applyNumberFormat="1" applyFont="1" applyFill="1" applyBorder="1" applyAlignment="1">
      <alignment horizontal="center" vertical="center" wrapText="1"/>
    </xf>
    <xf numFmtId="0" fontId="8" fillId="0" borderId="26" xfId="7" applyFont="1" applyBorder="1" applyAlignment="1">
      <alignment horizontal="left" vertical="top"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4" fillId="7" borderId="24" xfId="6" applyFont="1" applyFill="1" applyBorder="1" applyAlignment="1">
      <alignment horizontal="center" vertical="center"/>
    </xf>
    <xf numFmtId="0" fontId="14" fillId="7" borderId="23" xfId="6" applyFont="1" applyFill="1" applyBorder="1" applyAlignment="1">
      <alignment horizontal="center" vertical="center"/>
    </xf>
    <xf numFmtId="0" fontId="11" fillId="0" borderId="25"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11" fillId="0" borderId="25" xfId="7" applyFont="1" applyBorder="1" applyAlignment="1" applyProtection="1">
      <alignment horizontal="left" vertical="center"/>
    </xf>
    <xf numFmtId="0" fontId="11" fillId="0" borderId="6" xfId="7" applyFont="1" applyBorder="1" applyAlignment="1" applyProtection="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11" fillId="0" borderId="17" xfId="7" applyFont="1" applyBorder="1" applyAlignment="1" applyProtection="1">
      <alignment horizontal="left" vertical="center"/>
    </xf>
    <xf numFmtId="0" fontId="19" fillId="2" borderId="25" xfId="8" applyFont="1" applyFill="1" applyBorder="1" applyAlignment="1">
      <alignment vertical="center" wrapText="1"/>
    </xf>
    <xf numFmtId="0" fontId="19" fillId="2" borderId="6" xfId="8" applyFont="1" applyFill="1" applyBorder="1" applyAlignment="1">
      <alignment vertical="center" wrapText="1"/>
    </xf>
    <xf numFmtId="0" fontId="19" fillId="2" borderId="17" xfId="8" applyFont="1" applyFill="1" applyBorder="1" applyAlignment="1">
      <alignment vertical="center" wrapText="1"/>
    </xf>
    <xf numFmtId="0" fontId="4" fillId="0" borderId="20" xfId="0" applyFont="1" applyBorder="1" applyAlignment="1" applyProtection="1">
      <alignment horizontal="center" vertical="center"/>
      <protection locked="0"/>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6" fillId="0" borderId="35"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18"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19" xfId="0" applyFont="1" applyBorder="1" applyAlignment="1" applyProtection="1">
      <alignment horizontal="left" vertical="center"/>
      <protection locked="0"/>
    </xf>
    <xf numFmtId="0" fontId="7" fillId="0" borderId="18"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19" xfId="0" applyFont="1" applyBorder="1" applyAlignment="1" applyProtection="1">
      <alignment horizontal="left"/>
      <protection locked="0"/>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8" fillId="3" borderId="6" xfId="7" applyFont="1" applyFill="1" applyBorder="1" applyAlignment="1">
      <alignment horizontal="center" vertical="center"/>
    </xf>
    <xf numFmtId="0" fontId="8" fillId="3" borderId="17"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14" xfId="7" applyFont="1" applyFill="1" applyBorder="1" applyAlignment="1" applyProtection="1">
      <alignment horizontal="left" vertical="center"/>
      <protection locked="0"/>
    </xf>
    <xf numFmtId="0" fontId="6" fillId="6" borderId="33" xfId="6" applyFont="1" applyFill="1" applyBorder="1" applyAlignment="1">
      <alignment horizontal="right" vertical="center" wrapText="1"/>
    </xf>
    <xf numFmtId="0" fontId="6" fillId="6" borderId="34" xfId="6" applyFont="1" applyFill="1" applyBorder="1" applyAlignment="1">
      <alignment horizontal="right"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4" fontId="8" fillId="4" borderId="7" xfId="7" applyNumberFormat="1" applyFont="1" applyFill="1" applyBorder="1" applyAlignment="1">
      <alignment horizontal="center" vertical="center" wrapText="1"/>
    </xf>
    <xf numFmtId="164" fontId="8" fillId="4" borderId="15" xfId="7" applyNumberFormat="1" applyFont="1" applyFill="1" applyBorder="1" applyAlignment="1">
      <alignment horizontal="center" vertical="center" wrapText="1"/>
    </xf>
    <xf numFmtId="164" fontId="8" fillId="4" borderId="8" xfId="7" applyNumberFormat="1" applyFont="1" applyFill="1" applyBorder="1" applyAlignment="1">
      <alignment horizontal="center" vertical="center" wrapText="1"/>
    </xf>
    <xf numFmtId="164" fontId="8" fillId="4" borderId="14" xfId="7" applyNumberFormat="1" applyFont="1" applyFill="1" applyBorder="1" applyAlignment="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wrapText="1"/>
    </xf>
    <xf numFmtId="0" fontId="13" fillId="0" borderId="2" xfId="7" applyFont="1" applyAlignment="1">
      <alignment horizont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10">
    <cellStyle name="Hipervínculo" xfId="8" builtinId="8"/>
    <cellStyle name="Millares" xfId="9" builtinId="3"/>
    <cellStyle name="Millares 2" xfId="1" xr:uid="{00000000-0005-0000-0000-000001000000}"/>
    <cellStyle name="Millares 2 2" xfId="4" xr:uid="{00000000-0005-0000-0000-000002000000}"/>
    <cellStyle name="Normal" xfId="0" builtinId="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1164166</xdr:colOff>
      <xdr:row>1</xdr:row>
      <xdr:rowOff>518757</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1545" y="61116"/>
          <a:ext cx="1043038" cy="97622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ncejoenvigado.gov.co/acuerdos/acuerdo-057-de-20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0"/>
  <sheetViews>
    <sheetView showGridLines="0" tabSelected="1" defaultGridColor="0" topLeftCell="A26" colorId="44" zoomScale="85" zoomScaleNormal="85" zoomScaleSheetLayoutView="85" workbookViewId="0">
      <selection activeCell="A42" sqref="A42:L42"/>
    </sheetView>
  </sheetViews>
  <sheetFormatPr baseColWidth="10" defaultColWidth="11.42578125" defaultRowHeight="15.75" x14ac:dyDescent="0.2"/>
  <cols>
    <col min="1" max="1" width="5.5703125" style="1" customWidth="1"/>
    <col min="2" max="2" width="40.28515625" style="1" customWidth="1"/>
    <col min="3" max="3" width="19.28515625" style="1" bestFit="1" customWidth="1"/>
    <col min="4" max="4" width="11.7109375" style="1" customWidth="1"/>
    <col min="5" max="5" width="23.28515625" style="1" customWidth="1"/>
    <col min="6" max="6" width="8.42578125" style="2" customWidth="1"/>
    <col min="7" max="7" width="21.28515625" style="2" customWidth="1"/>
    <col min="8" max="8" width="21.42578125" style="2" customWidth="1"/>
    <col min="9" max="9" width="21.5703125" style="2" customWidth="1"/>
    <col min="10" max="10" width="21.7109375" style="2" customWidth="1"/>
    <col min="11" max="11" width="19.42578125" style="1" customWidth="1"/>
    <col min="12" max="12" width="24.42578125" style="1" customWidth="1"/>
    <col min="13" max="16384" width="11.42578125" style="1"/>
  </cols>
  <sheetData>
    <row r="1" spans="1:12" ht="40.5" customHeight="1" thickBot="1" x14ac:dyDescent="0.25">
      <c r="A1" s="75"/>
      <c r="B1" s="76"/>
      <c r="C1" s="81" t="s">
        <v>34</v>
      </c>
      <c r="D1" s="81"/>
      <c r="E1" s="81"/>
      <c r="F1" s="81"/>
      <c r="G1" s="81"/>
      <c r="H1" s="81"/>
      <c r="I1" s="81"/>
      <c r="J1" s="81"/>
      <c r="K1" s="66" t="s">
        <v>22</v>
      </c>
      <c r="L1" s="67"/>
    </row>
    <row r="2" spans="1:12" ht="45.75" customHeight="1" thickTop="1" thickBot="1" x14ac:dyDescent="0.25">
      <c r="A2" s="77"/>
      <c r="B2" s="78"/>
      <c r="C2" s="82"/>
      <c r="D2" s="82"/>
      <c r="E2" s="82"/>
      <c r="F2" s="82"/>
      <c r="G2" s="82"/>
      <c r="H2" s="82"/>
      <c r="I2" s="82"/>
      <c r="J2" s="82"/>
      <c r="K2" s="68" t="s">
        <v>23</v>
      </c>
      <c r="L2" s="69"/>
    </row>
    <row r="3" spans="1:12" ht="62.25" customHeight="1" thickTop="1" thickBot="1" x14ac:dyDescent="0.25">
      <c r="A3" s="79" t="s">
        <v>10</v>
      </c>
      <c r="B3" s="80"/>
      <c r="C3" s="83" t="s">
        <v>40</v>
      </c>
      <c r="D3" s="84"/>
      <c r="E3" s="84"/>
      <c r="F3" s="84"/>
      <c r="G3" s="84"/>
      <c r="H3" s="84"/>
      <c r="I3" s="84"/>
      <c r="J3" s="84"/>
      <c r="K3" s="70" t="s">
        <v>43</v>
      </c>
      <c r="L3" s="71"/>
    </row>
    <row r="4" spans="1:12" ht="21.4" customHeight="1" thickTop="1" thickBot="1" x14ac:dyDescent="0.25">
      <c r="A4" s="79" t="s">
        <v>11</v>
      </c>
      <c r="B4" s="80"/>
      <c r="C4" s="85" t="s">
        <v>42</v>
      </c>
      <c r="D4" s="86"/>
      <c r="E4" s="86"/>
      <c r="F4" s="86"/>
      <c r="G4" s="86"/>
      <c r="H4" s="86"/>
      <c r="I4" s="86"/>
      <c r="J4" s="86"/>
      <c r="K4" s="72"/>
      <c r="L4" s="73"/>
    </row>
    <row r="5" spans="1:12" ht="21.4" customHeight="1" thickTop="1" thickBot="1" x14ac:dyDescent="0.25">
      <c r="A5" s="61" t="s">
        <v>0</v>
      </c>
      <c r="B5" s="62"/>
      <c r="C5" s="57"/>
      <c r="D5" s="74"/>
      <c r="E5" s="74"/>
      <c r="F5" s="74"/>
      <c r="G5" s="74"/>
      <c r="H5" s="74"/>
      <c r="I5" s="74"/>
      <c r="J5" s="74"/>
      <c r="K5" s="6" t="s">
        <v>1</v>
      </c>
      <c r="L5" s="5"/>
    </row>
    <row r="6" spans="1:12" ht="21.4" customHeight="1" thickTop="1" thickBot="1" x14ac:dyDescent="0.25">
      <c r="A6" s="61" t="s">
        <v>13</v>
      </c>
      <c r="B6" s="62"/>
      <c r="C6" s="52"/>
      <c r="D6" s="53"/>
      <c r="E6" s="53"/>
      <c r="F6" s="53"/>
      <c r="G6" s="53"/>
      <c r="H6" s="53"/>
      <c r="I6" s="53"/>
      <c r="J6" s="53"/>
      <c r="K6" s="6" t="s">
        <v>12</v>
      </c>
      <c r="L6" s="5"/>
    </row>
    <row r="7" spans="1:12" ht="21.4" customHeight="1" thickTop="1" thickBot="1" x14ac:dyDescent="0.25">
      <c r="A7" s="61" t="s">
        <v>2</v>
      </c>
      <c r="B7" s="62"/>
      <c r="C7" s="52" t="s">
        <v>29</v>
      </c>
      <c r="D7" s="53"/>
      <c r="E7" s="53"/>
      <c r="F7" s="53"/>
      <c r="G7" s="53"/>
      <c r="H7" s="53"/>
      <c r="I7" s="53"/>
      <c r="J7" s="53"/>
      <c r="K7" s="59" t="s">
        <v>14</v>
      </c>
      <c r="L7" s="60"/>
    </row>
    <row r="8" spans="1:12" ht="21.4" customHeight="1" thickTop="1" thickBot="1" x14ac:dyDescent="0.25">
      <c r="A8" s="61" t="s">
        <v>24</v>
      </c>
      <c r="B8" s="62"/>
      <c r="C8" s="52"/>
      <c r="D8" s="53"/>
      <c r="E8" s="53"/>
      <c r="F8" s="53"/>
      <c r="G8" s="53"/>
      <c r="H8" s="53"/>
      <c r="I8" s="53"/>
      <c r="J8" s="53"/>
      <c r="K8" s="57"/>
      <c r="L8" s="58"/>
    </row>
    <row r="9" spans="1:12" ht="21.4" customHeight="1" thickTop="1" thickBot="1" x14ac:dyDescent="0.25">
      <c r="A9" s="61" t="s">
        <v>19</v>
      </c>
      <c r="B9" s="62"/>
      <c r="C9" s="53" t="s">
        <v>20</v>
      </c>
      <c r="D9" s="53"/>
      <c r="E9" s="53"/>
      <c r="F9" s="53"/>
      <c r="G9" s="53"/>
      <c r="H9" s="53"/>
      <c r="I9" s="53"/>
      <c r="J9" s="53"/>
      <c r="K9" s="53"/>
      <c r="L9" s="63"/>
    </row>
    <row r="10" spans="1:12" ht="21.4" customHeight="1" thickTop="1" thickBot="1" x14ac:dyDescent="0.25">
      <c r="A10" s="27" t="s">
        <v>16</v>
      </c>
      <c r="B10" s="27"/>
      <c r="C10" s="27"/>
      <c r="D10" s="27"/>
      <c r="E10" s="27"/>
      <c r="F10" s="27"/>
      <c r="G10" s="27"/>
      <c r="H10" s="27"/>
      <c r="I10" s="27"/>
      <c r="J10" s="27"/>
      <c r="K10" s="27"/>
      <c r="L10" s="28"/>
    </row>
    <row r="11" spans="1:12" ht="64.5" customHeight="1" thickBot="1" x14ac:dyDescent="0.25">
      <c r="A11" s="12" t="s">
        <v>18</v>
      </c>
      <c r="B11" s="13" t="s">
        <v>27</v>
      </c>
      <c r="C11" s="13" t="s">
        <v>15</v>
      </c>
      <c r="D11" s="13" t="s">
        <v>17</v>
      </c>
      <c r="E11" s="14" t="s">
        <v>25</v>
      </c>
      <c r="F11" s="15" t="s">
        <v>3</v>
      </c>
      <c r="G11" s="14" t="s">
        <v>8</v>
      </c>
      <c r="H11" s="14" t="s">
        <v>38</v>
      </c>
      <c r="I11" s="14" t="s">
        <v>26</v>
      </c>
      <c r="J11" s="14" t="s">
        <v>9</v>
      </c>
      <c r="K11" s="14" t="s">
        <v>37</v>
      </c>
      <c r="L11" s="16" t="s">
        <v>36</v>
      </c>
    </row>
    <row r="12" spans="1:12" s="3" customFormat="1" ht="18" thickBot="1" x14ac:dyDescent="0.25">
      <c r="A12" s="7">
        <v>1</v>
      </c>
      <c r="B12" s="23" t="s">
        <v>44</v>
      </c>
      <c r="C12" s="20" t="s">
        <v>35</v>
      </c>
      <c r="D12" s="8">
        <v>1</v>
      </c>
      <c r="E12" s="9"/>
      <c r="F12" s="10"/>
      <c r="G12" s="11">
        <f>SUM(E12*F12)</f>
        <v>0</v>
      </c>
      <c r="H12" s="11">
        <f>SUM(E12+G12)</f>
        <v>0</v>
      </c>
      <c r="I12" s="11">
        <f>G12*D12</f>
        <v>0</v>
      </c>
      <c r="J12" s="11">
        <f>E12*D12</f>
        <v>0</v>
      </c>
      <c r="K12" s="11">
        <f>J12+I12</f>
        <v>0</v>
      </c>
      <c r="L12" s="19">
        <v>78663</v>
      </c>
    </row>
    <row r="13" spans="1:12" s="3" customFormat="1" ht="36" thickTop="1" thickBot="1" x14ac:dyDescent="0.25">
      <c r="A13" s="7">
        <v>2</v>
      </c>
      <c r="B13" s="23" t="s">
        <v>45</v>
      </c>
      <c r="C13" s="20" t="s">
        <v>35</v>
      </c>
      <c r="D13" s="8">
        <v>1</v>
      </c>
      <c r="E13" s="9"/>
      <c r="F13" s="10"/>
      <c r="G13" s="11">
        <f t="shared" ref="G13:G14" si="0">SUM(E13*F13)</f>
        <v>0</v>
      </c>
      <c r="H13" s="11">
        <f t="shared" ref="H13:H14" si="1">SUM(E13+G13)</f>
        <v>0</v>
      </c>
      <c r="I13" s="11">
        <f t="shared" ref="I13:I14" si="2">G13*D13</f>
        <v>0</v>
      </c>
      <c r="J13" s="11">
        <f t="shared" ref="J13:J14" si="3">E13*D13</f>
        <v>0</v>
      </c>
      <c r="K13" s="11">
        <f t="shared" ref="K13:K14" si="4">J13+I13</f>
        <v>0</v>
      </c>
      <c r="L13" s="19">
        <v>81154</v>
      </c>
    </row>
    <row r="14" spans="1:12" s="3" customFormat="1" ht="18.75" thickTop="1" thickBot="1" x14ac:dyDescent="0.25">
      <c r="A14" s="7">
        <v>3</v>
      </c>
      <c r="B14" s="23" t="s">
        <v>46</v>
      </c>
      <c r="C14" s="20" t="s">
        <v>35</v>
      </c>
      <c r="D14" s="8">
        <v>1</v>
      </c>
      <c r="E14" s="9"/>
      <c r="F14" s="10"/>
      <c r="G14" s="11">
        <f t="shared" si="0"/>
        <v>0</v>
      </c>
      <c r="H14" s="11">
        <f t="shared" si="1"/>
        <v>0</v>
      </c>
      <c r="I14" s="11">
        <f t="shared" si="2"/>
        <v>0</v>
      </c>
      <c r="J14" s="11">
        <f t="shared" si="3"/>
        <v>0</v>
      </c>
      <c r="K14" s="11">
        <f t="shared" si="4"/>
        <v>0</v>
      </c>
      <c r="L14" s="19">
        <v>56775</v>
      </c>
    </row>
    <row r="15" spans="1:12" s="3" customFormat="1" ht="18.75" thickTop="1" thickBot="1" x14ac:dyDescent="0.25">
      <c r="A15" s="7">
        <v>4</v>
      </c>
      <c r="B15" s="23" t="s">
        <v>47</v>
      </c>
      <c r="C15" s="20" t="s">
        <v>35</v>
      </c>
      <c r="D15" s="8">
        <v>1</v>
      </c>
      <c r="E15" s="9"/>
      <c r="F15" s="10"/>
      <c r="G15" s="11">
        <f t="shared" ref="G15:G36" si="5">SUM(E15*F15)</f>
        <v>0</v>
      </c>
      <c r="H15" s="11">
        <f t="shared" ref="H15:H36" si="6">SUM(E15+G15)</f>
        <v>0</v>
      </c>
      <c r="I15" s="11">
        <f t="shared" ref="I15:I36" si="7">G15*D15</f>
        <v>0</v>
      </c>
      <c r="J15" s="11">
        <f t="shared" ref="J15:J36" si="8">E15*D15</f>
        <v>0</v>
      </c>
      <c r="K15" s="11">
        <f t="shared" ref="K15:K36" si="9">J15+I15</f>
        <v>0</v>
      </c>
      <c r="L15" s="19">
        <v>76322</v>
      </c>
    </row>
    <row r="16" spans="1:12" s="3" customFormat="1" ht="18.75" thickTop="1" thickBot="1" x14ac:dyDescent="0.25">
      <c r="A16" s="7">
        <v>5</v>
      </c>
      <c r="B16" s="23" t="s">
        <v>48</v>
      </c>
      <c r="C16" s="20" t="s">
        <v>35</v>
      </c>
      <c r="D16" s="8">
        <v>1</v>
      </c>
      <c r="E16" s="9"/>
      <c r="F16" s="10"/>
      <c r="G16" s="11">
        <f t="shared" si="5"/>
        <v>0</v>
      </c>
      <c r="H16" s="11">
        <f t="shared" si="6"/>
        <v>0</v>
      </c>
      <c r="I16" s="11">
        <f t="shared" si="7"/>
        <v>0</v>
      </c>
      <c r="J16" s="11">
        <f t="shared" si="8"/>
        <v>0</v>
      </c>
      <c r="K16" s="11">
        <f t="shared" si="9"/>
        <v>0</v>
      </c>
      <c r="L16" s="19">
        <v>84067</v>
      </c>
    </row>
    <row r="17" spans="1:12" s="3" customFormat="1" ht="70.5" thickTop="1" thickBot="1" x14ac:dyDescent="0.25">
      <c r="A17" s="7">
        <v>6</v>
      </c>
      <c r="B17" s="23" t="s">
        <v>49</v>
      </c>
      <c r="C17" s="20" t="s">
        <v>35</v>
      </c>
      <c r="D17" s="8">
        <v>1</v>
      </c>
      <c r="E17" s="9"/>
      <c r="F17" s="10"/>
      <c r="G17" s="11">
        <f t="shared" si="5"/>
        <v>0</v>
      </c>
      <c r="H17" s="11">
        <f t="shared" si="6"/>
        <v>0</v>
      </c>
      <c r="I17" s="11">
        <f t="shared" si="7"/>
        <v>0</v>
      </c>
      <c r="J17" s="11">
        <f t="shared" si="8"/>
        <v>0</v>
      </c>
      <c r="K17" s="11">
        <f t="shared" si="9"/>
        <v>0</v>
      </c>
      <c r="L17" s="19">
        <v>270154</v>
      </c>
    </row>
    <row r="18" spans="1:12" s="3" customFormat="1" ht="18.75" thickTop="1" thickBot="1" x14ac:dyDescent="0.25">
      <c r="A18" s="7">
        <v>7</v>
      </c>
      <c r="B18" s="23" t="s">
        <v>50</v>
      </c>
      <c r="C18" s="20" t="s">
        <v>35</v>
      </c>
      <c r="D18" s="8">
        <v>1</v>
      </c>
      <c r="E18" s="9"/>
      <c r="F18" s="10"/>
      <c r="G18" s="11">
        <f t="shared" si="5"/>
        <v>0</v>
      </c>
      <c r="H18" s="11">
        <f t="shared" si="6"/>
        <v>0</v>
      </c>
      <c r="I18" s="11">
        <f t="shared" si="7"/>
        <v>0</v>
      </c>
      <c r="J18" s="11">
        <f t="shared" si="8"/>
        <v>0</v>
      </c>
      <c r="K18" s="11">
        <f t="shared" si="9"/>
        <v>0</v>
      </c>
      <c r="L18" s="19">
        <v>77460</v>
      </c>
    </row>
    <row r="19" spans="1:12" s="3" customFormat="1" ht="21" customHeight="1" thickTop="1" thickBot="1" x14ac:dyDescent="0.25">
      <c r="A19" s="7">
        <v>8</v>
      </c>
      <c r="B19" s="23" t="s">
        <v>51</v>
      </c>
      <c r="C19" s="20" t="s">
        <v>35</v>
      </c>
      <c r="D19" s="8">
        <v>1</v>
      </c>
      <c r="E19" s="9"/>
      <c r="F19" s="10"/>
      <c r="G19" s="11">
        <f t="shared" si="5"/>
        <v>0</v>
      </c>
      <c r="H19" s="11">
        <f t="shared" si="6"/>
        <v>0</v>
      </c>
      <c r="I19" s="11">
        <f t="shared" si="7"/>
        <v>0</v>
      </c>
      <c r="J19" s="11">
        <f t="shared" si="8"/>
        <v>0</v>
      </c>
      <c r="K19" s="11">
        <f t="shared" si="9"/>
        <v>0</v>
      </c>
      <c r="L19" s="19">
        <v>26591</v>
      </c>
    </row>
    <row r="20" spans="1:12" s="3" customFormat="1" ht="36" thickTop="1" thickBot="1" x14ac:dyDescent="0.25">
      <c r="A20" s="7">
        <v>9</v>
      </c>
      <c r="B20" s="23" t="s">
        <v>52</v>
      </c>
      <c r="C20" s="20" t="s">
        <v>35</v>
      </c>
      <c r="D20" s="8">
        <v>1</v>
      </c>
      <c r="E20" s="9"/>
      <c r="F20" s="10"/>
      <c r="G20" s="11">
        <f t="shared" si="5"/>
        <v>0</v>
      </c>
      <c r="H20" s="11">
        <f t="shared" si="6"/>
        <v>0</v>
      </c>
      <c r="I20" s="11">
        <f t="shared" si="7"/>
        <v>0</v>
      </c>
      <c r="J20" s="11">
        <f t="shared" si="8"/>
        <v>0</v>
      </c>
      <c r="K20" s="11">
        <f t="shared" si="9"/>
        <v>0</v>
      </c>
      <c r="L20" s="19">
        <v>135690</v>
      </c>
    </row>
    <row r="21" spans="1:12" s="3" customFormat="1" ht="36" thickTop="1" thickBot="1" x14ac:dyDescent="0.25">
      <c r="A21" s="7">
        <v>10</v>
      </c>
      <c r="B21" s="23" t="s">
        <v>53</v>
      </c>
      <c r="C21" s="20" t="s">
        <v>35</v>
      </c>
      <c r="D21" s="8">
        <v>1</v>
      </c>
      <c r="E21" s="9"/>
      <c r="F21" s="10"/>
      <c r="G21" s="11">
        <f t="shared" si="5"/>
        <v>0</v>
      </c>
      <c r="H21" s="11">
        <f t="shared" si="6"/>
        <v>0</v>
      </c>
      <c r="I21" s="11">
        <f t="shared" si="7"/>
        <v>0</v>
      </c>
      <c r="J21" s="11">
        <f t="shared" si="8"/>
        <v>0</v>
      </c>
      <c r="K21" s="11">
        <f t="shared" si="9"/>
        <v>0</v>
      </c>
      <c r="L21" s="19">
        <v>165543</v>
      </c>
    </row>
    <row r="22" spans="1:12" s="3" customFormat="1" ht="36" thickTop="1" thickBot="1" x14ac:dyDescent="0.25">
      <c r="A22" s="7">
        <v>11</v>
      </c>
      <c r="B22" s="23" t="s">
        <v>54</v>
      </c>
      <c r="C22" s="20" t="s">
        <v>35</v>
      </c>
      <c r="D22" s="8">
        <v>1</v>
      </c>
      <c r="E22" s="9"/>
      <c r="F22" s="10"/>
      <c r="G22" s="11">
        <f t="shared" si="5"/>
        <v>0</v>
      </c>
      <c r="H22" s="11">
        <f t="shared" si="6"/>
        <v>0</v>
      </c>
      <c r="I22" s="11">
        <f t="shared" si="7"/>
        <v>0</v>
      </c>
      <c r="J22" s="11">
        <f t="shared" si="8"/>
        <v>0</v>
      </c>
      <c r="K22" s="11">
        <f t="shared" si="9"/>
        <v>0</v>
      </c>
      <c r="L22" s="19">
        <v>232836</v>
      </c>
    </row>
    <row r="23" spans="1:12" s="3" customFormat="1" ht="18.75" thickTop="1" thickBot="1" x14ac:dyDescent="0.25">
      <c r="A23" s="7">
        <v>12</v>
      </c>
      <c r="B23" s="23" t="s">
        <v>55</v>
      </c>
      <c r="C23" s="20" t="s">
        <v>35</v>
      </c>
      <c r="D23" s="8">
        <v>1</v>
      </c>
      <c r="E23" s="9"/>
      <c r="F23" s="10"/>
      <c r="G23" s="11">
        <f t="shared" si="5"/>
        <v>0</v>
      </c>
      <c r="H23" s="11">
        <f t="shared" si="6"/>
        <v>0</v>
      </c>
      <c r="I23" s="11">
        <f t="shared" si="7"/>
        <v>0</v>
      </c>
      <c r="J23" s="11">
        <f t="shared" si="8"/>
        <v>0</v>
      </c>
      <c r="K23" s="11">
        <f t="shared" si="9"/>
        <v>0</v>
      </c>
      <c r="L23" s="19">
        <v>89092</v>
      </c>
    </row>
    <row r="24" spans="1:12" s="3" customFormat="1" ht="18.75" thickTop="1" thickBot="1" x14ac:dyDescent="0.25">
      <c r="A24" s="7">
        <v>13</v>
      </c>
      <c r="B24" s="23" t="s">
        <v>56</v>
      </c>
      <c r="C24" s="20" t="s">
        <v>35</v>
      </c>
      <c r="D24" s="8">
        <v>1</v>
      </c>
      <c r="E24" s="9"/>
      <c r="F24" s="10"/>
      <c r="G24" s="11">
        <f t="shared" si="5"/>
        <v>0</v>
      </c>
      <c r="H24" s="11">
        <f t="shared" si="6"/>
        <v>0</v>
      </c>
      <c r="I24" s="11">
        <f t="shared" si="7"/>
        <v>0</v>
      </c>
      <c r="J24" s="11">
        <f t="shared" si="8"/>
        <v>0</v>
      </c>
      <c r="K24" s="11">
        <f t="shared" si="9"/>
        <v>0</v>
      </c>
      <c r="L24" s="19">
        <v>69621</v>
      </c>
    </row>
    <row r="25" spans="1:12" s="3" customFormat="1" ht="18.75" thickTop="1" thickBot="1" x14ac:dyDescent="0.25">
      <c r="A25" s="7">
        <v>14</v>
      </c>
      <c r="B25" s="23" t="s">
        <v>57</v>
      </c>
      <c r="C25" s="20" t="s">
        <v>35</v>
      </c>
      <c r="D25" s="8">
        <v>1</v>
      </c>
      <c r="E25" s="9"/>
      <c r="F25" s="10"/>
      <c r="G25" s="11">
        <f t="shared" si="5"/>
        <v>0</v>
      </c>
      <c r="H25" s="11">
        <f t="shared" si="6"/>
        <v>0</v>
      </c>
      <c r="I25" s="11">
        <f t="shared" si="7"/>
        <v>0</v>
      </c>
      <c r="J25" s="11">
        <f t="shared" si="8"/>
        <v>0</v>
      </c>
      <c r="K25" s="11">
        <f t="shared" si="9"/>
        <v>0</v>
      </c>
      <c r="L25" s="19">
        <v>155729</v>
      </c>
    </row>
    <row r="26" spans="1:12" s="3" customFormat="1" ht="53.25" thickTop="1" thickBot="1" x14ac:dyDescent="0.25">
      <c r="A26" s="7">
        <v>15</v>
      </c>
      <c r="B26" s="23" t="s">
        <v>58</v>
      </c>
      <c r="C26" s="20" t="s">
        <v>35</v>
      </c>
      <c r="D26" s="8">
        <v>1</v>
      </c>
      <c r="E26" s="9"/>
      <c r="F26" s="10"/>
      <c r="G26" s="11">
        <f t="shared" si="5"/>
        <v>0</v>
      </c>
      <c r="H26" s="11">
        <f t="shared" si="6"/>
        <v>0</v>
      </c>
      <c r="I26" s="11">
        <f t="shared" si="7"/>
        <v>0</v>
      </c>
      <c r="J26" s="11">
        <f t="shared" si="8"/>
        <v>0</v>
      </c>
      <c r="K26" s="11">
        <f t="shared" si="9"/>
        <v>0</v>
      </c>
      <c r="L26" s="19">
        <v>103571</v>
      </c>
    </row>
    <row r="27" spans="1:12" s="3" customFormat="1" ht="18.75" thickTop="1" thickBot="1" x14ac:dyDescent="0.25">
      <c r="A27" s="7">
        <v>16</v>
      </c>
      <c r="B27" s="23" t="s">
        <v>59</v>
      </c>
      <c r="C27" s="20" t="s">
        <v>35</v>
      </c>
      <c r="D27" s="8">
        <v>1</v>
      </c>
      <c r="E27" s="9"/>
      <c r="F27" s="10"/>
      <c r="G27" s="11">
        <f t="shared" si="5"/>
        <v>0</v>
      </c>
      <c r="H27" s="11">
        <f t="shared" si="6"/>
        <v>0</v>
      </c>
      <c r="I27" s="11">
        <f t="shared" si="7"/>
        <v>0</v>
      </c>
      <c r="J27" s="11">
        <f t="shared" si="8"/>
        <v>0</v>
      </c>
      <c r="K27" s="11">
        <f t="shared" si="9"/>
        <v>0</v>
      </c>
      <c r="L27" s="19">
        <v>62954</v>
      </c>
    </row>
    <row r="28" spans="1:12" s="3" customFormat="1" ht="18.75" thickTop="1" thickBot="1" x14ac:dyDescent="0.25">
      <c r="A28" s="7">
        <v>17</v>
      </c>
      <c r="B28" s="23" t="s">
        <v>60</v>
      </c>
      <c r="C28" s="20" t="s">
        <v>35</v>
      </c>
      <c r="D28" s="8">
        <v>1</v>
      </c>
      <c r="E28" s="9"/>
      <c r="F28" s="10"/>
      <c r="G28" s="11">
        <f t="shared" si="5"/>
        <v>0</v>
      </c>
      <c r="H28" s="11">
        <f t="shared" si="6"/>
        <v>0</v>
      </c>
      <c r="I28" s="11">
        <f t="shared" si="7"/>
        <v>0</v>
      </c>
      <c r="J28" s="11">
        <f t="shared" si="8"/>
        <v>0</v>
      </c>
      <c r="K28" s="11">
        <f t="shared" si="9"/>
        <v>0</v>
      </c>
      <c r="L28" s="19">
        <v>46478</v>
      </c>
    </row>
    <row r="29" spans="1:12" s="3" customFormat="1" ht="18.75" thickTop="1" thickBot="1" x14ac:dyDescent="0.25">
      <c r="A29" s="7">
        <v>18</v>
      </c>
      <c r="B29" s="23" t="s">
        <v>61</v>
      </c>
      <c r="C29" s="20" t="s">
        <v>35</v>
      </c>
      <c r="D29" s="8">
        <v>1</v>
      </c>
      <c r="E29" s="9"/>
      <c r="F29" s="10"/>
      <c r="G29" s="11">
        <f t="shared" si="5"/>
        <v>0</v>
      </c>
      <c r="H29" s="11">
        <f t="shared" si="6"/>
        <v>0</v>
      </c>
      <c r="I29" s="11">
        <f t="shared" si="7"/>
        <v>0</v>
      </c>
      <c r="J29" s="11">
        <f t="shared" si="8"/>
        <v>0</v>
      </c>
      <c r="K29" s="11">
        <f t="shared" si="9"/>
        <v>0</v>
      </c>
      <c r="L29" s="19">
        <v>160611</v>
      </c>
    </row>
    <row r="30" spans="1:12" s="3" customFormat="1" ht="18.75" thickTop="1" thickBot="1" x14ac:dyDescent="0.25">
      <c r="A30" s="7">
        <v>19</v>
      </c>
      <c r="B30" s="23" t="s">
        <v>62</v>
      </c>
      <c r="C30" s="20" t="s">
        <v>35</v>
      </c>
      <c r="D30" s="8">
        <v>1</v>
      </c>
      <c r="E30" s="9"/>
      <c r="F30" s="10"/>
      <c r="G30" s="11">
        <f t="shared" si="5"/>
        <v>0</v>
      </c>
      <c r="H30" s="11">
        <f t="shared" si="6"/>
        <v>0</v>
      </c>
      <c r="I30" s="11">
        <f t="shared" si="7"/>
        <v>0</v>
      </c>
      <c r="J30" s="11">
        <f t="shared" si="8"/>
        <v>0</v>
      </c>
      <c r="K30" s="11">
        <f t="shared" si="9"/>
        <v>0</v>
      </c>
      <c r="L30" s="19">
        <v>194497</v>
      </c>
    </row>
    <row r="31" spans="1:12" s="3" customFormat="1" ht="18.75" thickTop="1" thickBot="1" x14ac:dyDescent="0.25">
      <c r="A31" s="7">
        <v>20</v>
      </c>
      <c r="B31" s="23" t="s">
        <v>63</v>
      </c>
      <c r="C31" s="20" t="s">
        <v>35</v>
      </c>
      <c r="D31" s="8">
        <v>1</v>
      </c>
      <c r="E31" s="9"/>
      <c r="F31" s="10"/>
      <c r="G31" s="11">
        <f t="shared" si="5"/>
        <v>0</v>
      </c>
      <c r="H31" s="11">
        <f t="shared" si="6"/>
        <v>0</v>
      </c>
      <c r="I31" s="11">
        <f t="shared" si="7"/>
        <v>0</v>
      </c>
      <c r="J31" s="11">
        <f t="shared" si="8"/>
        <v>0</v>
      </c>
      <c r="K31" s="11">
        <f t="shared" si="9"/>
        <v>0</v>
      </c>
      <c r="L31" s="19">
        <v>102376</v>
      </c>
    </row>
    <row r="32" spans="1:12" s="3" customFormat="1" ht="18.75" thickTop="1" thickBot="1" x14ac:dyDescent="0.25">
      <c r="A32" s="7">
        <v>21</v>
      </c>
      <c r="B32" s="23" t="s">
        <v>64</v>
      </c>
      <c r="C32" s="20" t="s">
        <v>35</v>
      </c>
      <c r="D32" s="8">
        <v>1</v>
      </c>
      <c r="E32" s="9"/>
      <c r="F32" s="10"/>
      <c r="G32" s="11">
        <f t="shared" si="5"/>
        <v>0</v>
      </c>
      <c r="H32" s="11">
        <f t="shared" si="6"/>
        <v>0</v>
      </c>
      <c r="I32" s="11">
        <f t="shared" si="7"/>
        <v>0</v>
      </c>
      <c r="J32" s="11">
        <f t="shared" si="8"/>
        <v>0</v>
      </c>
      <c r="K32" s="11">
        <f t="shared" si="9"/>
        <v>0</v>
      </c>
      <c r="L32" s="19">
        <v>164055</v>
      </c>
    </row>
    <row r="33" spans="1:12" s="3" customFormat="1" ht="18.75" thickTop="1" thickBot="1" x14ac:dyDescent="0.25">
      <c r="A33" s="7">
        <v>22</v>
      </c>
      <c r="B33" s="23" t="s">
        <v>65</v>
      </c>
      <c r="C33" s="20" t="s">
        <v>35</v>
      </c>
      <c r="D33" s="8">
        <v>1</v>
      </c>
      <c r="E33" s="9"/>
      <c r="F33" s="10"/>
      <c r="G33" s="11">
        <f t="shared" si="5"/>
        <v>0</v>
      </c>
      <c r="H33" s="11">
        <f t="shared" si="6"/>
        <v>0</v>
      </c>
      <c r="I33" s="11">
        <f t="shared" si="7"/>
        <v>0</v>
      </c>
      <c r="J33" s="11">
        <f t="shared" si="8"/>
        <v>0</v>
      </c>
      <c r="K33" s="11">
        <f t="shared" si="9"/>
        <v>0</v>
      </c>
      <c r="L33" s="19">
        <v>175464</v>
      </c>
    </row>
    <row r="34" spans="1:12" s="3" customFormat="1" ht="18.75" thickTop="1" thickBot="1" x14ac:dyDescent="0.25">
      <c r="A34" s="7">
        <v>23</v>
      </c>
      <c r="B34" s="23" t="s">
        <v>66</v>
      </c>
      <c r="C34" s="20" t="s">
        <v>35</v>
      </c>
      <c r="D34" s="8">
        <v>1</v>
      </c>
      <c r="E34" s="9"/>
      <c r="F34" s="10"/>
      <c r="G34" s="11">
        <f t="shared" ref="G34" si="10">SUM(E34*F34)</f>
        <v>0</v>
      </c>
      <c r="H34" s="11">
        <f t="shared" ref="H34" si="11">SUM(E34+G34)</f>
        <v>0</v>
      </c>
      <c r="I34" s="11">
        <f t="shared" ref="I34" si="12">G34*D34</f>
        <v>0</v>
      </c>
      <c r="J34" s="11">
        <f t="shared" ref="J34" si="13">E34*D34</f>
        <v>0</v>
      </c>
      <c r="K34" s="11">
        <f t="shared" ref="K34" si="14">J34+I34</f>
        <v>0</v>
      </c>
      <c r="L34" s="19">
        <v>303752</v>
      </c>
    </row>
    <row r="35" spans="1:12" s="3" customFormat="1" ht="18.75" thickTop="1" thickBot="1" x14ac:dyDescent="0.25">
      <c r="A35" s="7">
        <v>24</v>
      </c>
      <c r="B35" s="23" t="s">
        <v>67</v>
      </c>
      <c r="C35" s="20" t="s">
        <v>35</v>
      </c>
      <c r="D35" s="8">
        <v>1</v>
      </c>
      <c r="E35" s="9"/>
      <c r="F35" s="10"/>
      <c r="G35" s="11">
        <f t="shared" si="5"/>
        <v>0</v>
      </c>
      <c r="H35" s="11">
        <f t="shared" si="6"/>
        <v>0</v>
      </c>
      <c r="I35" s="11">
        <f t="shared" si="7"/>
        <v>0</v>
      </c>
      <c r="J35" s="11">
        <f t="shared" si="8"/>
        <v>0</v>
      </c>
      <c r="K35" s="11">
        <f t="shared" si="9"/>
        <v>0</v>
      </c>
      <c r="L35" s="19">
        <v>338319</v>
      </c>
    </row>
    <row r="36" spans="1:12" s="3" customFormat="1" ht="36" thickTop="1" thickBot="1" x14ac:dyDescent="0.25">
      <c r="A36" s="7">
        <v>25</v>
      </c>
      <c r="B36" s="23" t="s">
        <v>68</v>
      </c>
      <c r="C36" s="20" t="s">
        <v>35</v>
      </c>
      <c r="D36" s="8">
        <v>24</v>
      </c>
      <c r="E36" s="9"/>
      <c r="F36" s="10"/>
      <c r="G36" s="11">
        <f t="shared" si="5"/>
        <v>0</v>
      </c>
      <c r="H36" s="11">
        <f t="shared" si="6"/>
        <v>0</v>
      </c>
      <c r="I36" s="11">
        <f t="shared" si="7"/>
        <v>0</v>
      </c>
      <c r="J36" s="11">
        <f t="shared" si="8"/>
        <v>0</v>
      </c>
      <c r="K36" s="11">
        <f t="shared" si="9"/>
        <v>0</v>
      </c>
      <c r="L36" s="19">
        <v>345100</v>
      </c>
    </row>
    <row r="37" spans="1:12" s="3" customFormat="1" ht="29.25" customHeight="1" thickTop="1" thickBot="1" x14ac:dyDescent="0.25">
      <c r="A37" s="64" t="s">
        <v>4</v>
      </c>
      <c r="B37" s="65"/>
      <c r="C37" s="65"/>
      <c r="D37" s="21">
        <f t="shared" ref="D37:E37" si="15">SUM(D12:D36)</f>
        <v>48</v>
      </c>
      <c r="E37" s="4">
        <f t="shared" si="15"/>
        <v>0</v>
      </c>
      <c r="F37" s="4"/>
      <c r="G37" s="4">
        <f t="shared" ref="G37:L37" si="16">SUM(G12:G36)</f>
        <v>0</v>
      </c>
      <c r="H37" s="4">
        <f t="shared" si="16"/>
        <v>0</v>
      </c>
      <c r="I37" s="4">
        <f t="shared" si="16"/>
        <v>0</v>
      </c>
      <c r="J37" s="4">
        <f t="shared" si="16"/>
        <v>0</v>
      </c>
      <c r="K37" s="4">
        <f t="shared" si="16"/>
        <v>0</v>
      </c>
      <c r="L37" s="22">
        <f t="shared" si="16"/>
        <v>3596874</v>
      </c>
    </row>
    <row r="38" spans="1:12" ht="58.5" customHeight="1" thickTop="1" thickBot="1" x14ac:dyDescent="0.25">
      <c r="A38" s="29" t="s">
        <v>30</v>
      </c>
      <c r="B38" s="30"/>
      <c r="C38" s="30"/>
      <c r="D38" s="30"/>
      <c r="E38" s="30"/>
      <c r="F38" s="30"/>
      <c r="G38" s="30"/>
      <c r="H38" s="30"/>
      <c r="I38" s="30"/>
      <c r="J38" s="30"/>
      <c r="K38" s="30"/>
      <c r="L38" s="31"/>
    </row>
    <row r="39" spans="1:12" ht="38.1" customHeight="1" thickTop="1" thickBot="1" x14ac:dyDescent="0.25">
      <c r="A39" s="54" t="s">
        <v>28</v>
      </c>
      <c r="B39" s="55"/>
      <c r="C39" s="55"/>
      <c r="D39" s="55"/>
      <c r="E39" s="55"/>
      <c r="F39" s="55"/>
      <c r="G39" s="55"/>
      <c r="H39" s="55"/>
      <c r="I39" s="55"/>
      <c r="J39" s="55"/>
      <c r="K39" s="55"/>
      <c r="L39" s="56"/>
    </row>
    <row r="40" spans="1:12" ht="27.75" customHeight="1" thickTop="1" thickBot="1" x14ac:dyDescent="0.25">
      <c r="A40" s="34" t="s">
        <v>31</v>
      </c>
      <c r="B40" s="35"/>
      <c r="C40" s="35"/>
      <c r="D40" s="35"/>
      <c r="E40" s="35"/>
      <c r="F40" s="35"/>
      <c r="G40" s="35"/>
      <c r="H40" s="35"/>
      <c r="I40" s="35"/>
      <c r="J40" s="35"/>
      <c r="K40" s="35"/>
      <c r="L40" s="36"/>
    </row>
    <row r="41" spans="1:12" ht="39" customHeight="1" thickTop="1" thickBot="1" x14ac:dyDescent="0.25">
      <c r="A41" s="24" t="s">
        <v>69</v>
      </c>
      <c r="B41" s="25"/>
      <c r="C41" s="25"/>
      <c r="D41" s="25"/>
      <c r="E41" s="25"/>
      <c r="F41" s="25"/>
      <c r="G41" s="25"/>
      <c r="H41" s="25"/>
      <c r="I41" s="25"/>
      <c r="J41" s="25"/>
      <c r="K41" s="25"/>
      <c r="L41" s="26"/>
    </row>
    <row r="42" spans="1:12" ht="35.65" customHeight="1" thickTop="1" thickBot="1" x14ac:dyDescent="0.25">
      <c r="A42" s="24" t="s">
        <v>33</v>
      </c>
      <c r="B42" s="25"/>
      <c r="C42" s="25"/>
      <c r="D42" s="25"/>
      <c r="E42" s="25"/>
      <c r="F42" s="25"/>
      <c r="G42" s="25"/>
      <c r="H42" s="25"/>
      <c r="I42" s="25"/>
      <c r="J42" s="25"/>
      <c r="K42" s="25"/>
      <c r="L42" s="26"/>
    </row>
    <row r="43" spans="1:12" ht="34.15" customHeight="1" thickTop="1" thickBot="1" x14ac:dyDescent="0.25">
      <c r="A43" s="24" t="s">
        <v>21</v>
      </c>
      <c r="B43" s="25"/>
      <c r="C43" s="25"/>
      <c r="D43" s="25"/>
      <c r="E43" s="25"/>
      <c r="F43" s="25"/>
      <c r="G43" s="25"/>
      <c r="H43" s="25"/>
      <c r="I43" s="25"/>
      <c r="J43" s="25"/>
      <c r="K43" s="25"/>
      <c r="L43" s="26"/>
    </row>
    <row r="44" spans="1:12" ht="30" customHeight="1" thickTop="1" thickBot="1" x14ac:dyDescent="0.25">
      <c r="A44" s="38" t="s">
        <v>41</v>
      </c>
      <c r="B44" s="39"/>
      <c r="C44" s="39"/>
      <c r="D44" s="39"/>
      <c r="E44" s="39"/>
      <c r="F44" s="39"/>
      <c r="G44" s="39"/>
      <c r="H44" s="39"/>
      <c r="I44" s="39"/>
      <c r="J44" s="39"/>
      <c r="K44" s="39"/>
      <c r="L44" s="40"/>
    </row>
    <row r="45" spans="1:12" ht="21.4" customHeight="1" thickTop="1" thickBot="1" x14ac:dyDescent="0.25">
      <c r="A45" s="32" t="s">
        <v>5</v>
      </c>
      <c r="B45" s="33"/>
      <c r="C45" s="33" t="s">
        <v>39</v>
      </c>
      <c r="D45" s="33"/>
      <c r="E45" s="33"/>
      <c r="F45" s="33"/>
      <c r="G45" s="33"/>
      <c r="H45" s="33"/>
      <c r="I45" s="33"/>
      <c r="J45" s="33"/>
      <c r="K45" s="33"/>
      <c r="L45" s="37"/>
    </row>
    <row r="46" spans="1:12" ht="21.4" customHeight="1" thickTop="1" thickBot="1" x14ac:dyDescent="0.25">
      <c r="A46" s="32" t="s">
        <v>6</v>
      </c>
      <c r="B46" s="33"/>
      <c r="C46" s="33" t="s">
        <v>39</v>
      </c>
      <c r="D46" s="33"/>
      <c r="E46" s="33"/>
      <c r="F46" s="33"/>
      <c r="G46" s="33"/>
      <c r="H46" s="33"/>
      <c r="I46" s="33"/>
      <c r="J46" s="33"/>
      <c r="K46" s="33"/>
      <c r="L46" s="37"/>
    </row>
    <row r="47" spans="1:12" ht="28.9" customHeight="1" thickTop="1" x14ac:dyDescent="0.2">
      <c r="A47" s="17"/>
      <c r="B47" s="18"/>
      <c r="C47" s="44"/>
      <c r="D47" s="44"/>
      <c r="E47" s="44"/>
      <c r="F47" s="44"/>
      <c r="G47" s="44"/>
      <c r="H47" s="44"/>
      <c r="I47" s="44"/>
      <c r="J47" s="44"/>
      <c r="K47" s="44"/>
      <c r="L47" s="45"/>
    </row>
    <row r="48" spans="1:12" ht="28.5" customHeight="1" x14ac:dyDescent="0.3">
      <c r="A48" s="49" t="s">
        <v>7</v>
      </c>
      <c r="B48" s="50"/>
      <c r="C48" s="50"/>
      <c r="D48" s="50"/>
      <c r="E48" s="50"/>
      <c r="F48" s="50"/>
      <c r="G48" s="50"/>
      <c r="H48" s="50"/>
      <c r="I48" s="50"/>
      <c r="J48" s="50"/>
      <c r="K48" s="50"/>
      <c r="L48" s="51"/>
    </row>
    <row r="49" spans="1:12" ht="17.25" x14ac:dyDescent="0.2">
      <c r="A49" s="46" t="s">
        <v>32</v>
      </c>
      <c r="B49" s="47"/>
      <c r="C49" s="47"/>
      <c r="D49" s="47"/>
      <c r="E49" s="47"/>
      <c r="F49" s="47"/>
      <c r="G49" s="47"/>
      <c r="H49" s="47"/>
      <c r="I49" s="47"/>
      <c r="J49" s="47"/>
      <c r="K49" s="47"/>
      <c r="L49" s="48"/>
    </row>
    <row r="50" spans="1:12" ht="16.5" thickBot="1" x14ac:dyDescent="0.25">
      <c r="A50" s="41"/>
      <c r="B50" s="42"/>
      <c r="C50" s="42"/>
      <c r="D50" s="42"/>
      <c r="E50" s="42"/>
      <c r="F50" s="42"/>
      <c r="G50" s="42"/>
      <c r="H50" s="42"/>
      <c r="I50" s="42"/>
      <c r="J50" s="42"/>
      <c r="K50" s="42"/>
      <c r="L50" s="43"/>
    </row>
  </sheetData>
  <sheetProtection algorithmName="SHA-512" hashValue="Wligq4igGuFAh1buCJc1R9srze4i6ZhcjoxXjWb7yKTT3xWclZ1T1hpAJb7Xhr2WEhVEHWlhvFueiRi1TZ+B6Q==" saltValue="H0FON04m/NkqtfXnIQp9ZA==" spinCount="100000" sheet="1" objects="1" scenarios="1"/>
  <protectedRanges>
    <protectedRange sqref="C5:J8 K8 C9 L5:L7 E12:F36" name="DATOS"/>
  </protectedRanges>
  <mergeCells count="39">
    <mergeCell ref="K1:L1"/>
    <mergeCell ref="K2:L2"/>
    <mergeCell ref="K3:L4"/>
    <mergeCell ref="C5:J5"/>
    <mergeCell ref="A1:B2"/>
    <mergeCell ref="A3:B3"/>
    <mergeCell ref="A4:B4"/>
    <mergeCell ref="C1:J2"/>
    <mergeCell ref="C3:J3"/>
    <mergeCell ref="C4:J4"/>
    <mergeCell ref="A5:B5"/>
    <mergeCell ref="C6:J6"/>
    <mergeCell ref="C7:J7"/>
    <mergeCell ref="C8:F8"/>
    <mergeCell ref="A39:L39"/>
    <mergeCell ref="K8:L8"/>
    <mergeCell ref="G8:J8"/>
    <mergeCell ref="K7:L7"/>
    <mergeCell ref="A9:B9"/>
    <mergeCell ref="C9:L9"/>
    <mergeCell ref="A6:B6"/>
    <mergeCell ref="A7:B7"/>
    <mergeCell ref="A8:B8"/>
    <mergeCell ref="A37:C37"/>
    <mergeCell ref="A50:L50"/>
    <mergeCell ref="C46:L46"/>
    <mergeCell ref="C47:L47"/>
    <mergeCell ref="A46:B46"/>
    <mergeCell ref="A49:L49"/>
    <mergeCell ref="A48:L48"/>
    <mergeCell ref="A42:L42"/>
    <mergeCell ref="A10:L10"/>
    <mergeCell ref="A38:L38"/>
    <mergeCell ref="A45:B45"/>
    <mergeCell ref="A43:L43"/>
    <mergeCell ref="A40:L40"/>
    <mergeCell ref="C45:L45"/>
    <mergeCell ref="A44:L44"/>
    <mergeCell ref="A41:L41"/>
  </mergeCells>
  <conditionalFormatting sqref="H12:H36">
    <cfRule type="cellIs" dxfId="2" priority="10" operator="equal">
      <formula>L12</formula>
    </cfRule>
    <cfRule type="cellIs" dxfId="1" priority="11" operator="lessThan">
      <formula>L12</formula>
    </cfRule>
    <cfRule type="cellIs" dxfId="0" priority="12" operator="greaterThan">
      <formula>L12</formula>
    </cfRule>
  </conditionalFormatting>
  <hyperlinks>
    <hyperlink ref="A44:L44" r:id="rId1" display="Tener en cuenta los Valores Asociados al Contrato según el Acuerdo Municipal 046 del 18 de diciembre de 2024 (Estatuto Tributario Municipal), y el Acuerdo N°057 del 2025 “Por medio del cual se modifica y adiciona parcialmente, el Acuerdo N°046 del 2024 Estatuto Tributario Municipal”." xr:uid="{8669E3F8-6C02-4D5D-AB51-1820C89D7C1F}"/>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metadata/properties"/>
    <ds:schemaRef ds:uri="http://www.w3.org/2000/xmln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General</cp:lastModifiedBy>
  <cp:lastPrinted>2020-05-29T18:26:33Z</cp:lastPrinted>
  <dcterms:created xsi:type="dcterms:W3CDTF">2006-11-20T19:37:40Z</dcterms:created>
  <dcterms:modified xsi:type="dcterms:W3CDTF">2026-10-05T16:05:20Z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