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413"/>
  <workbookPr/>
  <mc:AlternateContent xmlns:mc="http://schemas.openxmlformats.org/markup-compatibility/2006">
    <mc:Choice Requires="x15">
      <x15ac:absPath xmlns:x15ac="http://schemas.microsoft.com/office/spreadsheetml/2010/11/ac" url="https://d.docs.live.net/23d11585d4b9cada/Documentos/PERSONAL/2. TRABAJO/2026/INDER/01. LP/LP-XXX-2026 CUBIERTAS/0. RECIBIDOS/"/>
    </mc:Choice>
  </mc:AlternateContent>
  <xr:revisionPtr revIDLastSave="5" documentId="8_{FC6AF674-F42C-41BE-8989-2AB3B7143FFC}" xr6:coauthVersionLast="47" xr6:coauthVersionMax="47" xr10:uidLastSave="{D90DCB00-3BD6-48EA-B3C8-400FC50FCD90}"/>
  <bookViews>
    <workbookView xWindow="-120" yWindow="-120" windowWidth="29040" windowHeight="15720" xr2:uid="{D2DEA69F-3044-40BB-8E44-1271AFEDDEAC}"/>
  </bookViews>
  <sheets>
    <sheet name="PPTO OFICIAL" sheetId="1" r:id="rId1"/>
  </sheets>
  <externalReferences>
    <externalReference r:id="rId2"/>
  </externalReferences>
  <definedNames>
    <definedName name="_xlnm.Print_Area">#REF!</definedName>
    <definedName name="INSU">#REF!</definedName>
    <definedName name="INSUMOS">#REF!</definedName>
    <definedName name="SUBA">'[1]SUB APU'!$A:$D</definedName>
  </definedNames>
  <calcPr calcId="191028" iterate="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2"/>
    </ext>
  </extLst>
</workbook>
</file>

<file path=xl/calcChain.xml><?xml version="1.0" encoding="utf-8"?>
<calcChain xmlns="http://schemas.openxmlformats.org/spreadsheetml/2006/main">
  <c r="V75" i="1" l="1"/>
  <c r="S75" i="1"/>
  <c r="P75" i="1"/>
  <c r="M75" i="1"/>
  <c r="J75" i="1"/>
  <c r="E75" i="1"/>
  <c r="G75" i="1" s="1"/>
  <c r="V74" i="1"/>
  <c r="S74" i="1"/>
  <c r="P74" i="1"/>
  <c r="M74" i="1"/>
  <c r="J74" i="1"/>
  <c r="E74" i="1"/>
  <c r="G74" i="1" s="1"/>
  <c r="V73" i="1"/>
  <c r="S73" i="1"/>
  <c r="P73" i="1"/>
  <c r="M73" i="1"/>
  <c r="J73" i="1"/>
  <c r="E73" i="1"/>
  <c r="G73" i="1" s="1"/>
  <c r="V72" i="1"/>
  <c r="S72" i="1"/>
  <c r="P72" i="1"/>
  <c r="M72" i="1"/>
  <c r="J72" i="1"/>
  <c r="E72" i="1"/>
  <c r="G72" i="1" s="1"/>
  <c r="V71" i="1"/>
  <c r="S71" i="1"/>
  <c r="P71" i="1"/>
  <c r="M71" i="1"/>
  <c r="J71" i="1"/>
  <c r="E71" i="1"/>
  <c r="G71" i="1" s="1"/>
  <c r="V70" i="1"/>
  <c r="S70" i="1"/>
  <c r="P70" i="1"/>
  <c r="M70" i="1"/>
  <c r="J70" i="1"/>
  <c r="E70" i="1"/>
  <c r="G70" i="1" s="1"/>
  <c r="V69" i="1"/>
  <c r="S69" i="1"/>
  <c r="P69" i="1"/>
  <c r="M69" i="1"/>
  <c r="J69" i="1"/>
  <c r="E69" i="1"/>
  <c r="G69" i="1" s="1"/>
  <c r="V68" i="1"/>
  <c r="S68" i="1"/>
  <c r="P68" i="1"/>
  <c r="M68" i="1"/>
  <c r="J68" i="1"/>
  <c r="E68" i="1"/>
  <c r="G68" i="1" s="1"/>
  <c r="V67" i="1"/>
  <c r="S67" i="1"/>
  <c r="P67" i="1"/>
  <c r="M67" i="1"/>
  <c r="J67" i="1"/>
  <c r="E67" i="1"/>
  <c r="G67" i="1" s="1"/>
  <c r="V66" i="1"/>
  <c r="S66" i="1"/>
  <c r="P66" i="1"/>
  <c r="M66" i="1"/>
  <c r="J66" i="1"/>
  <c r="E66" i="1"/>
  <c r="G66" i="1" s="1"/>
  <c r="V65" i="1"/>
  <c r="S65" i="1"/>
  <c r="P65" i="1"/>
  <c r="M65" i="1"/>
  <c r="J65" i="1"/>
  <c r="E65" i="1"/>
  <c r="G65" i="1" s="1"/>
  <c r="V64" i="1"/>
  <c r="S64" i="1"/>
  <c r="P64" i="1"/>
  <c r="M64" i="1"/>
  <c r="J64" i="1"/>
  <c r="E64" i="1"/>
  <c r="G64" i="1" s="1"/>
  <c r="V63" i="1"/>
  <c r="S63" i="1"/>
  <c r="P63" i="1"/>
  <c r="M63" i="1"/>
  <c r="J63" i="1"/>
  <c r="E63" i="1"/>
  <c r="G63" i="1" s="1"/>
  <c r="V62" i="1"/>
  <c r="S62" i="1"/>
  <c r="P62" i="1"/>
  <c r="M62" i="1"/>
  <c r="J62" i="1"/>
  <c r="E62" i="1"/>
  <c r="G62" i="1" s="1"/>
  <c r="V61" i="1"/>
  <c r="S61" i="1"/>
  <c r="P61" i="1"/>
  <c r="M61" i="1"/>
  <c r="J61" i="1"/>
  <c r="E61" i="1"/>
  <c r="G61" i="1" s="1"/>
  <c r="V60" i="1"/>
  <c r="S60" i="1"/>
  <c r="P60" i="1"/>
  <c r="M60" i="1"/>
  <c r="J60" i="1"/>
  <c r="E60" i="1"/>
  <c r="G60" i="1" s="1"/>
  <c r="V59" i="1"/>
  <c r="S59" i="1"/>
  <c r="P59" i="1"/>
  <c r="M59" i="1"/>
  <c r="J59" i="1"/>
  <c r="E59" i="1"/>
  <c r="G59" i="1" s="1"/>
  <c r="V58" i="1"/>
  <c r="S58" i="1"/>
  <c r="P58" i="1"/>
  <c r="M58" i="1"/>
  <c r="J58" i="1"/>
  <c r="E58" i="1"/>
  <c r="G58" i="1" s="1"/>
  <c r="V57" i="1"/>
  <c r="S57" i="1"/>
  <c r="P57" i="1"/>
  <c r="M57" i="1"/>
  <c r="J57" i="1"/>
  <c r="E57" i="1"/>
  <c r="G57" i="1" s="1"/>
  <c r="V56" i="1"/>
  <c r="S56" i="1"/>
  <c r="P56" i="1"/>
  <c r="M56" i="1"/>
  <c r="J56" i="1"/>
  <c r="E56" i="1"/>
  <c r="G56" i="1" s="1"/>
  <c r="V55" i="1"/>
  <c r="S55" i="1"/>
  <c r="P55" i="1"/>
  <c r="M55" i="1"/>
  <c r="J55" i="1"/>
  <c r="E55" i="1"/>
  <c r="G55" i="1" s="1"/>
  <c r="V54" i="1"/>
  <c r="S54" i="1"/>
  <c r="P54" i="1"/>
  <c r="M54" i="1"/>
  <c r="J54" i="1"/>
  <c r="E54" i="1"/>
  <c r="G54" i="1" s="1"/>
  <c r="V53" i="1"/>
  <c r="S53" i="1"/>
  <c r="P53" i="1"/>
  <c r="M53" i="1"/>
  <c r="J53" i="1"/>
  <c r="E53" i="1"/>
  <c r="G53" i="1" s="1"/>
  <c r="V52" i="1"/>
  <c r="S52" i="1"/>
  <c r="P52" i="1"/>
  <c r="M52" i="1"/>
  <c r="J52" i="1"/>
  <c r="E52" i="1"/>
  <c r="G52" i="1" s="1"/>
  <c r="V51" i="1"/>
  <c r="S51" i="1"/>
  <c r="P51" i="1"/>
  <c r="M51" i="1"/>
  <c r="J51" i="1"/>
  <c r="E51" i="1"/>
  <c r="G51" i="1" s="1"/>
  <c r="V50" i="1"/>
  <c r="S50" i="1"/>
  <c r="P50" i="1"/>
  <c r="M50" i="1"/>
  <c r="J50" i="1"/>
  <c r="E50" i="1"/>
  <c r="G50" i="1" s="1"/>
  <c r="V49" i="1"/>
  <c r="S49" i="1"/>
  <c r="P49" i="1"/>
  <c r="M49" i="1"/>
  <c r="J49" i="1"/>
  <c r="E49" i="1"/>
  <c r="G49" i="1" s="1"/>
  <c r="V48" i="1"/>
  <c r="S48" i="1"/>
  <c r="P48" i="1"/>
  <c r="M48" i="1"/>
  <c r="J48" i="1"/>
  <c r="E48" i="1"/>
  <c r="G48" i="1" s="1"/>
  <c r="V47" i="1"/>
  <c r="S47" i="1"/>
  <c r="P47" i="1"/>
  <c r="M47" i="1"/>
  <c r="J47" i="1"/>
  <c r="E47" i="1"/>
  <c r="G47" i="1" s="1"/>
  <c r="V46" i="1"/>
  <c r="S46" i="1"/>
  <c r="P46" i="1"/>
  <c r="M46" i="1"/>
  <c r="J46" i="1"/>
  <c r="E46" i="1"/>
  <c r="G46" i="1" s="1"/>
  <c r="V45" i="1"/>
  <c r="S45" i="1"/>
  <c r="P45" i="1"/>
  <c r="M45" i="1"/>
  <c r="J45" i="1"/>
  <c r="E45" i="1"/>
  <c r="G45" i="1" s="1"/>
  <c r="V44" i="1"/>
  <c r="S44" i="1"/>
  <c r="P44" i="1"/>
  <c r="M44" i="1"/>
  <c r="J44" i="1"/>
  <c r="E44" i="1"/>
  <c r="G44" i="1" s="1"/>
  <c r="V43" i="1"/>
  <c r="S43" i="1"/>
  <c r="P43" i="1"/>
  <c r="M43" i="1"/>
  <c r="J43" i="1"/>
  <c r="E43" i="1"/>
  <c r="G43" i="1" s="1"/>
  <c r="V42" i="1"/>
  <c r="S42" i="1"/>
  <c r="P42" i="1"/>
  <c r="M42" i="1"/>
  <c r="J42" i="1"/>
  <c r="E42" i="1"/>
  <c r="G42" i="1" s="1"/>
  <c r="V41" i="1"/>
  <c r="S41" i="1"/>
  <c r="P41" i="1"/>
  <c r="M41" i="1"/>
  <c r="J41" i="1"/>
  <c r="E41" i="1"/>
  <c r="G41" i="1" s="1"/>
  <c r="V40" i="1"/>
  <c r="S40" i="1"/>
  <c r="P40" i="1"/>
  <c r="M40" i="1"/>
  <c r="J40" i="1"/>
  <c r="E40" i="1"/>
  <c r="G40" i="1" s="1"/>
  <c r="V39" i="1"/>
  <c r="S39" i="1"/>
  <c r="P39" i="1"/>
  <c r="M39" i="1"/>
  <c r="J39" i="1"/>
  <c r="E39" i="1"/>
  <c r="G39" i="1" s="1"/>
  <c r="V38" i="1"/>
  <c r="S38" i="1"/>
  <c r="P38" i="1"/>
  <c r="M38" i="1"/>
  <c r="J38" i="1"/>
  <c r="E38" i="1"/>
  <c r="G38" i="1" s="1"/>
  <c r="V37" i="1"/>
  <c r="S37" i="1"/>
  <c r="P37" i="1"/>
  <c r="M37" i="1"/>
  <c r="J37" i="1"/>
  <c r="E37" i="1"/>
  <c r="G37" i="1" s="1"/>
  <c r="V36" i="1"/>
  <c r="S36" i="1"/>
  <c r="P36" i="1"/>
  <c r="M36" i="1"/>
  <c r="J36" i="1"/>
  <c r="E36" i="1"/>
  <c r="G36" i="1" s="1"/>
  <c r="V35" i="1"/>
  <c r="S35" i="1"/>
  <c r="P35" i="1"/>
  <c r="M35" i="1"/>
  <c r="J35" i="1"/>
  <c r="E35" i="1"/>
  <c r="G35" i="1" s="1"/>
  <c r="V34" i="1"/>
  <c r="S34" i="1"/>
  <c r="P34" i="1"/>
  <c r="M34" i="1"/>
  <c r="J34" i="1"/>
  <c r="E34" i="1"/>
  <c r="G34" i="1" s="1"/>
  <c r="V33" i="1"/>
  <c r="S33" i="1"/>
  <c r="P33" i="1"/>
  <c r="M33" i="1"/>
  <c r="J33" i="1"/>
  <c r="E33" i="1"/>
  <c r="G33" i="1" s="1"/>
  <c r="V32" i="1"/>
  <c r="S32" i="1"/>
  <c r="P32" i="1"/>
  <c r="M32" i="1"/>
  <c r="J32" i="1"/>
  <c r="E32" i="1"/>
  <c r="G32" i="1" s="1"/>
  <c r="V31" i="1"/>
  <c r="S31" i="1"/>
  <c r="P31" i="1"/>
  <c r="M31" i="1"/>
  <c r="J31" i="1"/>
  <c r="E31" i="1"/>
  <c r="G31" i="1" s="1"/>
  <c r="V30" i="1"/>
  <c r="S30" i="1"/>
  <c r="P30" i="1"/>
  <c r="M30" i="1"/>
  <c r="J30" i="1"/>
  <c r="E30" i="1"/>
  <c r="G30" i="1" s="1"/>
  <c r="V29" i="1"/>
  <c r="S29" i="1"/>
  <c r="P29" i="1"/>
  <c r="M29" i="1"/>
  <c r="J29" i="1"/>
  <c r="E29" i="1"/>
  <c r="G29" i="1" s="1"/>
  <c r="V28" i="1"/>
  <c r="S28" i="1"/>
  <c r="P28" i="1"/>
  <c r="M28" i="1"/>
  <c r="J28" i="1"/>
  <c r="E28" i="1"/>
  <c r="G28" i="1" s="1"/>
  <c r="V27" i="1"/>
  <c r="S27" i="1"/>
  <c r="P27" i="1"/>
  <c r="M27" i="1"/>
  <c r="J27" i="1"/>
  <c r="E27" i="1"/>
  <c r="G27" i="1" s="1"/>
  <c r="V26" i="1"/>
  <c r="S26" i="1"/>
  <c r="P26" i="1"/>
  <c r="M26" i="1"/>
  <c r="J26" i="1"/>
  <c r="E26" i="1"/>
  <c r="G26" i="1" s="1"/>
  <c r="V25" i="1"/>
  <c r="S25" i="1"/>
  <c r="P25" i="1"/>
  <c r="M25" i="1"/>
  <c r="J25" i="1"/>
  <c r="E25" i="1"/>
  <c r="G25" i="1" s="1"/>
  <c r="V24" i="1"/>
  <c r="S24" i="1"/>
  <c r="P24" i="1"/>
  <c r="M24" i="1"/>
  <c r="J24" i="1"/>
  <c r="E24" i="1"/>
  <c r="G24" i="1" s="1"/>
  <c r="V23" i="1"/>
  <c r="S23" i="1"/>
  <c r="P23" i="1"/>
  <c r="M23" i="1"/>
  <c r="J23" i="1"/>
  <c r="E23" i="1"/>
  <c r="G23" i="1" s="1"/>
  <c r="V22" i="1"/>
  <c r="S22" i="1"/>
  <c r="P22" i="1"/>
  <c r="M22" i="1"/>
  <c r="J22" i="1"/>
  <c r="E22" i="1"/>
  <c r="G22" i="1" s="1"/>
  <c r="V21" i="1"/>
  <c r="S21" i="1"/>
  <c r="P21" i="1"/>
  <c r="M21" i="1"/>
  <c r="J21" i="1"/>
  <c r="E21" i="1"/>
  <c r="G21" i="1" s="1"/>
  <c r="V20" i="1"/>
  <c r="S20" i="1"/>
  <c r="P20" i="1"/>
  <c r="M20" i="1"/>
  <c r="J20" i="1"/>
  <c r="E20" i="1"/>
  <c r="G20" i="1" s="1"/>
  <c r="V19" i="1"/>
  <c r="S19" i="1"/>
  <c r="P19" i="1"/>
  <c r="M19" i="1"/>
  <c r="J19" i="1"/>
  <c r="E19" i="1"/>
  <c r="G19" i="1" s="1"/>
  <c r="V18" i="1"/>
  <c r="S18" i="1"/>
  <c r="P18" i="1"/>
  <c r="M18" i="1"/>
  <c r="J18" i="1"/>
  <c r="E18" i="1"/>
  <c r="G18" i="1" s="1"/>
  <c r="V17" i="1"/>
  <c r="S17" i="1"/>
  <c r="P17" i="1"/>
  <c r="M17" i="1"/>
  <c r="J17" i="1"/>
  <c r="E17" i="1"/>
  <c r="G17" i="1" s="1"/>
  <c r="V16" i="1"/>
  <c r="S16" i="1"/>
  <c r="P16" i="1"/>
  <c r="M16" i="1"/>
  <c r="J16" i="1"/>
  <c r="E16" i="1"/>
  <c r="G16" i="1" s="1"/>
  <c r="V15" i="1"/>
  <c r="S15" i="1"/>
  <c r="P15" i="1"/>
  <c r="M15" i="1"/>
  <c r="J15" i="1"/>
  <c r="E15" i="1"/>
  <c r="G15" i="1" s="1"/>
  <c r="V14" i="1"/>
  <c r="S14" i="1"/>
  <c r="P14" i="1"/>
  <c r="M14" i="1"/>
  <c r="J14" i="1"/>
  <c r="E14" i="1"/>
  <c r="G14" i="1" s="1"/>
  <c r="V13" i="1"/>
  <c r="S13" i="1"/>
  <c r="P13" i="1"/>
  <c r="M13" i="1"/>
  <c r="J13" i="1"/>
  <c r="E13" i="1"/>
  <c r="G13" i="1" s="1"/>
  <c r="V12" i="1"/>
  <c r="S12" i="1"/>
  <c r="P12" i="1"/>
  <c r="M12" i="1"/>
  <c r="J12" i="1"/>
  <c r="E12" i="1"/>
  <c r="G12" i="1" s="1"/>
  <c r="V11" i="1"/>
  <c r="S11" i="1"/>
  <c r="P11" i="1"/>
  <c r="M11" i="1"/>
  <c r="J11" i="1"/>
  <c r="E11" i="1"/>
  <c r="G11" i="1" s="1"/>
  <c r="V10" i="1"/>
  <c r="S10" i="1"/>
  <c r="P10" i="1"/>
  <c r="M10" i="1"/>
  <c r="J10" i="1"/>
  <c r="E10" i="1"/>
  <c r="G10" i="1" s="1"/>
  <c r="V9" i="1"/>
  <c r="S9" i="1"/>
  <c r="P9" i="1"/>
  <c r="M9" i="1"/>
  <c r="J9" i="1"/>
  <c r="E9" i="1"/>
  <c r="G9" i="1" s="1"/>
  <c r="V8" i="1"/>
  <c r="S8" i="1"/>
  <c r="P8" i="1"/>
  <c r="M8" i="1"/>
  <c r="J8" i="1"/>
  <c r="E8" i="1"/>
  <c r="G8" i="1" s="1"/>
  <c r="V7" i="1"/>
  <c r="V77" i="1" s="1"/>
  <c r="S7" i="1"/>
  <c r="S77" i="1" s="1"/>
  <c r="P7" i="1"/>
  <c r="M7" i="1"/>
  <c r="J7" i="1"/>
  <c r="J77" i="1" s="1"/>
  <c r="E7" i="1"/>
  <c r="G7" i="1" s="1"/>
  <c r="E6" i="1"/>
  <c r="I3" i="1"/>
  <c r="L3" i="1" s="1"/>
  <c r="O3" i="1" s="1"/>
  <c r="R3" i="1" s="1"/>
  <c r="U3" i="1" s="1"/>
  <c r="P77" i="1" l="1"/>
  <c r="M77" i="1"/>
  <c r="G79" i="1"/>
  <c r="G82" i="1" l="1"/>
  <c r="G81" i="1"/>
  <c r="G80" i="1"/>
  <c r="G88" i="1" s="1"/>
</calcChain>
</file>

<file path=xl/sharedStrings.xml><?xml version="1.0" encoding="utf-8"?>
<sst xmlns="http://schemas.openxmlformats.org/spreadsheetml/2006/main" count="221" uniqueCount="165">
  <si>
    <t xml:space="preserve">OBJETO: </t>
  </si>
  <si>
    <t>OBRAS DE MEJORAMIENTO, MANTENIMIENTO Y/O ADECUACIÓN Y DE COLISEOS, CANCHAS CUBIERTAS Y DEMÁS ESCENARIOS DEPORTIVOS Y RECREATIVOS ADMINISTRADOS POR EL INDER MEDELLÍN, ASÍ COMO LA EJECUCIÓN DE OBRAS COMPLEMENTARIAS NECESARIAS PARA SU ADECUADO FUNCIONAMIENTO</t>
  </si>
  <si>
    <t>COLISEO MAYOR IVAN DE BEDOUT
CARRERA 70 x CALLE 48 193
COMUNA 11</t>
  </si>
  <si>
    <t>COLISEO DE GIMNASIA JORGE HUGO GIRALDO
CARRERA 70 x CALLE 48 273, INT 100
COMUNA 11</t>
  </si>
  <si>
    <t>COLISEO DE COMBATE GUILLERMO GAVIRIA CORREA
CALLE 48 x CARRERA 70 100, INT 120
COMUNA 11</t>
  </si>
  <si>
    <t>COLISEO DE BALONMANO JORGE VALDERRAMA
CARRERA 70 x CALLE 48
COMUNA 11</t>
  </si>
  <si>
    <t>COLISEO DE VOLEIBOL YESID SANTOS
CARRERA 70 x CALLE 48 273, INT 105
COMUNA 11</t>
  </si>
  <si>
    <t>ITEM REF</t>
  </si>
  <si>
    <t>DESCRIPCIÓN</t>
  </si>
  <si>
    <t>UND</t>
  </si>
  <si>
    <t>CANT</t>
  </si>
  <si>
    <t>COSTO UNT.</t>
  </si>
  <si>
    <t>COSTO TOTAL</t>
  </si>
  <si>
    <t>CANT. PARCIAL</t>
  </si>
  <si>
    <t>VALOR PARCIAL</t>
  </si>
  <si>
    <t>PRELIMINARES</t>
  </si>
  <si>
    <t>1.1</t>
  </si>
  <si>
    <t>CAMPAMENTO Y PROVISIONALES</t>
  </si>
  <si>
    <t>1.1.1</t>
  </si>
  <si>
    <t>CERRAMIENTO PROVISIONAL en tela verde polietileno de alta densidad y resistencia 65 gr/m2, con una altura de 2,10 m., estacones de madera común para fijación vertical de altura de 2,50 m puesto mínimo cada 2,0 m y para apuntalamiento mínimo cada 10 m y cada cambio de dirección, arranques y terminación, diámetro aproximado 0,10 m, elementos de fijación. Incluye suministro, transporte, instalación, excavación, concreto de fundación preparado en Obra de 17.5 Mpa - 2500 psi para fijación en tierra o canecas, diámetro aproximado 0,30 m y profundidad aproximada 0,50 m, cable o alambre tensor parte inferior y superior horizontal, mantenimiento, desmonte y todos los demás elementos necesarios para su correcta instalación y operación. Cargue, transporte y botada de material sobrante en botaderos oficiales de la instalación y finalización de las obras.</t>
  </si>
  <si>
    <t>m</t>
  </si>
  <si>
    <t>1.1.2</t>
  </si>
  <si>
    <t>INSTALACION PROVISIONAL DE ENERGIA. Incluye suministro e instalación de caja doble para contador, contador, protección 2x40A, línea de tierra, acometida eléctrica en cable antifraude, conexión a poste, tramite ante APM, declaración de cumplimiento, matriz de riesgo y todo lo necesario para correcta puesta en marcha y servicio.</t>
  </si>
  <si>
    <t>global</t>
  </si>
  <si>
    <t>1.1.3</t>
  </si>
  <si>
    <t>Alquiler de campamento y/o bodega, debe incluir batería sanitaria, servicio de agua, luz, línea telefónica, ventilación e iluminación adecuada, contar con el área adecuada de acuerdo al personal contratado. Incluye almacenista</t>
  </si>
  <si>
    <t>m3</t>
  </si>
  <si>
    <t>1.2</t>
  </si>
  <si>
    <t>LIMPIEZA Y ROCERIA</t>
  </si>
  <si>
    <t>1.2.1</t>
  </si>
  <si>
    <t>Limpieza de canoas. Incluye personal certificado para trabajo en alturas, equipos de alpinismo, acarreo interno y externo, cargue, transporte y botada de escombros y material producto de la actividad, recuperación de los materiales aprovechables, su transporte hasta el sitio que lo indique la interventoría y/o su disposición final en botaderos oficiales y todos los demás elementos necesarios para su correcta ejecución de la actividad.</t>
  </si>
  <si>
    <t>RETIROS, DESMONTES, DEMOLICIONES Y CORTES</t>
  </si>
  <si>
    <t>2.1</t>
  </si>
  <si>
    <t>RETIROS</t>
  </si>
  <si>
    <t>2.1.1</t>
  </si>
  <si>
    <t>RETIRO DE VALLA INSTITUCIONAL. Incluye amarres a la malla existente y todos los demás elementos necesarios para su efectivo retiro, recuperación del material aprovechable y su transporte hasta el sitio que indique la interventoría, cargue, transporte y botada del material proveniente de la demolición y que no se pueda recuperar, en botaderos oficiales o donde indique la interventoría.</t>
  </si>
  <si>
    <t>un</t>
  </si>
  <si>
    <t>2.1.2</t>
  </si>
  <si>
    <t>Desmonte y retiro de cubierta existente de cualquier tipo. Incluye equipo para trabajo en alturas, personal certificado para trabajo en alturas, acarreo interno y externo, cargue, transporte, botada de escombros en botaderos oficiales, recuperación de los materiales aprovechables, su transporte hasta el sitio que indique la interventoría y/o su disposición final en botaderos oficiales. Medido en proyección horizontal.</t>
  </si>
  <si>
    <t>m2</t>
  </si>
  <si>
    <t>2.1.3</t>
  </si>
  <si>
    <t>Desmonte y retiro de fachada, lamina alveolar policarbonato. Incluye equipo para trabajo en alturas, personal certificado para trabajo en alturas, acarreo interno y externo, cargue, transporte, botada de escombros en botaderos oficiales, recuperación de los materiales aprovechables, su transporte hasta el sitio que indique la interventoría y/o su disposición final en botaderos oficiales. Medido en proyección horizontal.</t>
  </si>
  <si>
    <t>2.1.4</t>
  </si>
  <si>
    <t>Desmonte y retiro de rejilla cúpula, ubicada en desagües en cubierta. Incluye equipo para trabajo en alturas, personal certificado para trabajo en alturas, acarreo interno y externo, cargue, transporte, botada de escombros en botaderos oficiales, recuperación de los materiales aprovechables, su transporte hasta el sitio que indique la interventoría y/o su disposición final en botaderos oficiales. Medido en proyección horizontal.</t>
  </si>
  <si>
    <t>2.1.5</t>
  </si>
  <si>
    <t>Desmonte y retiro de canoas y ruanas, previa inspección visual y aprobación de interventoría y/o supervisión. Incluye equipo para trabajo en alturas, personal certificado para trabajo en alturas, acarreo interno y externo, cargue, transporte, botada de escombros en botaderos oficiales, recuperación de los materiales aprovechables, su transporte hasta el sitio que indique la interventoría y/o su disposición final en botaderos oficiales. Medido en proyección horizontal.</t>
  </si>
  <si>
    <t>2.1.6</t>
  </si>
  <si>
    <t>Retiro de sistema de impermeabilización existente con equipo mecánico, en áreas afectadas. Incluye la preparación de la superficie en el sustrato de fibrocemento, retiro del adhesivo base solvente instalado, aplicación de impermeabilizante cementicio, equipo de alpinismo y todos los elementos necesarios para su efectivo retiro, acarreo interno y externo, cargue, transporte y botada de escombros, recuperación de los materiales aprovechables o su transporte hasta el sitio que indique la interventoría y/o su disposición final en botaderos oficiales; además de todos los elementos necesarios para su correcta ejecución.</t>
  </si>
  <si>
    <t>2.1.7</t>
  </si>
  <si>
    <t>Retiro de adoquín existente; incluye retiro de arena de sello, manto, cargue, transporte y/o disposición de material donde lo indique la interventoría.</t>
  </si>
  <si>
    <t>LAVADO</t>
  </si>
  <si>
    <t>3.1</t>
  </si>
  <si>
    <t>Lavada de cubierta y fachadas internas y externas. Incluye equipo para trabajo en alturas, personal certificado para trabajo en alturas, hidrolavadora, jabón, todos los elementos y herramientas necesarias para su correcta ejecución de la actividad.</t>
  </si>
  <si>
    <t>INSTALACIONES SANITARIAS</t>
  </si>
  <si>
    <t>4.1</t>
  </si>
  <si>
    <t>AGUAS LLUVIAS</t>
  </si>
  <si>
    <t>4.1.1</t>
  </si>
  <si>
    <t>Colocación de TUBERÍA PVC-SANITARIA de 4", para aguas residuales o lluvias EMPOTRADA  O COLGADA.  Incluye suministro y transporte de los materiales, accesorios, pegante, limpiador y todos los elementos necesarios para su correcta instalación y funcionamiento. También incluye desvíos. Las tuberías serán fabricadas bajo norma NTC 1087, los accesorios serán fabricados bajo norma NTC 1341, la soldadura será fabricada bajo norma NTC 576. Para aguas lluvias sólo está permitido utilizar tubería PVC SANITARIA (NO ESTÁ PERMITIDO EL USO DE TUBERÍA DE VENTILACIÓN para aguas lluvias), Se harán pruebas de hermeticidad a una presión mínima de 3 m.c.a. mínimo por 15 minutos, el sistema o sección debe ser hermético. Incluye trabajos en altura.</t>
  </si>
  <si>
    <t>4.1.2</t>
  </si>
  <si>
    <t>Colocación de TUBERÍA PVC-SANITARIA PVC-S 6", para aguas residuales o lluvias EMPOTRADA  O COLGADA.  Incluye suministro y transporte de los materiales, accesorios, pegante, limpiador y todos los elementos necesarios para su correcta instalación y funcionamiento. También incluye desvíos. Las tuberías serán fabricadas bajo norma NTC 1087, los accesorios serán fabricados bajo norma NTC 1341, la soldadura será fabricada bajo norma NTC 576. Para aguas lluvias sólo está permitido utilizar tubería PVC SANITARIA (NO ESTÁ PERMITIDO EL USO DE TUBERÍA DE VENTILACIÓN para aguas lluvias), Se harán pruebas de hermeticidad a una presión mínima de 3 m.c.a. mínimo por 15 minutos, el sistema o sección debe ser hermético. Incluye trabajos en altura.</t>
  </si>
  <si>
    <t>4.2</t>
  </si>
  <si>
    <t>REJILLAS</t>
  </si>
  <si>
    <t>4.2.1</t>
  </si>
  <si>
    <t>Suministro, transporte e instalación de rejilla de aluminio tipo cúpula de piso 4", para desagües de canales en cubiertas. Incluye membrana libre de VOC, autonivelante base agua, monocomponente aplicada en frio, resistente a los rayos UV equipo para trabajo en alturas, personal certificado para trabajo en alturas y todo lo necesario para la correcta instalación.</t>
  </si>
  <si>
    <t>CUBIERTA, PINTURA E IMPERMEABILIZACIONES</t>
  </si>
  <si>
    <t>5.1</t>
  </si>
  <si>
    <t>PINTURA</t>
  </si>
  <si>
    <t>5.1.1</t>
  </si>
  <si>
    <t>Suministro, transporte e instalación de pintura epoxi-poliamida (dos componentes proporción 1:3, no tóxica) tipo epoxiconstrucción de primera calidad, esmalte de poliuretano semimate para metal, PVC o panel de superboard. Incluye 3 manos de pintura o las necesarias para lograr una superficie pareja a satisfacción de la interventoría, colores verdes RAL 6020, 6021, 6025, adecuación de la superficie a intervenir hasta obtener una superficie pareja y homogénea, lijado, equipos equipo para trabajo en alturas, andamios, protección de piso con polietileno o cartón corrugado y todos los elementos necesarios para su correcta aplicación. La aplicación se debe hacer según recomendaciones del proveedor.</t>
  </si>
  <si>
    <t>5.1.2</t>
  </si>
  <si>
    <t>Suministro, transporte e instalación de pintura base epóxica anticorrosiva (dos componentes proporción 4:1, no tóxica), para metal, PVC o panel de superboard, espesor 70 micras. Incluye adecuación de la superficie a intervenir hasta obtener una superficie pareja y homogénea, lijado, equipos para trabajo en alturas, andamios, protección de piso con polietileno o cartón corrugado y todos los elementos necesarios para su correcta aplicación. La aplicación se debe hacer según recomendaciones del proveedor.</t>
  </si>
  <si>
    <t>5.2</t>
  </si>
  <si>
    <t>IMPERMEABILIZACIONES</t>
  </si>
  <si>
    <t>5.2.1</t>
  </si>
  <si>
    <t xml:space="preserve">Suministro y aplicación de sistema de impermeabilización líquido elastomérico monocomponente de alto desempeño monolítico sin juntas, con capacidad de elongación mínima del 2120%, resistencia a la tracción promedio no inferior a 8 MPa, adherencia al concreto igual o superior a 1,5 MPa y capacidad de puenteo de fisuras de al menos 3 mm, resistente a radiación ultravioleta (UV), resistencia frente al fuego equivalente a clasificación Clase A según ASTM D92 o norma equivalente, espesor de membrana seca 1,5 mm ,para canoas y los traslapos de la membrana de PVC existente.  Incluye equipos para trabajo en alturas completo del personal (no incluye anclajes certificados, portátiles o líneas de vida portátiles), lavado de superficie y todos los elementos necesarios para su correcta instalación y funcionamiento.  </t>
  </si>
  <si>
    <t>5.2.2</t>
  </si>
  <si>
    <t>Suministro y aplicación membrana lanzada bicomponente en frio, aplicada por aspersión, libre de VOC, capacidad de puenteo de fisuras de al menos 3 mm, resistente a radiación ultravioleta (UV), resistencia frente al fuego equivalente a clasificación clase A según ASTM D92 o norma equivalente, con capacidad de elongación mínima del 2120%, espesor de membrana seca 1,5 mm. Incluye transporte, aplicación elastómero acrílico en los RAL 6025, 6021 y 6020 a 3 capas, equipos para trabajo en alturas completo del personal (no incluye anclajes certificados, portátiles o líneas de vida portátiles), lavado de superficie y todos los elementos necesarios para su correcta instalación y funcionamiento. Garantía de 15 años.</t>
  </si>
  <si>
    <t>5.2.3</t>
  </si>
  <si>
    <t>Suministro y aplicación de sistema de impermeabilización líquido elastomérico monocomponente de alto desempeño monolítica sin juntas, con capacidad de elongación mínima del 2120%, resistencia a la tracción promedio no inferior a 8 MPa, adherencia al concreto igual o superior a 1,5 MPa y capacidad de puenteo de fisuras de al menos 3 mm, resistente a radiación ultravioleta (UV), resistencia frente al fuego equivalente a clasificación Clase A según ASTM D92 o norma equivalente, espesor de membrana seca vertical 1,5 mm y en horizontal 1,5 mm , para detalles de anclajes en cubierta. Incluye transportes, equipos para trabajo en alturas completo del personal (no incluye anclajes certificados, portátiles o líneas de vida portátiles), lavado de superficie y todos los elementos necesarios para su correcta instalación y funcionamiento.</t>
  </si>
  <si>
    <t>5.3</t>
  </si>
  <si>
    <t>CUBIERTA</t>
  </si>
  <si>
    <t>5.3.1</t>
  </si>
  <si>
    <t>Suministro, transporte e instalación de teja termo-estable traslucida en poliéster reforzado con fibra de vidrio 100% PRFV 4 crestas para fachadas intermedias, ancho útil 1 metro y longitud de 12 metros. Incluye accesorios de instalación tornillos 12-14x3" con capelote, tornillo 12-14 x 1/2"con empaque neopreno, tornillo 12-14 x 3 " con capacidad de perforación de 2,5mm, distancia máxima entre correas 1,3 metros. Incluye equipos para trabajo en alturas completo y todos los elementos necesarios para su correcta instalación.</t>
  </si>
  <si>
    <t>5.3.2</t>
  </si>
  <si>
    <t>Suministro, transporte e instalación de teja termo-estable, traslucida en poliéster reforzado con fibra de vidrio 100% PRFV 4 crestas para fachadas externas, ancho útil 4,0 metros y longitud de 12 metros, con fijación oculta. Incluye remate perfil 5cm PREPINT calibre 18, accesorios de instalación fijación tornillo 12*14*1  1/2" neopreno, sello adhesivo traslucido extreme, capacidad de perforación de 2,5mm, distancia máxima entre correas 1,3 metros, equipos para trabajo en alturas completo y todos los elementos necesarios para su correcta instalación.</t>
  </si>
  <si>
    <t>5.3.3</t>
  </si>
  <si>
    <t>Mantenimiento de canoa en lámina galvanizada calibre 16, desarrollo de 0,95 a 1,20 metros. Incluye limpieza, reparación de secciones en mal estado unida por medio de soldadura eléctrica tipo 6011 electrodo revestido 3/32" o soldadura autógena,  aplicación de wash primer, pintura anticorrosiva, dos manos a base de aceite, tragantes de Ø 2 y 4" de requerirse, instalación de soportes donde se requieran con parámetro de sustitución de soporte cada 3 metros realizando la instalación de nuevo soporte o la permanencia del mismo si se encuentra en correcto funcionamiento con visita previa, garantizando la estabilidad de la canos, andamios certificados y elementos de seguridad certificados necesarios para la ejecución de la actividad, cargue, transporte y disposición final de los residuos provenientes de la actividad en botaderos oficiales o donde lo indique la interventoría y todos los demás elementos necesarios para su correcto funcionamiento.</t>
  </si>
  <si>
    <t>5.3.4</t>
  </si>
  <si>
    <t>Suministro, transporte e instalación de ruana en lámina galvanizada calibre 18, unida por medio de soldadura eléctrica tipo 6011 electrodo revestido 3/32", pintada por ambas caras con epoxi-poliamida. Incluye equipos para trabajo en alturas completo y todos los elementos necesarios para su correcta instalación y funcionamiento.</t>
  </si>
  <si>
    <t>5.3.5</t>
  </si>
  <si>
    <t>Suministro, transporte e instalación de membrana de PVC de 1.5 mm de espesor, laminada desde su fabricación con geotextil No Tejido de 300 gr, reforzada con malla de fibra de vidrio tipo aislante tradicional. Incluye limpieza total de la membrana existente con hidrolavadora sobre la cual se debe adherir la nueva membrana con pegante adhesivo base solvente para membranas laminadas con geotextil, el sistema de adhesivo entre membranas debe cumplir con 10 años de garantía de fábrica con pruebas de laboratorio por el fabricante que lo certifique, retiro de perfiles de conducción de agua, suministro e instalación de perfiles de PVC prefabricados de forma piramidal soldados a la membrana de PVC, detalles especiales en canoas, anclajes y sifones con membrana de PVC de 1.5 mm de espesor, reforzada con fibra de vidrio, los equipos para trabajo en alturas completo y todos los elementos necesarios para su correcta instalación.</t>
  </si>
  <si>
    <t>5.3.6</t>
  </si>
  <si>
    <t>Suministro, transporte e instalación de cubierta en lámina de fibrocemento calibre 14 mm para zonas afectadas con tratamiento con hidrofugo antes de la instalación de la membrana. Incluye retiro de las láminas afectadas y disposición final, corte, reinstalación de la membrana existente, equipo para trabajo en alturas completo y personal certificado para trabajo en alturas. Medido en sitio horizontal.</t>
  </si>
  <si>
    <t>5.3.7</t>
  </si>
  <si>
    <t>Suministro, transporte y colocación de sello perimetral con masilla de poliuretano tixotrópicas en juntas entre tejas. Incluye todos los elementos necesarios para la correcta ejecución de la actividad.</t>
  </si>
  <si>
    <t>5.3.8</t>
  </si>
  <si>
    <t>Suministro, transporte e instalación de lámina galvanizada calibre 18, unida por medio de soldadura eléctrica tipo 6011 electrodo revestido 3/32", pintada por ambas caras con epoxi-poliamida. Incluye dobleces, cortes, equipos para trabajo en alturas completo y todos los elementos necesarios para su correcta instalación y funcionamiento.</t>
  </si>
  <si>
    <t>5.3.9</t>
  </si>
  <si>
    <t>Suministro, transporte y aplicación de pintura anticorrosiva primer con un espesor de 4 mills y pintura uretano con un espesor de 3 mills. Incluye lijado y todos los demás elementos necesarios para su correcta aplicación.</t>
  </si>
  <si>
    <t>MANTENIMIENTO ESTRUCTURA METALICA</t>
  </si>
  <si>
    <t>6.1</t>
  </si>
  <si>
    <t>COLUMNAS Y PANELES</t>
  </si>
  <si>
    <t>6.1.1</t>
  </si>
  <si>
    <t>Lavado de columnas con hidrolavadora y jabón neutro, altura entre 7,40 - 7,70 metros. Incluye plataforma eléctrica y todos los demás elementos necesarias para su correcta ejecución y limpieza.</t>
  </si>
  <si>
    <t>6.1.2</t>
  </si>
  <si>
    <t>Limpieza mecánica SP3 de columnas en diámetros entre 8", 10" y 12". Incluye equipos y todo lo necesario para su correcta ejecución de la actividad.</t>
  </si>
  <si>
    <t>6.1.3</t>
  </si>
  <si>
    <t>Limpieza de óxido de placas base de columnas con removedor de óxido para todo tipo de metales, que no afecte la estructura o propiedades físicas del metal. Incluye equipos, materiales y todo lo necesario para su correcta ejecución de la actividad.</t>
  </si>
  <si>
    <t>6.1.4</t>
  </si>
  <si>
    <t>6.1.5</t>
  </si>
  <si>
    <t>Suministro, transporte, montaje e instalación de paneles metálicos fabricados en lámina de acero/aluminio microperforada calibre 16, conformados según diseño y dimensiones indicadas en los planos, incluyendo todos los accesorios, perfiles de fijación, herrajes, sellos, elementos necesarios para su correcta colocación y funcionamiento, de acuerdo con las normas técnicas vigentes y especificaciones del proyecto.</t>
  </si>
  <si>
    <t>6.1.6</t>
  </si>
  <si>
    <t>Suministro, transporte, montaje e instalación de paneles en acrílico de 3mm de espesor, color transparente, adosados a las láminas microperforadas. Incluyendo todos los accesorios, perfiles de fijación, herrajes, sellos, elementos necesarios para su correcta instalación y funcionamiento, de acuerdo con las normas técnicas vigentes y especificaciones del proyecto.</t>
  </si>
  <si>
    <t>PISOS</t>
  </si>
  <si>
    <t>7.1</t>
  </si>
  <si>
    <t>Reemplazo de tablas deterioradas por humedad, utilizando madera maple grado 2 o superior, con certificación bajo estándares MFMA, previa autorización de la interventoría y la supervisión. Incluye desinstalación e instalación intercalada con el piso original y todos los elementos necesarios para la correcta ejecución de la actividad.</t>
  </si>
  <si>
    <t>7.2</t>
  </si>
  <si>
    <t>Suministro, transporte e instalación de tríplex de 12mm de apoyo de maderamen, para reemplazo de áreas afectadas. Incluye retiro y reinstalación de maderamen, retiro de tablero de tríplex de 12 mm existente y todos los demás elementos necesarios para la correcta ejecución de la actividad.</t>
  </si>
  <si>
    <t>7.3</t>
  </si>
  <si>
    <t>Mantenimiento piso de maderamen. Incluye remoción total del acabado con pulidoras de sistemas planetarios multicabezal, aspiración permanente dust control y desbaste controlado, remoción máxima ≤ 0.8 mm, aplicación de 1 mano de sellador a base de agua de alta calidad y 2 manos de barniz monocomponente para suelos deportivos, las zonas de seguridad, tiro libre y centro con pintura base agua especial para marcar líneas en superficies deportivas de interior de color azul, demarcaciones baloncesto con pintura base agua especial para marcar líneas en superficies deportivas de interior de color blanca, hasta obtener un perfecto acabado, adicionalmente todo lo necesario para la correcta ejecución de la actividad.</t>
  </si>
  <si>
    <t>7.4</t>
  </si>
  <si>
    <t>Transporte e instalación de piso en maderamen. Incluye traslado al Coliseo de Baloncesto Iván de Bedout desde el Coliseo de Balonmano Jorge Valderrama de la Unidad Deportiva Atanasio Girardot, suministro e instalación de espuma de polietileno de baja densidad de celda cerrada y plástico burbuja para barrera de vapor sobre el piso existente y todos los demás elementos o materiales necesarios para la correcta ejecución de la actividad.</t>
  </si>
  <si>
    <t>7.5</t>
  </si>
  <si>
    <t>Restauración total de Maderamen con sistema Super Sport. Incluye remoción total del acabado con pulidoras de sistemas planetarios multicabezal, aspiración permanente dust control y desbaste controlado, remoción máxima ≤ 0.8 mm, aplicación de 1 mano de sellador a base de agua de alta calidad y 2 manos de barniz monocomponente para suelos deportivos, aplicación colores pintura base agua especial para marcar líneas en superficies deportivas de interior, demarcación de coliseos con pintura base agua especial para marcar líneas en superficies deportivas de interior, además de todo lo necesario para la correcta ejecución de la actividad.</t>
  </si>
  <si>
    <t>7.6</t>
  </si>
  <si>
    <t>Construcción de piso en adoquín cuadrado en concreto de 20x20x8cm, vehicular color gris. Incluye suministro y transporte de los materiales, cortes a máquina, según diseño, siguiendo la recomendación MEP y patrones de instalación del ICPC. El adoquín deberá resellarse por 2 veces con un lapso de 4 meses luego de su instalación, cumpliendo con la norma NTC 2017.</t>
  </si>
  <si>
    <t>VALLAS Y AVISOS</t>
  </si>
  <si>
    <t>8.1</t>
  </si>
  <si>
    <t>Suministro, transporte e instalación de valla de obra de 3x1.5 m. Incluye torre en ángulo de 2x1/8, pintada con anticorrosivo gris, lona impresa injekt con ojaletes metálicos resistentes a la interperie y templada con amarres metálicos, para el templado de la lona incluye varilla de hierro de 6 mm, alambre galvanizado calibre 16 y todos los demas elementos necesarios para la correcta ejecución de la actividad.</t>
  </si>
  <si>
    <t>8.2</t>
  </si>
  <si>
    <t>Aviso fabricado en lámina de acrílico opal 4mm con cantos de 8cm en aluminio, bloqueados con poliuretano según pantone de la marca e iluminación interna a través de leds, con medidas de 7.16x0.95 metros, según diseño. Incluye instalación con nombre y logo según especificaciones del INDER Medellin y todo lo necesario para la correcta ejecución de la actividad.</t>
  </si>
  <si>
    <t>COMPONENTE ARBOREO</t>
  </si>
  <si>
    <t>9.1</t>
  </si>
  <si>
    <t>PODAS</t>
  </si>
  <si>
    <t>9.1.1</t>
  </si>
  <si>
    <t>Podas, cargue y retiro de árboles alturas entre 1,8 a 5,0 m, bajo cualquier condición. Incluye trozado, chipiado, transporte y disposición del material resultante al sitio que indiquen las autoridades competentes y la interventoría. La poda se realizará con motosierra y se realizará en aquellos árboles que dada sus condiciones fitosanitarias requieren de una poda de aclareo o realce. Según definición del plan de manejo arbóreo.</t>
  </si>
  <si>
    <t>9.1.2</t>
  </si>
  <si>
    <t>Podas, cargue y retiro de árboles alturas entre 5,01 a 10,0 m, bajo cualquier condición. Incluye trozado, chipiado, transporte y disposición del material resultante al sitio que indiquen las autoridades competentes y la interventoría. La poda se realizará con motosierra y se realizará en aquellos árboles que dada sus condiciones fitosanitarias requieren de una poda de aclareo o realce. Según definición del plan de manejo arbóreo.</t>
  </si>
  <si>
    <t>9.1.3</t>
  </si>
  <si>
    <t>Podas, cargue y retiro de árboles alturas entre 10,01 a 15,0 m, bajo cualquier condición. Incluye trozado, chipiado, transporte y disposición del material resultante al sitio que indiquen las autoridades competentes y la interventoría. La poda se realizará con motosierra y se realizará en aquellos árboles que dada sus condiciones fitosanitarias requieren de una poda de aclareo o realce. Según definición del plan de manejo arbóreo.</t>
  </si>
  <si>
    <t>9.1.4</t>
  </si>
  <si>
    <t>Podas, cargue y retiro de árboles alturas entre 15,01 a 20,0 m, bajo cualquier condición. Incluye trozado, chipiado, transporte y disposición del material resultante al sitio que indiquen las autoridades competentes y la interventoría. La poda se realizará con motosierra y se realizará en aquellos árboles que dada sus condiciones fitosanitarias requieren de una poda de aclareo o realce. Según definición del plan de manejo arbóreo.</t>
  </si>
  <si>
    <t>VARIOS</t>
  </si>
  <si>
    <t>10.1</t>
  </si>
  <si>
    <t>Certificación puntos de anclaje, bajo la resolución 4272 de 2021 del Ministerio del Trabajo. Incluye plaqueta de información en lámina inoxidable, trabajo en altura y demás elementos necesarios para la certificación.</t>
  </si>
  <si>
    <t>10.2</t>
  </si>
  <si>
    <t>Cuadrilla de rescatistas especializados. Incluye equipos para trabajo en alturas completo, obligaciones laborales y costos operativos.</t>
  </si>
  <si>
    <t>mes</t>
  </si>
  <si>
    <t>10.3</t>
  </si>
  <si>
    <t>Servicio de vigilancia mensual de profesional sin arma; incluye  obligaciones laborales y costos operativos.</t>
  </si>
  <si>
    <t>COSTO DIRECTO POR ESCENARIO</t>
  </si>
  <si>
    <t>TOTAL</t>
  </si>
  <si>
    <t>COSTO DIRECTO TOTAL DE LOS ESCENARIOS A INTERVENIR</t>
  </si>
  <si>
    <t>Administración (A).</t>
  </si>
  <si>
    <t>Imprevistos (I).</t>
  </si>
  <si>
    <t>Utilidad (U).</t>
  </si>
  <si>
    <t>Presupuesto Ambiental</t>
  </si>
  <si>
    <t>Presupuesto Gestión Social</t>
  </si>
  <si>
    <t>Presupuesto Seguridad y Salud en el Trabajo</t>
  </si>
  <si>
    <t>Provisión para el pago de las primas de Pólizas (Garantías)</t>
  </si>
  <si>
    <t>VALOR TOTAL DEL CONTRATO</t>
  </si>
  <si>
    <r>
      <rPr>
        <b/>
        <sz val="9"/>
        <color rgb="FF000000"/>
        <rFont val="Arial"/>
        <family val="2"/>
      </rPr>
      <t>NOTA 1:</t>
    </r>
    <r>
      <rPr>
        <sz val="9"/>
        <color rgb="FF000000"/>
        <rFont val="Arial"/>
        <family val="2"/>
      </rPr>
      <t xml:space="preserve"> El VALOR TOTAL y VALOR PARCIAL de cada item deberá ser ajustado al peso sea por exceso o por defecto así: cuando la fracción decimal del peso sea igual o superior a punto cinco (0.5) se aproximará por exceso al número entero siguiente del peso y cuando la fracción decimal del peso sea inferior a punto cinco (0.5) se aproximará por defecto al número entero del peso.</t>
    </r>
  </si>
  <si>
    <r>
      <rPr>
        <b/>
        <sz val="9"/>
        <color rgb="FF000000"/>
        <rFont val="Arial"/>
        <family val="2"/>
      </rPr>
      <t>NOTA 2:</t>
    </r>
    <r>
      <rPr>
        <sz val="9"/>
        <color rgb="FF000000"/>
        <rFont val="Arial"/>
        <family val="2"/>
      </rPr>
      <t xml:space="preserve"> Los valores asignados a los rubros denominados "Presupuesto Ambiental", "Presupuesto de Gestión Social", "Presupuesto Seguridad y Salud en el Trabajo" y "Provisión para el pago de las primas de Pólizas (Garantías)" son fijos y no están sujetos a modificaciones por parte del proponente. Cualquier modificación en estos valores será causal de rechazo de la propuesta, según lo establecido en el Pliego de Condiciones. En la ejecución, la entidad reconocerá al contratista como máximo el valor presupuestado contra presentación de los respectivos soportes. </t>
    </r>
  </si>
  <si>
    <r>
      <rPr>
        <b/>
        <sz val="9"/>
        <rFont val="Arial"/>
        <family val="2"/>
      </rPr>
      <t>NOTA 3:</t>
    </r>
    <r>
      <rPr>
        <sz val="9"/>
        <rFont val="Arial"/>
        <family val="2"/>
      </rPr>
      <t xml:space="preserve"> El valor definido por la Entidad por concepto de pólizas es un valor estimado que será un gasto reembolsable comprobable, la entidad reconocerá al contratista maximo el valor presupuestado y real efectivamente causado por este concepto (Gasto Reembolsable), para el efecto, el contratista deberá presentar los documentos que soporten el valor facturado por las garantías.</t>
    </r>
  </si>
  <si>
    <r>
      <rPr>
        <b/>
        <sz val="9"/>
        <color rgb="FF000000"/>
        <rFont val="Arial"/>
        <family val="2"/>
      </rPr>
      <t>NOTA 4:</t>
    </r>
    <r>
      <rPr>
        <sz val="9"/>
        <color rgb="FF000000"/>
        <rFont val="Arial"/>
        <family val="2"/>
      </rPr>
      <t xml:space="preserve"> Si bien el Formulario de Oferta Económica es suministrado por la Entidad con información previamente definida, corresponde exclusivamente a cada oferente revisar lo allí contenido. En consecuencia, para la presentación de su oferta, el oferente asume la responsabilidad de haber verificado que las referencias, descripciones, unidades de medida, nombres de escenario y cantidades si corresponden a las establecidas para presente proceso de selección y por tanto  deberán reflejar de manera correcta y completa su oferta económica, so pena de ser objeto de rechazo conforme a las causales definidas en el Pliego de Condiciones.</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</si>
</sst>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2">
    <numFmt numFmtId="43" formatCode="_-* #,##0.00_-;\-* #,##0.00_-;_-* &quot;-&quot;??_-;_-@_-"/>
    <numFmt numFmtId="164" formatCode="_-&quot;$&quot;\ * #,##0.00_-;\-&quot;$&quot;\ * #,##0.00_-;_-&quot;$&quot;\ * &quot;-&quot;??_-;_-@_-"/>
    <numFmt numFmtId="165" formatCode="#,##0.0"/>
    <numFmt numFmtId="166" formatCode="&quot;$&quot;#,##0"/>
    <numFmt numFmtId="167" formatCode="_ &quot;$&quot;\ * #,##0.00_ ;_ &quot;$&quot;\ * \-#,##0.00_ ;_ &quot;$&quot;\ * &quot;-&quot;??_ ;_ @_ "/>
    <numFmt numFmtId="168" formatCode="&quot;$&quot;\ #,##0.00"/>
    <numFmt numFmtId="169" formatCode="&quot;$&quot;\ #,##0"/>
    <numFmt numFmtId="170" formatCode="_ * #,##0.00_ ;_ * \-#,##0.00_ ;_ * &quot;-&quot;??_ ;_ @_ "/>
    <numFmt numFmtId="171" formatCode="[$$-240A]\ #,##0"/>
    <numFmt numFmtId="172" formatCode="_ * #,##0_ ;_ * \-#,##0_ ;_ * &quot;-&quot;??_ ;_ @_ "/>
    <numFmt numFmtId="173" formatCode="_(&quot;$&quot;* #,##0_);_(&quot;$&quot;* \(#,##0\);_(&quot;$&quot;* &quot;-&quot;??_);_(@_)"/>
    <numFmt numFmtId="174" formatCode="0.0"/>
  </numFmts>
  <fonts count="16">
    <font>
      <sz val="11"/>
      <color theme="1"/>
      <name val="Calibri"/>
      <family val="2"/>
      <scheme val="minor"/>
    </font>
    <font>
      <sz val="11"/>
      <color theme="1"/>
      <name val="Calibri"/>
      <family val="2"/>
      <scheme val="minor"/>
    </font>
    <font>
      <sz val="11"/>
      <color theme="1"/>
      <name val="Arial"/>
      <family val="2"/>
    </font>
    <font>
      <sz val="10"/>
      <name val="Arial"/>
      <family val="2"/>
    </font>
    <font>
      <sz val="9"/>
      <name val="Arial"/>
      <family val="2"/>
    </font>
    <font>
      <b/>
      <sz val="9"/>
      <name val="Arial"/>
      <family val="2"/>
    </font>
    <font>
      <b/>
      <sz val="9"/>
      <color indexed="8"/>
      <name val="Arial"/>
      <family val="2"/>
    </font>
    <font>
      <sz val="9"/>
      <color indexed="8"/>
      <name val="Arial"/>
      <family val="2"/>
    </font>
    <font>
      <sz val="10"/>
      <name val="MS Sans Serif"/>
      <family val="2"/>
    </font>
    <font>
      <b/>
      <sz val="10"/>
      <color rgb="FF000000"/>
      <name val="Arial"/>
      <family val="2"/>
    </font>
    <font>
      <b/>
      <sz val="10"/>
      <name val="Arial"/>
      <family val="2"/>
    </font>
    <font>
      <b/>
      <sz val="8"/>
      <name val="Arial"/>
      <family val="2"/>
    </font>
    <font>
      <sz val="8"/>
      <name val="Arial"/>
      <family val="2"/>
    </font>
    <font>
      <sz val="9"/>
      <color rgb="FF000000"/>
      <name val="Arial"/>
      <family val="2"/>
    </font>
    <font>
      <b/>
      <sz val="9"/>
      <color rgb="FF000000"/>
      <name val="Arial"/>
      <family val="2"/>
    </font>
    <font>
      <sz val="11"/>
      <name val="Arial"/>
      <family val="2"/>
    </font>
  </fonts>
  <fills count="7">
    <fill>
      <patternFill patternType="none"/>
    </fill>
    <fill>
      <patternFill patternType="gray125"/>
    </fill>
    <fill>
      <patternFill patternType="solid">
        <fgColor rgb="FF99CCFF"/>
        <bgColor indexed="64"/>
      </patternFill>
    </fill>
    <fill>
      <patternFill patternType="solid">
        <fgColor indexed="22"/>
        <bgColor indexed="64"/>
      </patternFill>
    </fill>
    <fill>
      <patternFill patternType="solid">
        <fgColor rgb="FF92D050"/>
        <bgColor indexed="64"/>
      </patternFill>
    </fill>
    <fill>
      <patternFill patternType="solid">
        <fgColor theme="0" tint="-4.9989318521683403E-2"/>
        <bgColor rgb="FF000000"/>
      </patternFill>
    </fill>
    <fill>
      <patternFill patternType="solid">
        <fgColor theme="0" tint="-4.9989318521683403E-2"/>
        <bgColor indexed="64"/>
      </patternFill>
    </fill>
  </fills>
  <borders count="22">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top style="thin">
        <color indexed="64"/>
      </top>
      <bottom/>
      <diagonal/>
    </border>
    <border>
      <left style="thin">
        <color indexed="64"/>
      </left>
      <right/>
      <top/>
      <bottom style="thin">
        <color indexed="64"/>
      </bottom>
      <diagonal/>
    </border>
    <border>
      <left style="thin">
        <color indexed="64"/>
      </left>
      <right/>
      <top/>
      <bottom/>
      <diagonal/>
    </border>
    <border>
      <left/>
      <right style="thin">
        <color indexed="64"/>
      </right>
      <top/>
      <bottom/>
      <diagonal/>
    </border>
    <border>
      <left style="thin">
        <color indexed="64"/>
      </left>
      <right/>
      <top style="thin">
        <color indexed="64"/>
      </top>
      <bottom/>
      <diagonal/>
    </border>
  </borders>
  <cellStyleXfs count="13">
    <xf numFmtId="0" fontId="0" fillId="0" borderId="0"/>
    <xf numFmtId="43" fontId="1" fillId="0" borderId="0" applyFont="0" applyFill="0" applyBorder="0" applyAlignment="0" applyProtection="0"/>
    <xf numFmtId="9" fontId="1" fillId="0" borderId="0" applyFont="0" applyFill="0" applyBorder="0" applyAlignment="0" applyProtection="0"/>
    <xf numFmtId="0" fontId="3" fillId="0" borderId="0"/>
    <xf numFmtId="0" fontId="1" fillId="0" borderId="0"/>
    <xf numFmtId="0" fontId="8" fillId="0" borderId="0"/>
    <xf numFmtId="0" fontId="3" fillId="0" borderId="0"/>
    <xf numFmtId="167" fontId="3" fillId="0" borderId="0" applyFont="0" applyFill="0" applyBorder="0" applyAlignment="0" applyProtection="0"/>
    <xf numFmtId="170" fontId="3" fillId="0" borderId="0" applyFont="0" applyFill="0" applyBorder="0" applyAlignment="0" applyProtection="0"/>
    <xf numFmtId="9" fontId="3" fillId="0" borderId="0" applyFont="0" applyFill="0" applyBorder="0" applyAlignment="0" applyProtection="0"/>
    <xf numFmtId="170" fontId="3" fillId="0" borderId="0" applyFont="0" applyFill="0" applyBorder="0" applyAlignment="0" applyProtection="0"/>
    <xf numFmtId="0" fontId="1" fillId="0" borderId="0"/>
    <xf numFmtId="12" fontId="3" fillId="0" borderId="0" applyFont="0" applyFill="0" applyProtection="0"/>
  </cellStyleXfs>
  <cellXfs count="105">
    <xf numFmtId="0" fontId="0" fillId="0" borderId="0" xfId="0"/>
    <xf numFmtId="0" fontId="2" fillId="0" borderId="0" xfId="0" applyFont="1"/>
    <xf numFmtId="0" fontId="2" fillId="0" borderId="0" xfId="0" applyFont="1" applyAlignment="1">
      <alignment horizontal="center"/>
    </xf>
    <xf numFmtId="0" fontId="2" fillId="0" borderId="0" xfId="0" applyFont="1" applyAlignment="1">
      <alignment horizontal="center" vertical="center"/>
    </xf>
    <xf numFmtId="0" fontId="4" fillId="0" borderId="0" xfId="3" applyFont="1"/>
    <xf numFmtId="165" fontId="5" fillId="0" borderId="1" xfId="3" applyNumberFormat="1" applyFont="1" applyBorder="1" applyAlignment="1">
      <alignment horizontal="center" vertical="center" wrapText="1"/>
    </xf>
    <xf numFmtId="0" fontId="3" fillId="0" borderId="0" xfId="4" applyFont="1" applyAlignment="1">
      <alignment wrapText="1"/>
    </xf>
    <xf numFmtId="0" fontId="4" fillId="0" borderId="0" xfId="3" applyFont="1" applyAlignment="1">
      <alignment vertical="center" wrapText="1"/>
    </xf>
    <xf numFmtId="0" fontId="5" fillId="3" borderId="4" xfId="3" applyFont="1" applyFill="1" applyBorder="1" applyAlignment="1">
      <alignment horizontal="center" vertical="center"/>
    </xf>
    <xf numFmtId="0" fontId="5" fillId="3" borderId="5" xfId="3" applyFont="1" applyFill="1" applyBorder="1" applyAlignment="1">
      <alignment horizontal="center" vertical="center"/>
    </xf>
    <xf numFmtId="0" fontId="5" fillId="3" borderId="6" xfId="3" applyFont="1" applyFill="1" applyBorder="1" applyAlignment="1">
      <alignment horizontal="center" vertical="center"/>
    </xf>
    <xf numFmtId="166" fontId="5" fillId="3" borderId="7" xfId="3" applyNumberFormat="1" applyFont="1" applyFill="1" applyBorder="1" applyAlignment="1">
      <alignment horizontal="center" vertical="center" wrapText="1"/>
    </xf>
    <xf numFmtId="0" fontId="5" fillId="3" borderId="8" xfId="3" applyFont="1" applyFill="1" applyBorder="1" applyAlignment="1">
      <alignment horizontal="center" vertical="center" wrapText="1"/>
    </xf>
    <xf numFmtId="0" fontId="6" fillId="4" borderId="9" xfId="3" applyFont="1" applyFill="1" applyBorder="1" applyAlignment="1">
      <alignment horizontal="center" vertical="center"/>
    </xf>
    <xf numFmtId="0" fontId="6" fillId="4" borderId="10" xfId="3" applyFont="1" applyFill="1" applyBorder="1" applyAlignment="1">
      <alignment vertical="center"/>
    </xf>
    <xf numFmtId="0" fontId="7" fillId="4" borderId="10" xfId="3" applyFont="1" applyFill="1" applyBorder="1" applyAlignment="1">
      <alignment vertical="center"/>
    </xf>
    <xf numFmtId="0" fontId="7" fillId="4" borderId="11" xfId="3" applyFont="1" applyFill="1" applyBorder="1" applyAlignment="1">
      <alignment vertical="center"/>
    </xf>
    <xf numFmtId="3" fontId="4" fillId="4" borderId="9" xfId="5" applyNumberFormat="1" applyFont="1" applyFill="1" applyBorder="1" applyAlignment="1">
      <alignment vertical="center"/>
    </xf>
    <xf numFmtId="3" fontId="4" fillId="4" borderId="11" xfId="5" applyNumberFormat="1" applyFont="1" applyFill="1" applyBorder="1" applyAlignment="1">
      <alignment vertical="center"/>
    </xf>
    <xf numFmtId="0" fontId="3" fillId="0" borderId="0" xfId="3"/>
    <xf numFmtId="0" fontId="9" fillId="5" borderId="12" xfId="3" applyFont="1" applyFill="1" applyBorder="1" applyAlignment="1">
      <alignment horizontal="center" vertical="center" readingOrder="1"/>
    </xf>
    <xf numFmtId="0" fontId="10" fillId="5" borderId="13" xfId="6" applyFont="1" applyFill="1" applyBorder="1" applyAlignment="1">
      <alignment vertical="center" wrapText="1"/>
    </xf>
    <xf numFmtId="0" fontId="10" fillId="5" borderId="14" xfId="6" applyFont="1" applyFill="1" applyBorder="1" applyAlignment="1">
      <alignment vertical="center" wrapText="1"/>
    </xf>
    <xf numFmtId="0" fontId="10" fillId="5" borderId="15" xfId="6" applyFont="1" applyFill="1" applyBorder="1" applyAlignment="1">
      <alignment vertical="center" wrapText="1"/>
    </xf>
    <xf numFmtId="0" fontId="3" fillId="0" borderId="0" xfId="4" applyFont="1"/>
    <xf numFmtId="164" fontId="3" fillId="6" borderId="13" xfId="7" applyNumberFormat="1" applyFont="1" applyFill="1" applyBorder="1" applyAlignment="1">
      <alignment vertical="center"/>
    </xf>
    <xf numFmtId="164" fontId="3" fillId="6" borderId="15" xfId="7" applyNumberFormat="1" applyFont="1" applyFill="1" applyBorder="1" applyAlignment="1">
      <alignment vertical="center"/>
    </xf>
    <xf numFmtId="0" fontId="7" fillId="0" borderId="16" xfId="3" applyFont="1" applyBorder="1" applyAlignment="1">
      <alignment horizontal="center" vertical="center"/>
    </xf>
    <xf numFmtId="0" fontId="4" fillId="0" borderId="12" xfId="3" applyFont="1" applyBorder="1" applyAlignment="1">
      <alignment horizontal="justify" vertical="center" wrapText="1"/>
    </xf>
    <xf numFmtId="0" fontId="4" fillId="0" borderId="12" xfId="5" applyFont="1" applyBorder="1" applyAlignment="1">
      <alignment horizontal="center" vertical="center"/>
    </xf>
    <xf numFmtId="2" fontId="4" fillId="0" borderId="12" xfId="5" applyNumberFormat="1" applyFont="1" applyBorder="1" applyAlignment="1">
      <alignment horizontal="center" vertical="center"/>
    </xf>
    <xf numFmtId="168" fontId="4" fillId="0" borderId="12" xfId="5" applyNumberFormat="1" applyFont="1" applyBorder="1" applyAlignment="1">
      <alignment horizontal="right" vertical="center"/>
    </xf>
    <xf numFmtId="169" fontId="4" fillId="0" borderId="12" xfId="5" applyNumberFormat="1" applyFont="1" applyBorder="1" applyAlignment="1">
      <alignment horizontal="right" vertical="center"/>
    </xf>
    <xf numFmtId="0" fontId="3" fillId="0" borderId="12" xfId="3" applyBorder="1" applyAlignment="1">
      <alignment horizontal="center" vertical="center"/>
    </xf>
    <xf numFmtId="164" fontId="3" fillId="0" borderId="12" xfId="7" applyNumberFormat="1" applyFont="1" applyFill="1" applyBorder="1" applyAlignment="1">
      <alignment horizontal="center" vertical="center"/>
    </xf>
    <xf numFmtId="0" fontId="10" fillId="5" borderId="14" xfId="6" applyFont="1" applyFill="1" applyBorder="1" applyAlignment="1">
      <alignment horizontal="right" vertical="center" wrapText="1"/>
    </xf>
    <xf numFmtId="0" fontId="10" fillId="5" borderId="15" xfId="6" applyFont="1" applyFill="1" applyBorder="1" applyAlignment="1">
      <alignment horizontal="right" vertical="center" wrapText="1"/>
    </xf>
    <xf numFmtId="0" fontId="6" fillId="4" borderId="13" xfId="3" applyFont="1" applyFill="1" applyBorder="1" applyAlignment="1">
      <alignment horizontal="center" vertical="center"/>
    </xf>
    <xf numFmtId="0" fontId="6" fillId="4" borderId="14" xfId="3" applyFont="1" applyFill="1" applyBorder="1" applyAlignment="1">
      <alignment vertical="center"/>
    </xf>
    <xf numFmtId="0" fontId="7" fillId="4" borderId="14" xfId="3" applyFont="1" applyFill="1" applyBorder="1" applyAlignment="1">
      <alignment vertical="center"/>
    </xf>
    <xf numFmtId="0" fontId="7" fillId="4" borderId="14" xfId="3" applyFont="1" applyFill="1" applyBorder="1" applyAlignment="1">
      <alignment horizontal="right" vertical="center"/>
    </xf>
    <xf numFmtId="0" fontId="7" fillId="4" borderId="15" xfId="3" applyFont="1" applyFill="1" applyBorder="1" applyAlignment="1">
      <alignment horizontal="right" vertical="center"/>
    </xf>
    <xf numFmtId="3" fontId="4" fillId="4" borderId="13" xfId="5" applyNumberFormat="1" applyFont="1" applyFill="1" applyBorder="1" applyAlignment="1">
      <alignment vertical="center"/>
    </xf>
    <xf numFmtId="3" fontId="4" fillId="4" borderId="15" xfId="5" applyNumberFormat="1" applyFont="1" applyFill="1" applyBorder="1" applyAlignment="1">
      <alignment vertical="center"/>
    </xf>
    <xf numFmtId="0" fontId="5" fillId="0" borderId="0" xfId="3" applyFont="1"/>
    <xf numFmtId="0" fontId="7" fillId="0" borderId="17" xfId="3" applyFont="1" applyBorder="1" applyAlignment="1">
      <alignment horizontal="center" vertical="center"/>
    </xf>
    <xf numFmtId="0" fontId="4" fillId="0" borderId="17" xfId="3" applyFont="1" applyBorder="1" applyAlignment="1">
      <alignment horizontal="justify" vertical="center" wrapText="1"/>
    </xf>
    <xf numFmtId="0" fontId="4" fillId="0" borderId="17" xfId="5" applyFont="1" applyBorder="1" applyAlignment="1">
      <alignment horizontal="center" vertical="center"/>
    </xf>
    <xf numFmtId="169" fontId="4" fillId="0" borderId="17" xfId="5" applyNumberFormat="1" applyFont="1" applyBorder="1" applyAlignment="1">
      <alignment horizontal="center" vertical="center"/>
    </xf>
    <xf numFmtId="166" fontId="4" fillId="0" borderId="17" xfId="8" applyNumberFormat="1" applyFont="1" applyFill="1" applyBorder="1" applyAlignment="1" applyProtection="1">
      <alignment horizontal="center" vertical="center"/>
    </xf>
    <xf numFmtId="169" fontId="4" fillId="0" borderId="17" xfId="8" applyNumberFormat="1" applyFont="1" applyFill="1" applyBorder="1" applyAlignment="1" applyProtection="1">
      <alignment horizontal="center" vertical="center"/>
    </xf>
    <xf numFmtId="0" fontId="7" fillId="0" borderId="12" xfId="3" applyFont="1" applyBorder="1" applyAlignment="1">
      <alignment horizontal="center" vertical="center"/>
    </xf>
    <xf numFmtId="0" fontId="4" fillId="0" borderId="13" xfId="3" applyFont="1" applyBorder="1"/>
    <xf numFmtId="0" fontId="5" fillId="0" borderId="14" xfId="3" applyFont="1" applyBorder="1"/>
    <xf numFmtId="0" fontId="5" fillId="0" borderId="12" xfId="3" applyFont="1" applyBorder="1" applyAlignment="1">
      <alignment horizontal="right"/>
    </xf>
    <xf numFmtId="3" fontId="5" fillId="0" borderId="12" xfId="5" applyNumberFormat="1" applyFont="1" applyBorder="1" applyAlignment="1">
      <alignment horizontal="center" vertical="center"/>
    </xf>
    <xf numFmtId="171" fontId="4" fillId="0" borderId="12" xfId="5" applyNumberFormat="1" applyFont="1" applyBorder="1" applyAlignment="1">
      <alignment vertical="center"/>
    </xf>
    <xf numFmtId="0" fontId="5" fillId="0" borderId="12" xfId="3" applyFont="1" applyBorder="1" applyAlignment="1">
      <alignment horizontal="center"/>
    </xf>
    <xf numFmtId="0" fontId="5" fillId="0" borderId="12" xfId="3" applyFont="1" applyBorder="1"/>
    <xf numFmtId="167" fontId="11" fillId="0" borderId="12" xfId="7" applyFont="1" applyFill="1" applyBorder="1" applyAlignment="1" applyProtection="1"/>
    <xf numFmtId="0" fontId="5" fillId="0" borderId="13" xfId="3" applyFont="1" applyBorder="1" applyAlignment="1">
      <alignment horizontal="center"/>
    </xf>
    <xf numFmtId="0" fontId="5" fillId="0" borderId="13" xfId="3" applyFont="1" applyBorder="1"/>
    <xf numFmtId="0" fontId="11" fillId="0" borderId="14" xfId="3" applyFont="1" applyBorder="1"/>
    <xf numFmtId="0" fontId="11" fillId="0" borderId="12" xfId="3" applyFont="1" applyBorder="1" applyAlignment="1">
      <alignment horizontal="right"/>
    </xf>
    <xf numFmtId="10" fontId="4" fillId="0" borderId="12" xfId="2" applyNumberFormat="1" applyFont="1" applyBorder="1" applyAlignment="1">
      <alignment horizontal="center" vertical="center"/>
    </xf>
    <xf numFmtId="167" fontId="12" fillId="0" borderId="12" xfId="7" applyFont="1" applyFill="1" applyBorder="1" applyAlignment="1" applyProtection="1"/>
    <xf numFmtId="0" fontId="5" fillId="0" borderId="18" xfId="3" applyFont="1" applyBorder="1" applyAlignment="1">
      <alignment horizontal="center"/>
    </xf>
    <xf numFmtId="0" fontId="11" fillId="0" borderId="15" xfId="3" applyFont="1" applyBorder="1" applyAlignment="1">
      <alignment horizontal="right"/>
    </xf>
    <xf numFmtId="0" fontId="5" fillId="0" borderId="19" xfId="3" applyFont="1" applyBorder="1" applyAlignment="1">
      <alignment horizontal="center"/>
    </xf>
    <xf numFmtId="0" fontId="5" fillId="0" borderId="19" xfId="3" applyFont="1" applyBorder="1"/>
    <xf numFmtId="9" fontId="5" fillId="0" borderId="0" xfId="9" applyFont="1" applyFill="1" applyBorder="1" applyAlignment="1" applyProtection="1">
      <alignment horizontal="right"/>
    </xf>
    <xf numFmtId="167" fontId="11" fillId="0" borderId="20" xfId="7" applyFont="1" applyFill="1" applyBorder="1" applyAlignment="1" applyProtection="1"/>
    <xf numFmtId="0" fontId="5" fillId="0" borderId="13" xfId="3" applyFont="1" applyBorder="1" applyAlignment="1">
      <alignment horizontal="left"/>
    </xf>
    <xf numFmtId="0" fontId="11" fillId="0" borderId="14" xfId="3" applyFont="1" applyBorder="1" applyAlignment="1">
      <alignment horizontal="left"/>
    </xf>
    <xf numFmtId="0" fontId="11" fillId="0" borderId="15" xfId="3" applyFont="1" applyBorder="1" applyAlignment="1">
      <alignment horizontal="left"/>
    </xf>
    <xf numFmtId="0" fontId="11" fillId="0" borderId="18" xfId="3" applyFont="1" applyBorder="1" applyAlignment="1">
      <alignment horizontal="right"/>
    </xf>
    <xf numFmtId="0" fontId="5" fillId="0" borderId="15" xfId="3" applyFont="1" applyBorder="1"/>
    <xf numFmtId="0" fontId="11" fillId="0" borderId="16" xfId="3" applyFont="1" applyBorder="1" applyAlignment="1">
      <alignment horizontal="left"/>
    </xf>
    <xf numFmtId="0" fontId="11" fillId="0" borderId="13" xfId="3" applyFont="1" applyBorder="1" applyAlignment="1">
      <alignment horizontal="right"/>
    </xf>
    <xf numFmtId="0" fontId="4" fillId="0" borderId="12" xfId="3" applyFont="1" applyBorder="1" applyAlignment="1">
      <alignment horizontal="left"/>
    </xf>
    <xf numFmtId="0" fontId="11" fillId="0" borderId="12" xfId="3" applyFont="1" applyBorder="1" applyAlignment="1">
      <alignment horizontal="left"/>
    </xf>
    <xf numFmtId="0" fontId="11" fillId="0" borderId="21" xfId="3" applyFont="1" applyBorder="1" applyAlignment="1">
      <alignment horizontal="right"/>
    </xf>
    <xf numFmtId="167" fontId="12" fillId="0" borderId="20" xfId="7" applyFont="1" applyFill="1" applyBorder="1" applyAlignment="1" applyProtection="1"/>
    <xf numFmtId="172" fontId="4" fillId="0" borderId="0" xfId="8" applyNumberFormat="1" applyFont="1" applyAlignment="1" applyProtection="1">
      <alignment vertical="center"/>
    </xf>
    <xf numFmtId="170" fontId="4" fillId="0" borderId="0" xfId="8" applyFont="1" applyFill="1" applyAlignment="1" applyProtection="1">
      <alignment vertical="center"/>
    </xf>
    <xf numFmtId="0" fontId="5" fillId="0" borderId="14" xfId="3" applyFont="1" applyBorder="1" applyAlignment="1">
      <alignment horizontal="right"/>
    </xf>
    <xf numFmtId="0" fontId="4" fillId="0" borderId="0" xfId="3" applyFont="1" applyAlignment="1">
      <alignment horizontal="center"/>
    </xf>
    <xf numFmtId="172" fontId="4" fillId="0" borderId="0" xfId="10" applyNumberFormat="1" applyFont="1" applyAlignment="1" applyProtection="1">
      <alignment vertical="center"/>
    </xf>
    <xf numFmtId="170" fontId="4" fillId="0" borderId="0" xfId="10" applyFont="1" applyFill="1" applyAlignment="1" applyProtection="1">
      <alignment vertical="center"/>
    </xf>
    <xf numFmtId="173" fontId="3" fillId="0" borderId="0" xfId="12" applyNumberFormat="1" applyFont="1" applyFill="1" applyAlignment="1">
      <alignment vertical="center"/>
    </xf>
    <xf numFmtId="174" fontId="3" fillId="0" borderId="0" xfId="4" applyNumberFormat="1" applyFont="1" applyAlignment="1">
      <alignment horizontal="center" vertical="center"/>
    </xf>
    <xf numFmtId="43" fontId="5" fillId="2" borderId="1" xfId="1" applyFont="1" applyFill="1" applyBorder="1" applyAlignment="1">
      <alignment horizontal="center" vertical="center" wrapText="1"/>
    </xf>
    <xf numFmtId="43" fontId="5" fillId="2" borderId="3" xfId="1" applyFont="1" applyFill="1" applyBorder="1" applyAlignment="1">
      <alignment horizontal="center" vertical="center" wrapText="1"/>
    </xf>
    <xf numFmtId="165" fontId="5" fillId="0" borderId="2" xfId="3" applyNumberFormat="1" applyFont="1" applyBorder="1" applyAlignment="1">
      <alignment horizontal="center" vertical="center" wrapText="1"/>
    </xf>
    <xf numFmtId="165" fontId="5" fillId="0" borderId="3" xfId="3" applyNumberFormat="1" applyFont="1" applyBorder="1" applyAlignment="1">
      <alignment horizontal="center" vertical="center" wrapText="1"/>
    </xf>
    <xf numFmtId="0" fontId="13" fillId="0" borderId="13" xfId="11" applyFont="1" applyBorder="1" applyAlignment="1">
      <alignment vertical="center" wrapText="1"/>
    </xf>
    <xf numFmtId="0" fontId="4" fillId="0" borderId="14" xfId="11" applyFont="1" applyBorder="1" applyAlignment="1">
      <alignment vertical="center" wrapText="1"/>
    </xf>
    <xf numFmtId="0" fontId="4" fillId="0" borderId="15" xfId="11" applyFont="1" applyBorder="1" applyAlignment="1">
      <alignment vertical="center" wrapText="1"/>
    </xf>
    <xf numFmtId="0" fontId="13" fillId="0" borderId="13" xfId="6" applyFont="1" applyBorder="1" applyAlignment="1">
      <alignment vertical="center" wrapText="1"/>
    </xf>
    <xf numFmtId="0" fontId="4" fillId="0" borderId="14" xfId="6" applyFont="1" applyBorder="1" applyAlignment="1">
      <alignment vertical="center" wrapText="1"/>
    </xf>
    <xf numFmtId="0" fontId="4" fillId="0" borderId="15" xfId="6" applyFont="1" applyBorder="1" applyAlignment="1">
      <alignment vertical="center" wrapText="1"/>
    </xf>
    <xf numFmtId="0" fontId="4" fillId="0" borderId="13" xfId="11" applyFont="1" applyBorder="1" applyAlignment="1">
      <alignment vertical="center" wrapText="1"/>
    </xf>
    <xf numFmtId="0" fontId="13" fillId="0" borderId="14" xfId="11" applyFont="1" applyBorder="1" applyAlignment="1">
      <alignment vertical="center" wrapText="1"/>
    </xf>
    <xf numFmtId="0" fontId="13" fillId="0" borderId="15" xfId="11" applyFont="1" applyBorder="1" applyAlignment="1">
      <alignment vertical="center" wrapText="1"/>
    </xf>
    <xf numFmtId="0" fontId="15" fillId="0" borderId="0" xfId="11" applyFont="1" applyAlignment="1">
      <alignment horizontal="left" vertical="center" wrapText="1"/>
    </xf>
  </cellXfs>
  <cellStyles count="13">
    <cellStyle name="Millares" xfId="1" builtinId="3"/>
    <cellStyle name="Millares 2" xfId="8" xr:uid="{D45B7976-FF8D-4266-8170-BF6D5CA9BF26}"/>
    <cellStyle name="Millares 3" xfId="10" xr:uid="{75B7B0C7-9EFC-4BB3-8B95-7F3FFFFE83B8}"/>
    <cellStyle name="Moneda 2" xfId="7" xr:uid="{6F93EED3-99A9-4353-A8D4-E7E7B9646891}"/>
    <cellStyle name="Moneda 4" xfId="12" xr:uid="{8C07DE61-5A5D-4D68-9721-FE38CCEC37E3}"/>
    <cellStyle name="Normal" xfId="0" builtinId="0"/>
    <cellStyle name="Normal 2" xfId="3" xr:uid="{0D0CB48A-0D6A-471E-944A-EC18BE1F3993}"/>
    <cellStyle name="Normal 2 10 2 2" xfId="6" xr:uid="{74EB13E5-0A39-4259-BE59-7D650C0BFEC2}"/>
    <cellStyle name="Normal 3 11" xfId="11" xr:uid="{1713BFB8-5FD7-4A8F-A228-A32D515CA901}"/>
    <cellStyle name="Normal 5" xfId="4" xr:uid="{8613F804-089F-4C2B-BA2C-632B948AC889}"/>
    <cellStyle name="Normal_Hoja1" xfId="5" xr:uid="{34BD7B77-A4AD-4CD8-8240-3BB6FD0E95C7}"/>
    <cellStyle name="Porcentaje" xfId="2" builtinId="5"/>
    <cellStyle name="Porcentaje 2" xfId="9" xr:uid="{FC75AA90-7EF0-4123-9FE0-545A90D40D04}"/>
  </cellStyles>
  <dxfs count="10">
    <dxf>
      <fill>
        <patternFill patternType="mediumGray"/>
      </fill>
      <border>
        <left style="thin">
          <color indexed="64"/>
        </left>
        <right/>
        <top style="thin">
          <color indexed="64"/>
        </top>
        <bottom style="thin">
          <color indexed="64"/>
        </bottom>
      </border>
    </dxf>
    <dxf>
      <fill>
        <patternFill patternType="mediumGray"/>
      </fill>
      <border>
        <left style="thin">
          <color indexed="64"/>
        </left>
        <right/>
        <top style="thin">
          <color indexed="64"/>
        </top>
        <bottom style="thin">
          <color indexed="64"/>
        </bottom>
      </border>
    </dxf>
    <dxf>
      <fill>
        <patternFill patternType="mediumGray"/>
      </fill>
      <border>
        <left style="thin">
          <color indexed="64"/>
        </left>
        <right/>
        <top style="thin">
          <color indexed="64"/>
        </top>
        <bottom style="thin">
          <color indexed="64"/>
        </bottom>
      </border>
    </dxf>
    <dxf>
      <fill>
        <patternFill patternType="mediumGray"/>
      </fill>
      <border>
        <left/>
        <right style="thin">
          <color indexed="64"/>
        </right>
        <top style="thin">
          <color indexed="64"/>
        </top>
        <bottom style="thin">
          <color indexed="64"/>
        </bottom>
      </border>
    </dxf>
    <dxf>
      <fill>
        <patternFill patternType="mediumGray"/>
      </fill>
      <border>
        <left/>
        <right style="thin">
          <color indexed="64"/>
        </right>
        <top style="thin">
          <color indexed="64"/>
        </top>
        <bottom style="thin">
          <color indexed="64"/>
        </bottom>
      </border>
    </dxf>
    <dxf>
      <fill>
        <patternFill patternType="mediumGray"/>
      </fill>
      <border>
        <left style="thin">
          <color indexed="64"/>
        </left>
        <right/>
        <top style="thin">
          <color indexed="64"/>
        </top>
        <bottom style="thin">
          <color indexed="64"/>
        </bottom>
      </border>
    </dxf>
    <dxf>
      <fill>
        <patternFill patternType="mediumGray"/>
      </fill>
      <border>
        <left style="thin">
          <color indexed="64"/>
        </left>
        <right/>
        <top style="thin">
          <color indexed="64"/>
        </top>
        <bottom style="thin">
          <color indexed="64"/>
        </bottom>
      </border>
    </dxf>
    <dxf>
      <fill>
        <patternFill patternType="mediumGray"/>
      </fill>
      <border>
        <left style="thin">
          <color indexed="64"/>
        </left>
        <right/>
        <top style="thin">
          <color indexed="64"/>
        </top>
        <bottom style="thin">
          <color indexed="64"/>
        </bottom>
      </border>
    </dxf>
    <dxf>
      <fill>
        <patternFill>
          <bgColor theme="7" tint="0.79998168889431442"/>
        </patternFill>
      </fill>
    </dxf>
    <dxf>
      <fill>
        <patternFill>
          <bgColor theme="7" tint="0.79998168889431442"/>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vmlDrawing1.v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E:\SIMULACI&#211;NEDIFICIO.ok.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APU"/>
      <sheetName val="SUB APU"/>
      <sheetName val="INSUMOS"/>
      <sheetName val="RESUMEN PRESUPU."/>
      <sheetName val="AMAPOLITA"/>
      <sheetName val="amapolitaoficial"/>
      <sheetName val="Hoja8"/>
      <sheetName val="Hoja9"/>
      <sheetName val="Hoja10"/>
      <sheetName val="Hoja11"/>
      <sheetName val="Hoja12"/>
      <sheetName val="Hoja13"/>
      <sheetName val="Hoja14"/>
      <sheetName val="Hoja15"/>
      <sheetName val="Hoja16"/>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948651B-0975-46A0-9FF3-EBB48D816020}">
  <sheetPr>
    <tabColor rgb="FF00B0F0"/>
    <pageSetUpPr fitToPage="1"/>
  </sheetPr>
  <dimension ref="A1:CE111"/>
  <sheetViews>
    <sheetView showGridLines="0" showZeros="0" tabSelected="1" topLeftCell="A3" zoomScaleNormal="100" zoomScaleSheetLayoutView="85" workbookViewId="0">
      <pane xSplit="7" ySplit="3" topLeftCell="H75" activePane="bottomRight" state="frozen"/>
      <selection pane="bottomRight" activeCell="G88" sqref="G88"/>
      <selection pane="bottomLeft" activeCell="A6" sqref="A6"/>
      <selection pane="topRight" activeCell="H3" sqref="H3"/>
    </sheetView>
  </sheetViews>
  <sheetFormatPr defaultColWidth="0" defaultRowHeight="14.25"/>
  <cols>
    <col min="1" max="1" width="0.85546875" style="1" customWidth="1"/>
    <col min="2" max="2" width="11.42578125" style="2" customWidth="1"/>
    <col min="3" max="3" width="56" style="1" customWidth="1"/>
    <col min="4" max="4" width="8.42578125" style="1" customWidth="1"/>
    <col min="5" max="5" width="13.28515625" style="1" bestFit="1" customWidth="1"/>
    <col min="6" max="6" width="15.42578125" style="1" customWidth="1"/>
    <col min="7" max="7" width="18.140625" style="1" customWidth="1"/>
    <col min="8" max="8" width="2.85546875" style="1" customWidth="1"/>
    <col min="9" max="9" width="8.140625" style="1" bestFit="1" customWidth="1"/>
    <col min="10" max="10" width="21.7109375" style="1" customWidth="1"/>
    <col min="11" max="11" width="2.85546875" style="1" customWidth="1"/>
    <col min="12" max="12" width="8.140625" style="1" bestFit="1" customWidth="1"/>
    <col min="13" max="13" width="21.7109375" style="1" customWidth="1"/>
    <col min="14" max="14" width="2.85546875" style="1" customWidth="1"/>
    <col min="15" max="15" width="8.140625" style="1" bestFit="1" customWidth="1"/>
    <col min="16" max="16" width="21.7109375" style="1" customWidth="1"/>
    <col min="17" max="17" width="2.85546875" style="1" customWidth="1"/>
    <col min="18" max="18" width="8.140625" style="1" bestFit="1" customWidth="1"/>
    <col min="19" max="19" width="21.7109375" style="1" customWidth="1"/>
    <col min="20" max="20" width="2.85546875" style="1" customWidth="1"/>
    <col min="21" max="21" width="8.140625" style="1" bestFit="1" customWidth="1"/>
    <col min="22" max="22" width="21.7109375" style="1" customWidth="1"/>
    <col min="23" max="24" width="2.85546875" style="1" customWidth="1"/>
    <col min="25" max="83" width="0" style="1" hidden="1" customWidth="1"/>
    <col min="84" max="16384" width="11.42578125" style="1" hidden="1"/>
  </cols>
  <sheetData>
    <row r="1" spans="2:25" hidden="1"/>
    <row r="2" spans="2:25" hidden="1"/>
    <row r="3" spans="2:25" ht="15" thickBot="1">
      <c r="I3" s="3">
        <f>1+F3</f>
        <v>1</v>
      </c>
      <c r="L3" s="3">
        <f t="shared" ref="L3" si="0">1+I3</f>
        <v>2</v>
      </c>
      <c r="O3" s="3">
        <f t="shared" ref="O3" si="1">1+L3</f>
        <v>3</v>
      </c>
      <c r="R3" s="3">
        <f t="shared" ref="R3" si="2">1+O3</f>
        <v>4</v>
      </c>
      <c r="U3" s="3">
        <f t="shared" ref="U3" si="3">1+R3</f>
        <v>5</v>
      </c>
    </row>
    <row r="4" spans="2:25" s="4" customFormat="1" ht="68.099999999999994" customHeight="1" thickBot="1">
      <c r="B4" s="5" t="s">
        <v>0</v>
      </c>
      <c r="C4" s="93" t="s">
        <v>1</v>
      </c>
      <c r="D4" s="93"/>
      <c r="E4" s="93"/>
      <c r="F4" s="93"/>
      <c r="G4" s="94"/>
      <c r="I4" s="91" t="s">
        <v>2</v>
      </c>
      <c r="J4" s="92"/>
      <c r="K4" s="6"/>
      <c r="L4" s="91" t="s">
        <v>3</v>
      </c>
      <c r="M4" s="92"/>
      <c r="N4" s="6"/>
      <c r="O4" s="91" t="s">
        <v>4</v>
      </c>
      <c r="P4" s="92"/>
      <c r="Q4" s="6"/>
      <c r="R4" s="91" t="s">
        <v>5</v>
      </c>
      <c r="S4" s="92"/>
      <c r="T4" s="6"/>
      <c r="U4" s="91" t="s">
        <v>6</v>
      </c>
      <c r="V4" s="92"/>
      <c r="W4" s="6"/>
      <c r="X4" s="6"/>
    </row>
    <row r="5" spans="2:25" s="7" customFormat="1" ht="24.75" thickBot="1">
      <c r="B5" s="8" t="s">
        <v>7</v>
      </c>
      <c r="C5" s="9" t="s">
        <v>8</v>
      </c>
      <c r="D5" s="9" t="s">
        <v>9</v>
      </c>
      <c r="E5" s="10" t="s">
        <v>10</v>
      </c>
      <c r="F5" s="10" t="s">
        <v>11</v>
      </c>
      <c r="G5" s="10" t="s">
        <v>12</v>
      </c>
      <c r="I5" s="11" t="s">
        <v>13</v>
      </c>
      <c r="J5" s="12" t="s">
        <v>14</v>
      </c>
      <c r="L5" s="11" t="s">
        <v>13</v>
      </c>
      <c r="M5" s="12" t="s">
        <v>14</v>
      </c>
      <c r="O5" s="11" t="s">
        <v>13</v>
      </c>
      <c r="P5" s="12" t="s">
        <v>14</v>
      </c>
      <c r="R5" s="11" t="s">
        <v>13</v>
      </c>
      <c r="S5" s="12" t="s">
        <v>14</v>
      </c>
      <c r="U5" s="11" t="s">
        <v>13</v>
      </c>
      <c r="V5" s="12" t="s">
        <v>14</v>
      </c>
    </row>
    <row r="6" spans="2:25" s="4" customFormat="1" ht="12">
      <c r="B6" s="13">
        <v>1</v>
      </c>
      <c r="C6" s="14" t="s">
        <v>15</v>
      </c>
      <c r="D6" s="15"/>
      <c r="E6" s="15" t="str">
        <f>IF((I6+L6+O6+R6+U6)=0,"",I6+L6+O6+R6+U6)</f>
        <v/>
      </c>
      <c r="F6" s="15"/>
      <c r="G6" s="16"/>
      <c r="I6" s="17"/>
      <c r="J6" s="18"/>
      <c r="L6" s="17"/>
      <c r="M6" s="18"/>
      <c r="O6" s="17"/>
      <c r="P6" s="18"/>
      <c r="R6" s="17"/>
      <c r="S6" s="18"/>
      <c r="U6" s="17"/>
      <c r="V6" s="18"/>
    </row>
    <row r="7" spans="2:25" s="19" customFormat="1" ht="12.75">
      <c r="B7" s="20" t="s">
        <v>16</v>
      </c>
      <c r="C7" s="21" t="s">
        <v>17</v>
      </c>
      <c r="D7" s="22"/>
      <c r="E7" s="22" t="str">
        <f t="shared" ref="E7:E70" si="4">IF((I7+L7+O7+R7+U7)=0,"",I7+L7+O7+R7+U7)</f>
        <v/>
      </c>
      <c r="F7" s="22"/>
      <c r="G7" s="23" t="str">
        <f>+IF(E7=0,"",IFERROR(ROUND(E7*ROUND($F7,0),0),""))</f>
        <v/>
      </c>
      <c r="H7" s="24"/>
      <c r="I7" s="25"/>
      <c r="J7" s="26" t="str">
        <f t="shared" ref="J7:J70" si="5">+IF(I7=0,"",IFERROR(ROUND(I7*ROUND($F7,0),0),""))</f>
        <v/>
      </c>
      <c r="K7" s="24"/>
      <c r="L7" s="25"/>
      <c r="M7" s="26" t="str">
        <f t="shared" ref="M7:M70" si="6">+IF(L7=0,"",IFERROR(ROUND(L7*ROUND($F7,0),0),""))</f>
        <v/>
      </c>
      <c r="N7" s="24"/>
      <c r="O7" s="25"/>
      <c r="P7" s="26" t="str">
        <f t="shared" ref="P7:P70" si="7">+IF(O7=0,"",IFERROR(ROUND(O7*ROUND($F7,0),0),""))</f>
        <v/>
      </c>
      <c r="Q7" s="24"/>
      <c r="R7" s="25"/>
      <c r="S7" s="26" t="str">
        <f t="shared" ref="S7:S70" si="8">+IF(R7=0,"",IFERROR(ROUND(R7*ROUND($F7,0),0),""))</f>
        <v/>
      </c>
      <c r="T7" s="24"/>
      <c r="U7" s="25"/>
      <c r="V7" s="26" t="str">
        <f t="shared" ref="V7:V70" si="9">+IF(U7=0,"",IFERROR(ROUND(U7*ROUND($F7,0),0),""))</f>
        <v/>
      </c>
      <c r="W7" s="24"/>
      <c r="X7" s="24"/>
      <c r="Y7" s="24"/>
    </row>
    <row r="8" spans="2:25" s="4" customFormat="1" ht="168">
      <c r="B8" s="27" t="s">
        <v>18</v>
      </c>
      <c r="C8" s="28" t="s">
        <v>19</v>
      </c>
      <c r="D8" s="29" t="s">
        <v>20</v>
      </c>
      <c r="E8" s="30">
        <f t="shared" si="4"/>
        <v>1518</v>
      </c>
      <c r="F8" s="31">
        <v>51343</v>
      </c>
      <c r="G8" s="32">
        <f>+IF(E8=0,"",IFERROR(ROUND(E8*ROUND($F8,0),0),""))</f>
        <v>77938674</v>
      </c>
      <c r="I8" s="33">
        <v>348</v>
      </c>
      <c r="J8" s="34">
        <f t="shared" si="5"/>
        <v>17867364</v>
      </c>
      <c r="L8" s="33">
        <v>244</v>
      </c>
      <c r="M8" s="34">
        <f t="shared" si="6"/>
        <v>12527692</v>
      </c>
      <c r="O8" s="33">
        <v>321</v>
      </c>
      <c r="P8" s="34">
        <f t="shared" si="7"/>
        <v>16481103</v>
      </c>
      <c r="R8" s="33">
        <v>331</v>
      </c>
      <c r="S8" s="34">
        <f t="shared" si="8"/>
        <v>16994533</v>
      </c>
      <c r="U8" s="33">
        <v>274</v>
      </c>
      <c r="V8" s="34">
        <f t="shared" si="9"/>
        <v>14067982</v>
      </c>
    </row>
    <row r="9" spans="2:25" s="4" customFormat="1" ht="60">
      <c r="B9" s="27" t="s">
        <v>21</v>
      </c>
      <c r="C9" s="28" t="s">
        <v>22</v>
      </c>
      <c r="D9" s="29" t="s">
        <v>23</v>
      </c>
      <c r="E9" s="30">
        <f t="shared" si="4"/>
        <v>3</v>
      </c>
      <c r="F9" s="31">
        <v>7575524</v>
      </c>
      <c r="G9" s="32">
        <f t="shared" ref="G9:G72" si="10">+IF(E9=0,"",IFERROR(ROUND(E9*ROUND($F9,0),0),""))</f>
        <v>22726572</v>
      </c>
      <c r="I9" s="33">
        <v>1</v>
      </c>
      <c r="J9" s="34">
        <f t="shared" si="5"/>
        <v>7575524</v>
      </c>
      <c r="L9" s="33"/>
      <c r="M9" s="34" t="str">
        <f t="shared" si="6"/>
        <v/>
      </c>
      <c r="O9" s="33">
        <v>1</v>
      </c>
      <c r="P9" s="34">
        <f t="shared" si="7"/>
        <v>7575524</v>
      </c>
      <c r="R9" s="33"/>
      <c r="S9" s="34" t="str">
        <f t="shared" si="8"/>
        <v/>
      </c>
      <c r="U9" s="33">
        <v>1</v>
      </c>
      <c r="V9" s="34">
        <f t="shared" si="9"/>
        <v>7575524</v>
      </c>
    </row>
    <row r="10" spans="2:25" s="4" customFormat="1" ht="48">
      <c r="B10" s="27" t="s">
        <v>24</v>
      </c>
      <c r="C10" s="28" t="s">
        <v>25</v>
      </c>
      <c r="D10" s="29" t="s">
        <v>26</v>
      </c>
      <c r="E10" s="30">
        <f t="shared" si="4"/>
        <v>6</v>
      </c>
      <c r="F10" s="31">
        <v>3458167</v>
      </c>
      <c r="G10" s="32">
        <f t="shared" si="10"/>
        <v>20749002</v>
      </c>
      <c r="I10" s="33">
        <v>2</v>
      </c>
      <c r="J10" s="34">
        <f t="shared" si="5"/>
        <v>6916334</v>
      </c>
      <c r="L10" s="33">
        <v>1</v>
      </c>
      <c r="M10" s="34">
        <f t="shared" si="6"/>
        <v>3458167</v>
      </c>
      <c r="O10" s="33">
        <v>1</v>
      </c>
      <c r="P10" s="34">
        <f t="shared" si="7"/>
        <v>3458167</v>
      </c>
      <c r="R10" s="33">
        <v>1</v>
      </c>
      <c r="S10" s="34">
        <f t="shared" si="8"/>
        <v>3458167</v>
      </c>
      <c r="U10" s="33">
        <v>1</v>
      </c>
      <c r="V10" s="34">
        <f t="shared" si="9"/>
        <v>3458167</v>
      </c>
    </row>
    <row r="11" spans="2:25" s="19" customFormat="1" ht="12.75">
      <c r="B11" s="20" t="s">
        <v>27</v>
      </c>
      <c r="C11" s="21" t="s">
        <v>28</v>
      </c>
      <c r="D11" s="22"/>
      <c r="E11" s="22" t="str">
        <f t="shared" si="4"/>
        <v/>
      </c>
      <c r="F11" s="35"/>
      <c r="G11" s="36" t="str">
        <f t="shared" si="10"/>
        <v/>
      </c>
      <c r="H11" s="24"/>
      <c r="I11" s="25"/>
      <c r="J11" s="26" t="str">
        <f t="shared" si="5"/>
        <v/>
      </c>
      <c r="K11" s="24"/>
      <c r="L11" s="25"/>
      <c r="M11" s="26" t="str">
        <f t="shared" si="6"/>
        <v/>
      </c>
      <c r="N11" s="24"/>
      <c r="O11" s="25"/>
      <c r="P11" s="26" t="str">
        <f t="shared" si="7"/>
        <v/>
      </c>
      <c r="Q11" s="24"/>
      <c r="R11" s="25"/>
      <c r="S11" s="26" t="str">
        <f t="shared" si="8"/>
        <v/>
      </c>
      <c r="T11" s="24"/>
      <c r="U11" s="25"/>
      <c r="V11" s="26" t="str">
        <f t="shared" si="9"/>
        <v/>
      </c>
      <c r="W11" s="24"/>
      <c r="X11" s="24"/>
      <c r="Y11" s="24"/>
    </row>
    <row r="12" spans="2:25" s="4" customFormat="1" ht="84">
      <c r="B12" s="27" t="s">
        <v>29</v>
      </c>
      <c r="C12" s="28" t="s">
        <v>30</v>
      </c>
      <c r="D12" s="29" t="s">
        <v>20</v>
      </c>
      <c r="E12" s="30">
        <f t="shared" si="4"/>
        <v>1744</v>
      </c>
      <c r="F12" s="31">
        <v>15945</v>
      </c>
      <c r="G12" s="32">
        <f t="shared" si="10"/>
        <v>27808080</v>
      </c>
      <c r="I12" s="33">
        <v>566</v>
      </c>
      <c r="J12" s="34">
        <f t="shared" si="5"/>
        <v>9024870</v>
      </c>
      <c r="L12" s="33">
        <v>325</v>
      </c>
      <c r="M12" s="34">
        <f t="shared" si="6"/>
        <v>5182125</v>
      </c>
      <c r="O12" s="33">
        <v>434</v>
      </c>
      <c r="P12" s="34">
        <f t="shared" si="7"/>
        <v>6920130</v>
      </c>
      <c r="R12" s="33">
        <v>128</v>
      </c>
      <c r="S12" s="34">
        <f t="shared" si="8"/>
        <v>2040960</v>
      </c>
      <c r="U12" s="33">
        <v>291</v>
      </c>
      <c r="V12" s="34">
        <f t="shared" si="9"/>
        <v>4639995</v>
      </c>
    </row>
    <row r="13" spans="2:25" s="4" customFormat="1" ht="12">
      <c r="B13" s="37">
        <v>2</v>
      </c>
      <c r="C13" s="38" t="s">
        <v>31</v>
      </c>
      <c r="D13" s="39"/>
      <c r="E13" s="39" t="str">
        <f t="shared" si="4"/>
        <v/>
      </c>
      <c r="F13" s="40"/>
      <c r="G13" s="41" t="str">
        <f t="shared" si="10"/>
        <v/>
      </c>
      <c r="I13" s="42"/>
      <c r="J13" s="43" t="str">
        <f t="shared" si="5"/>
        <v/>
      </c>
      <c r="L13" s="42"/>
      <c r="M13" s="43" t="str">
        <f t="shared" si="6"/>
        <v/>
      </c>
      <c r="O13" s="42"/>
      <c r="P13" s="43" t="str">
        <f t="shared" si="7"/>
        <v/>
      </c>
      <c r="R13" s="42"/>
      <c r="S13" s="43" t="str">
        <f t="shared" si="8"/>
        <v/>
      </c>
      <c r="U13" s="42"/>
      <c r="V13" s="43" t="str">
        <f t="shared" si="9"/>
        <v/>
      </c>
    </row>
    <row r="14" spans="2:25" s="19" customFormat="1" ht="12.75">
      <c r="B14" s="20" t="s">
        <v>32</v>
      </c>
      <c r="C14" s="21" t="s">
        <v>33</v>
      </c>
      <c r="D14" s="22"/>
      <c r="E14" s="22" t="str">
        <f t="shared" si="4"/>
        <v/>
      </c>
      <c r="F14" s="35"/>
      <c r="G14" s="36" t="str">
        <f t="shared" si="10"/>
        <v/>
      </c>
      <c r="H14" s="24"/>
      <c r="I14" s="25"/>
      <c r="J14" s="26" t="str">
        <f t="shared" si="5"/>
        <v/>
      </c>
      <c r="K14" s="24"/>
      <c r="L14" s="25"/>
      <c r="M14" s="26" t="str">
        <f t="shared" si="6"/>
        <v/>
      </c>
      <c r="N14" s="24"/>
      <c r="O14" s="25"/>
      <c r="P14" s="26" t="str">
        <f t="shared" si="7"/>
        <v/>
      </c>
      <c r="Q14" s="24"/>
      <c r="R14" s="25"/>
      <c r="S14" s="26" t="str">
        <f t="shared" si="8"/>
        <v/>
      </c>
      <c r="T14" s="24"/>
      <c r="U14" s="25"/>
      <c r="V14" s="26" t="str">
        <f t="shared" si="9"/>
        <v/>
      </c>
      <c r="W14" s="24"/>
      <c r="X14" s="24"/>
      <c r="Y14" s="24"/>
    </row>
    <row r="15" spans="2:25" s="4" customFormat="1" ht="72">
      <c r="B15" s="27" t="s">
        <v>34</v>
      </c>
      <c r="C15" s="28" t="s">
        <v>35</v>
      </c>
      <c r="D15" s="29" t="s">
        <v>36</v>
      </c>
      <c r="E15" s="30">
        <f t="shared" si="4"/>
        <v>34</v>
      </c>
      <c r="F15" s="31">
        <v>32873</v>
      </c>
      <c r="G15" s="32">
        <f t="shared" si="10"/>
        <v>1117682</v>
      </c>
      <c r="I15" s="33">
        <v>8</v>
      </c>
      <c r="J15" s="34">
        <f t="shared" si="5"/>
        <v>262984</v>
      </c>
      <c r="L15" s="33">
        <v>8</v>
      </c>
      <c r="M15" s="34">
        <f t="shared" si="6"/>
        <v>262984</v>
      </c>
      <c r="O15" s="33">
        <v>6</v>
      </c>
      <c r="P15" s="34">
        <f t="shared" si="7"/>
        <v>197238</v>
      </c>
      <c r="R15" s="33">
        <v>4</v>
      </c>
      <c r="S15" s="34">
        <f t="shared" si="8"/>
        <v>131492</v>
      </c>
      <c r="U15" s="33">
        <v>8</v>
      </c>
      <c r="V15" s="34">
        <f t="shared" si="9"/>
        <v>262984</v>
      </c>
    </row>
    <row r="16" spans="2:25" s="4" customFormat="1" ht="84">
      <c r="B16" s="27" t="s">
        <v>37</v>
      </c>
      <c r="C16" s="28" t="s">
        <v>38</v>
      </c>
      <c r="D16" s="29" t="s">
        <v>39</v>
      </c>
      <c r="E16" s="30">
        <f t="shared" si="4"/>
        <v>22140</v>
      </c>
      <c r="F16" s="31">
        <v>43913</v>
      </c>
      <c r="G16" s="32">
        <f t="shared" si="10"/>
        <v>972233820</v>
      </c>
      <c r="I16" s="33">
        <v>7181</v>
      </c>
      <c r="J16" s="34">
        <f t="shared" si="5"/>
        <v>315339253</v>
      </c>
      <c r="L16" s="33">
        <v>4120</v>
      </c>
      <c r="M16" s="34">
        <f t="shared" si="6"/>
        <v>180921560</v>
      </c>
      <c r="O16" s="33">
        <v>5515</v>
      </c>
      <c r="P16" s="34">
        <f t="shared" si="7"/>
        <v>242180195</v>
      </c>
      <c r="R16" s="33">
        <v>1626</v>
      </c>
      <c r="S16" s="34">
        <f t="shared" si="8"/>
        <v>71402538</v>
      </c>
      <c r="U16" s="33">
        <v>3698</v>
      </c>
      <c r="V16" s="34">
        <f t="shared" si="9"/>
        <v>162390274</v>
      </c>
    </row>
    <row r="17" spans="2:25" s="4" customFormat="1" ht="84">
      <c r="B17" s="27" t="s">
        <v>40</v>
      </c>
      <c r="C17" s="28" t="s">
        <v>41</v>
      </c>
      <c r="D17" s="29">
        <v>0</v>
      </c>
      <c r="E17" s="30">
        <f t="shared" si="4"/>
        <v>1724</v>
      </c>
      <c r="F17" s="31">
        <v>43913</v>
      </c>
      <c r="G17" s="32">
        <f t="shared" si="10"/>
        <v>75706012</v>
      </c>
      <c r="I17" s="33">
        <v>560</v>
      </c>
      <c r="J17" s="34">
        <f t="shared" si="5"/>
        <v>24591280</v>
      </c>
      <c r="L17" s="33">
        <v>321</v>
      </c>
      <c r="M17" s="34">
        <f t="shared" si="6"/>
        <v>14096073</v>
      </c>
      <c r="O17" s="33">
        <v>429</v>
      </c>
      <c r="P17" s="34">
        <f t="shared" si="7"/>
        <v>18838677</v>
      </c>
      <c r="R17" s="33">
        <v>127</v>
      </c>
      <c r="S17" s="34">
        <f t="shared" si="8"/>
        <v>5576951</v>
      </c>
      <c r="U17" s="33">
        <v>287</v>
      </c>
      <c r="V17" s="34">
        <f t="shared" si="9"/>
        <v>12603031</v>
      </c>
    </row>
    <row r="18" spans="2:25" s="4" customFormat="1" ht="84">
      <c r="B18" s="27" t="s">
        <v>42</v>
      </c>
      <c r="C18" s="28" t="s">
        <v>43</v>
      </c>
      <c r="D18" s="29" t="s">
        <v>36</v>
      </c>
      <c r="E18" s="30">
        <f t="shared" si="4"/>
        <v>1700</v>
      </c>
      <c r="F18" s="31">
        <v>8395</v>
      </c>
      <c r="G18" s="32">
        <f t="shared" si="10"/>
        <v>14271500</v>
      </c>
      <c r="I18" s="33">
        <v>552</v>
      </c>
      <c r="J18" s="34">
        <f t="shared" si="5"/>
        <v>4634040</v>
      </c>
      <c r="L18" s="33">
        <v>316</v>
      </c>
      <c r="M18" s="34">
        <f t="shared" si="6"/>
        <v>2652820</v>
      </c>
      <c r="O18" s="33">
        <v>423</v>
      </c>
      <c r="P18" s="34">
        <f t="shared" si="7"/>
        <v>3551085</v>
      </c>
      <c r="R18" s="33">
        <v>125</v>
      </c>
      <c r="S18" s="34">
        <f t="shared" si="8"/>
        <v>1049375</v>
      </c>
      <c r="U18" s="33">
        <v>284</v>
      </c>
      <c r="V18" s="34">
        <f t="shared" si="9"/>
        <v>2384180</v>
      </c>
    </row>
    <row r="19" spans="2:25" s="4" customFormat="1" ht="96">
      <c r="B19" s="27" t="s">
        <v>44</v>
      </c>
      <c r="C19" s="28" t="s">
        <v>45</v>
      </c>
      <c r="D19" s="29" t="s">
        <v>20</v>
      </c>
      <c r="E19" s="30">
        <f t="shared" si="4"/>
        <v>791</v>
      </c>
      <c r="F19" s="31">
        <v>17293</v>
      </c>
      <c r="G19" s="32">
        <f t="shared" si="10"/>
        <v>13678763</v>
      </c>
      <c r="I19" s="33">
        <v>250</v>
      </c>
      <c r="J19" s="34">
        <f t="shared" si="5"/>
        <v>4323250</v>
      </c>
      <c r="L19" s="33">
        <v>149</v>
      </c>
      <c r="M19" s="34">
        <f t="shared" si="6"/>
        <v>2576657</v>
      </c>
      <c r="O19" s="33">
        <v>199</v>
      </c>
      <c r="P19" s="34">
        <f t="shared" si="7"/>
        <v>3441307</v>
      </c>
      <c r="R19" s="33">
        <v>59</v>
      </c>
      <c r="S19" s="34">
        <f t="shared" si="8"/>
        <v>1020287</v>
      </c>
      <c r="U19" s="33">
        <v>134</v>
      </c>
      <c r="V19" s="34">
        <f t="shared" si="9"/>
        <v>2317262</v>
      </c>
    </row>
    <row r="20" spans="2:25" s="4" customFormat="1" ht="120">
      <c r="B20" s="27" t="s">
        <v>46</v>
      </c>
      <c r="C20" s="28" t="s">
        <v>47</v>
      </c>
      <c r="D20" s="29" t="s">
        <v>39</v>
      </c>
      <c r="E20" s="30">
        <f t="shared" si="4"/>
        <v>2999</v>
      </c>
      <c r="F20" s="31">
        <v>20311</v>
      </c>
      <c r="G20" s="32">
        <f t="shared" si="10"/>
        <v>60912689</v>
      </c>
      <c r="I20" s="33">
        <v>973</v>
      </c>
      <c r="J20" s="34">
        <f t="shared" si="5"/>
        <v>19762603</v>
      </c>
      <c r="L20" s="33">
        <v>558</v>
      </c>
      <c r="M20" s="34">
        <f t="shared" si="6"/>
        <v>11333538</v>
      </c>
      <c r="O20" s="33">
        <v>747</v>
      </c>
      <c r="P20" s="34">
        <f t="shared" si="7"/>
        <v>15172317</v>
      </c>
      <c r="R20" s="33">
        <v>220</v>
      </c>
      <c r="S20" s="34">
        <f t="shared" si="8"/>
        <v>4468420</v>
      </c>
      <c r="U20" s="33">
        <v>501</v>
      </c>
      <c r="V20" s="34">
        <f t="shared" si="9"/>
        <v>10175811</v>
      </c>
    </row>
    <row r="21" spans="2:25" s="4" customFormat="1" ht="36">
      <c r="B21" s="27" t="s">
        <v>48</v>
      </c>
      <c r="C21" s="28" t="s">
        <v>49</v>
      </c>
      <c r="D21" s="29" t="s">
        <v>39</v>
      </c>
      <c r="E21" s="30">
        <f t="shared" si="4"/>
        <v>250</v>
      </c>
      <c r="F21" s="31">
        <v>26877</v>
      </c>
      <c r="G21" s="32">
        <f t="shared" si="10"/>
        <v>6719250</v>
      </c>
      <c r="I21" s="33">
        <v>80</v>
      </c>
      <c r="J21" s="34">
        <f t="shared" si="5"/>
        <v>2150160</v>
      </c>
      <c r="L21" s="33">
        <v>35</v>
      </c>
      <c r="M21" s="34">
        <f t="shared" si="6"/>
        <v>940695</v>
      </c>
      <c r="O21" s="33">
        <v>40</v>
      </c>
      <c r="P21" s="34">
        <f t="shared" si="7"/>
        <v>1075080</v>
      </c>
      <c r="R21" s="33">
        <v>55</v>
      </c>
      <c r="S21" s="34">
        <f t="shared" si="8"/>
        <v>1478235</v>
      </c>
      <c r="U21" s="33">
        <v>40</v>
      </c>
      <c r="V21" s="34">
        <f t="shared" si="9"/>
        <v>1075080</v>
      </c>
    </row>
    <row r="22" spans="2:25" s="4" customFormat="1" ht="11.1" customHeight="1">
      <c r="B22" s="37">
        <v>3</v>
      </c>
      <c r="C22" s="38" t="s">
        <v>50</v>
      </c>
      <c r="D22" s="39"/>
      <c r="E22" s="39" t="str">
        <f t="shared" si="4"/>
        <v/>
      </c>
      <c r="F22" s="40"/>
      <c r="G22" s="41" t="str">
        <f t="shared" si="10"/>
        <v/>
      </c>
      <c r="I22" s="42"/>
      <c r="J22" s="43" t="str">
        <f t="shared" si="5"/>
        <v/>
      </c>
      <c r="L22" s="42"/>
      <c r="M22" s="43" t="str">
        <f t="shared" si="6"/>
        <v/>
      </c>
      <c r="O22" s="42"/>
      <c r="P22" s="43" t="str">
        <f t="shared" si="7"/>
        <v/>
      </c>
      <c r="R22" s="42"/>
      <c r="S22" s="43" t="str">
        <f t="shared" si="8"/>
        <v/>
      </c>
      <c r="U22" s="42"/>
      <c r="V22" s="43" t="str">
        <f t="shared" si="9"/>
        <v/>
      </c>
    </row>
    <row r="23" spans="2:25" s="4" customFormat="1" ht="48">
      <c r="B23" s="27" t="s">
        <v>51</v>
      </c>
      <c r="C23" s="28" t="s">
        <v>52</v>
      </c>
      <c r="D23" s="29" t="s">
        <v>39</v>
      </c>
      <c r="E23" s="30">
        <f t="shared" si="4"/>
        <v>71115</v>
      </c>
      <c r="F23" s="31">
        <v>10926</v>
      </c>
      <c r="G23" s="32">
        <f t="shared" si="10"/>
        <v>777002490</v>
      </c>
      <c r="I23" s="33">
        <v>19980</v>
      </c>
      <c r="J23" s="34">
        <f t="shared" si="5"/>
        <v>218301480</v>
      </c>
      <c r="L23" s="33">
        <v>14083</v>
      </c>
      <c r="M23" s="34">
        <f t="shared" si="6"/>
        <v>153870858</v>
      </c>
      <c r="O23" s="33">
        <v>18851</v>
      </c>
      <c r="P23" s="34">
        <f t="shared" si="7"/>
        <v>205966026</v>
      </c>
      <c r="R23" s="33">
        <v>5560</v>
      </c>
      <c r="S23" s="34">
        <f t="shared" si="8"/>
        <v>60748560</v>
      </c>
      <c r="U23" s="33">
        <v>12641</v>
      </c>
      <c r="V23" s="34">
        <f t="shared" si="9"/>
        <v>138115566</v>
      </c>
    </row>
    <row r="24" spans="2:25" s="4" customFormat="1" ht="12">
      <c r="B24" s="37">
        <v>4</v>
      </c>
      <c r="C24" s="38" t="s">
        <v>53</v>
      </c>
      <c r="D24" s="39"/>
      <c r="E24" s="39" t="str">
        <f t="shared" si="4"/>
        <v/>
      </c>
      <c r="F24" s="40"/>
      <c r="G24" s="41" t="str">
        <f t="shared" si="10"/>
        <v/>
      </c>
      <c r="I24" s="42"/>
      <c r="J24" s="43" t="str">
        <f t="shared" si="5"/>
        <v/>
      </c>
      <c r="L24" s="42"/>
      <c r="M24" s="43" t="str">
        <f t="shared" si="6"/>
        <v/>
      </c>
      <c r="O24" s="42"/>
      <c r="P24" s="43" t="str">
        <f t="shared" si="7"/>
        <v/>
      </c>
      <c r="R24" s="42"/>
      <c r="S24" s="43" t="str">
        <f t="shared" si="8"/>
        <v/>
      </c>
      <c r="U24" s="42"/>
      <c r="V24" s="43" t="str">
        <f t="shared" si="9"/>
        <v/>
      </c>
    </row>
    <row r="25" spans="2:25" s="19" customFormat="1" ht="12.75">
      <c r="B25" s="20" t="s">
        <v>54</v>
      </c>
      <c r="C25" s="21" t="s">
        <v>55</v>
      </c>
      <c r="D25" s="22"/>
      <c r="E25" s="22" t="str">
        <f t="shared" si="4"/>
        <v/>
      </c>
      <c r="F25" s="35"/>
      <c r="G25" s="36" t="str">
        <f t="shared" si="10"/>
        <v/>
      </c>
      <c r="H25" s="24"/>
      <c r="I25" s="25"/>
      <c r="J25" s="26" t="str">
        <f t="shared" si="5"/>
        <v/>
      </c>
      <c r="K25" s="24"/>
      <c r="L25" s="25"/>
      <c r="M25" s="26" t="str">
        <f t="shared" si="6"/>
        <v/>
      </c>
      <c r="N25" s="24"/>
      <c r="O25" s="25"/>
      <c r="P25" s="26" t="str">
        <f t="shared" si="7"/>
        <v/>
      </c>
      <c r="Q25" s="24"/>
      <c r="R25" s="25"/>
      <c r="S25" s="26" t="str">
        <f t="shared" si="8"/>
        <v/>
      </c>
      <c r="T25" s="24"/>
      <c r="U25" s="25"/>
      <c r="V25" s="26" t="str">
        <f t="shared" si="9"/>
        <v/>
      </c>
      <c r="W25" s="24"/>
      <c r="X25" s="24"/>
      <c r="Y25" s="24"/>
    </row>
    <row r="26" spans="2:25" s="4" customFormat="1" ht="156">
      <c r="B26" s="27" t="s">
        <v>56</v>
      </c>
      <c r="C26" s="28" t="s">
        <v>57</v>
      </c>
      <c r="D26" s="29" t="s">
        <v>20</v>
      </c>
      <c r="E26" s="30">
        <f t="shared" si="4"/>
        <v>588</v>
      </c>
      <c r="F26" s="31">
        <v>106395</v>
      </c>
      <c r="G26" s="32">
        <f t="shared" si="10"/>
        <v>62560260</v>
      </c>
      <c r="I26" s="33">
        <v>187</v>
      </c>
      <c r="J26" s="34">
        <f t="shared" si="5"/>
        <v>19895865</v>
      </c>
      <c r="L26" s="33">
        <v>112</v>
      </c>
      <c r="M26" s="34">
        <f t="shared" si="6"/>
        <v>11916240</v>
      </c>
      <c r="O26" s="33">
        <v>149</v>
      </c>
      <c r="P26" s="34">
        <f t="shared" si="7"/>
        <v>15852855</v>
      </c>
      <c r="R26" s="33">
        <v>44</v>
      </c>
      <c r="S26" s="34">
        <f t="shared" si="8"/>
        <v>4681380</v>
      </c>
      <c r="U26" s="33">
        <v>96</v>
      </c>
      <c r="V26" s="34">
        <f t="shared" si="9"/>
        <v>10213920</v>
      </c>
    </row>
    <row r="27" spans="2:25" s="4" customFormat="1" ht="156">
      <c r="B27" s="27" t="s">
        <v>58</v>
      </c>
      <c r="C27" s="28" t="s">
        <v>59</v>
      </c>
      <c r="D27" s="29" t="s">
        <v>20</v>
      </c>
      <c r="E27" s="30">
        <f t="shared" si="4"/>
        <v>136</v>
      </c>
      <c r="F27" s="31">
        <v>178015</v>
      </c>
      <c r="G27" s="32">
        <f t="shared" si="10"/>
        <v>24210040</v>
      </c>
      <c r="I27" s="33">
        <v>44</v>
      </c>
      <c r="J27" s="34">
        <f t="shared" si="5"/>
        <v>7832660</v>
      </c>
      <c r="L27" s="33">
        <v>25</v>
      </c>
      <c r="M27" s="34">
        <f t="shared" si="6"/>
        <v>4450375</v>
      </c>
      <c r="O27" s="33">
        <v>34</v>
      </c>
      <c r="P27" s="34">
        <f t="shared" si="7"/>
        <v>6052510</v>
      </c>
      <c r="R27" s="33">
        <v>10</v>
      </c>
      <c r="S27" s="34">
        <f t="shared" si="8"/>
        <v>1780150</v>
      </c>
      <c r="U27" s="33">
        <v>23</v>
      </c>
      <c r="V27" s="34">
        <f t="shared" si="9"/>
        <v>4094345</v>
      </c>
    </row>
    <row r="28" spans="2:25" s="19" customFormat="1" ht="12.75">
      <c r="B28" s="20" t="s">
        <v>60</v>
      </c>
      <c r="C28" s="21" t="s">
        <v>61</v>
      </c>
      <c r="D28" s="22"/>
      <c r="E28" s="22" t="str">
        <f t="shared" si="4"/>
        <v/>
      </c>
      <c r="F28" s="35"/>
      <c r="G28" s="36" t="str">
        <f t="shared" si="10"/>
        <v/>
      </c>
      <c r="H28" s="24"/>
      <c r="I28" s="25"/>
      <c r="J28" s="26" t="str">
        <f t="shared" si="5"/>
        <v/>
      </c>
      <c r="K28" s="24"/>
      <c r="L28" s="25"/>
      <c r="M28" s="26" t="str">
        <f t="shared" si="6"/>
        <v/>
      </c>
      <c r="N28" s="24"/>
      <c r="O28" s="25"/>
      <c r="P28" s="26" t="str">
        <f t="shared" si="7"/>
        <v/>
      </c>
      <c r="Q28" s="24"/>
      <c r="R28" s="25"/>
      <c r="S28" s="26" t="str">
        <f t="shared" si="8"/>
        <v/>
      </c>
      <c r="T28" s="24"/>
      <c r="U28" s="25"/>
      <c r="V28" s="26" t="str">
        <f t="shared" si="9"/>
        <v/>
      </c>
      <c r="W28" s="24"/>
      <c r="X28" s="24"/>
      <c r="Y28" s="24"/>
    </row>
    <row r="29" spans="2:25" s="4" customFormat="1" ht="72">
      <c r="B29" s="27" t="s">
        <v>62</v>
      </c>
      <c r="C29" s="28" t="s">
        <v>63</v>
      </c>
      <c r="D29" s="29" t="s">
        <v>36</v>
      </c>
      <c r="E29" s="30">
        <f t="shared" si="4"/>
        <v>1700</v>
      </c>
      <c r="F29" s="31">
        <v>39446</v>
      </c>
      <c r="G29" s="32">
        <f t="shared" si="10"/>
        <v>67058200</v>
      </c>
      <c r="I29" s="33">
        <v>552</v>
      </c>
      <c r="J29" s="34">
        <f t="shared" si="5"/>
        <v>21774192</v>
      </c>
      <c r="L29" s="33">
        <v>316</v>
      </c>
      <c r="M29" s="34">
        <f t="shared" si="6"/>
        <v>12464936</v>
      </c>
      <c r="O29" s="33">
        <v>423</v>
      </c>
      <c r="P29" s="34">
        <f t="shared" si="7"/>
        <v>16685658</v>
      </c>
      <c r="R29" s="33">
        <v>125</v>
      </c>
      <c r="S29" s="34">
        <f t="shared" si="8"/>
        <v>4930750</v>
      </c>
      <c r="U29" s="33">
        <v>284</v>
      </c>
      <c r="V29" s="34">
        <f t="shared" si="9"/>
        <v>11202664</v>
      </c>
    </row>
    <row r="30" spans="2:25" s="4" customFormat="1" ht="12">
      <c r="B30" s="37">
        <v>5</v>
      </c>
      <c r="C30" s="38" t="s">
        <v>64</v>
      </c>
      <c r="D30" s="39"/>
      <c r="E30" s="39" t="str">
        <f t="shared" si="4"/>
        <v/>
      </c>
      <c r="F30" s="40"/>
      <c r="G30" s="41" t="str">
        <f t="shared" si="10"/>
        <v/>
      </c>
      <c r="I30" s="42"/>
      <c r="J30" s="43" t="str">
        <f t="shared" si="5"/>
        <v/>
      </c>
      <c r="L30" s="42"/>
      <c r="M30" s="43" t="str">
        <f t="shared" si="6"/>
        <v/>
      </c>
      <c r="O30" s="42"/>
      <c r="P30" s="43" t="str">
        <f t="shared" si="7"/>
        <v/>
      </c>
      <c r="R30" s="42"/>
      <c r="S30" s="43" t="str">
        <f t="shared" si="8"/>
        <v/>
      </c>
      <c r="U30" s="42"/>
      <c r="V30" s="43" t="str">
        <f t="shared" si="9"/>
        <v/>
      </c>
    </row>
    <row r="31" spans="2:25" s="19" customFormat="1" ht="12.75">
      <c r="B31" s="20" t="s">
        <v>65</v>
      </c>
      <c r="C31" s="21" t="s">
        <v>66</v>
      </c>
      <c r="D31" s="22"/>
      <c r="E31" s="22" t="str">
        <f t="shared" si="4"/>
        <v/>
      </c>
      <c r="F31" s="35"/>
      <c r="G31" s="36" t="str">
        <f t="shared" si="10"/>
        <v/>
      </c>
      <c r="H31" s="24"/>
      <c r="I31" s="25"/>
      <c r="J31" s="26" t="str">
        <f t="shared" si="5"/>
        <v/>
      </c>
      <c r="K31" s="24"/>
      <c r="L31" s="25"/>
      <c r="M31" s="26" t="str">
        <f t="shared" si="6"/>
        <v/>
      </c>
      <c r="N31" s="24"/>
      <c r="O31" s="25"/>
      <c r="P31" s="26" t="str">
        <f t="shared" si="7"/>
        <v/>
      </c>
      <c r="Q31" s="24"/>
      <c r="R31" s="25"/>
      <c r="S31" s="26" t="str">
        <f t="shared" si="8"/>
        <v/>
      </c>
      <c r="T31" s="24"/>
      <c r="U31" s="25"/>
      <c r="V31" s="26" t="str">
        <f t="shared" si="9"/>
        <v/>
      </c>
      <c r="W31" s="24"/>
      <c r="X31" s="24"/>
      <c r="Y31" s="24"/>
    </row>
    <row r="32" spans="2:25" s="4" customFormat="1" ht="132">
      <c r="B32" s="27" t="s">
        <v>67</v>
      </c>
      <c r="C32" s="28" t="s">
        <v>68</v>
      </c>
      <c r="D32" s="29" t="s">
        <v>39</v>
      </c>
      <c r="E32" s="30">
        <f t="shared" si="4"/>
        <v>32901</v>
      </c>
      <c r="F32" s="31">
        <v>50126</v>
      </c>
      <c r="G32" s="32">
        <f t="shared" si="10"/>
        <v>1649195526</v>
      </c>
      <c r="I32" s="33">
        <v>10669</v>
      </c>
      <c r="J32" s="34">
        <f t="shared" si="5"/>
        <v>534794294</v>
      </c>
      <c r="L32" s="33">
        <v>6123</v>
      </c>
      <c r="M32" s="34">
        <f t="shared" si="6"/>
        <v>306921498</v>
      </c>
      <c r="O32" s="33">
        <v>8196</v>
      </c>
      <c r="P32" s="34">
        <f t="shared" si="7"/>
        <v>410832696</v>
      </c>
      <c r="R32" s="33">
        <v>2417</v>
      </c>
      <c r="S32" s="34">
        <f t="shared" si="8"/>
        <v>121154542</v>
      </c>
      <c r="U32" s="33">
        <v>5496</v>
      </c>
      <c r="V32" s="34">
        <f t="shared" si="9"/>
        <v>275492496</v>
      </c>
    </row>
    <row r="33" spans="2:25" s="4" customFormat="1" ht="96">
      <c r="B33" s="27" t="s">
        <v>69</v>
      </c>
      <c r="C33" s="28" t="s">
        <v>70</v>
      </c>
      <c r="D33" s="29" t="s">
        <v>39</v>
      </c>
      <c r="E33" s="30">
        <f t="shared" si="4"/>
        <v>32901</v>
      </c>
      <c r="F33" s="31">
        <v>26961</v>
      </c>
      <c r="G33" s="32">
        <f t="shared" si="10"/>
        <v>887043861</v>
      </c>
      <c r="I33" s="33">
        <v>10669</v>
      </c>
      <c r="J33" s="34">
        <f t="shared" si="5"/>
        <v>287646909</v>
      </c>
      <c r="L33" s="33">
        <v>6123</v>
      </c>
      <c r="M33" s="34">
        <f t="shared" si="6"/>
        <v>165082203</v>
      </c>
      <c r="O33" s="33">
        <v>8196</v>
      </c>
      <c r="P33" s="34">
        <f t="shared" si="7"/>
        <v>220972356</v>
      </c>
      <c r="R33" s="33">
        <v>2417</v>
      </c>
      <c r="S33" s="34">
        <f t="shared" si="8"/>
        <v>65164737</v>
      </c>
      <c r="U33" s="33">
        <v>5496</v>
      </c>
      <c r="V33" s="34">
        <f t="shared" si="9"/>
        <v>148177656</v>
      </c>
    </row>
    <row r="34" spans="2:25" s="19" customFormat="1" ht="12.75">
      <c r="B34" s="20" t="s">
        <v>71</v>
      </c>
      <c r="C34" s="21" t="s">
        <v>72</v>
      </c>
      <c r="D34" s="22"/>
      <c r="E34" s="22" t="str">
        <f t="shared" si="4"/>
        <v/>
      </c>
      <c r="F34" s="35"/>
      <c r="G34" s="36" t="str">
        <f t="shared" si="10"/>
        <v/>
      </c>
      <c r="H34" s="24"/>
      <c r="I34" s="25"/>
      <c r="J34" s="26" t="str">
        <f t="shared" si="5"/>
        <v/>
      </c>
      <c r="K34" s="24"/>
      <c r="L34" s="25"/>
      <c r="M34" s="26" t="str">
        <f t="shared" si="6"/>
        <v/>
      </c>
      <c r="N34" s="24"/>
      <c r="O34" s="25"/>
      <c r="P34" s="26" t="str">
        <f t="shared" si="7"/>
        <v/>
      </c>
      <c r="Q34" s="24"/>
      <c r="R34" s="25"/>
      <c r="S34" s="26" t="str">
        <f t="shared" si="8"/>
        <v/>
      </c>
      <c r="T34" s="24"/>
      <c r="U34" s="25"/>
      <c r="V34" s="26" t="str">
        <f t="shared" si="9"/>
        <v/>
      </c>
      <c r="W34" s="24"/>
      <c r="X34" s="24"/>
      <c r="Y34" s="24"/>
    </row>
    <row r="35" spans="2:25" s="4" customFormat="1" ht="156">
      <c r="B35" s="27" t="s">
        <v>73</v>
      </c>
      <c r="C35" s="28" t="s">
        <v>74</v>
      </c>
      <c r="D35" s="29" t="s">
        <v>20</v>
      </c>
      <c r="E35" s="30">
        <f t="shared" si="4"/>
        <v>3500</v>
      </c>
      <c r="F35" s="31">
        <v>158814</v>
      </c>
      <c r="G35" s="32">
        <f t="shared" si="10"/>
        <v>555849000</v>
      </c>
      <c r="I35" s="33">
        <v>1135</v>
      </c>
      <c r="J35" s="34">
        <f t="shared" si="5"/>
        <v>180253890</v>
      </c>
      <c r="L35" s="33">
        <v>651</v>
      </c>
      <c r="M35" s="34">
        <f t="shared" si="6"/>
        <v>103387914</v>
      </c>
      <c r="O35" s="33">
        <v>872</v>
      </c>
      <c r="P35" s="34">
        <f t="shared" si="7"/>
        <v>138485808</v>
      </c>
      <c r="R35" s="33">
        <v>257</v>
      </c>
      <c r="S35" s="34">
        <f t="shared" si="8"/>
        <v>40815198</v>
      </c>
      <c r="U35" s="33">
        <v>585</v>
      </c>
      <c r="V35" s="34">
        <f t="shared" si="9"/>
        <v>92906190</v>
      </c>
    </row>
    <row r="36" spans="2:25" s="4" customFormat="1" ht="132">
      <c r="B36" s="27" t="s">
        <v>75</v>
      </c>
      <c r="C36" s="28" t="s">
        <v>76</v>
      </c>
      <c r="D36" s="29" t="s">
        <v>39</v>
      </c>
      <c r="E36" s="30">
        <f t="shared" si="4"/>
        <v>38058</v>
      </c>
      <c r="F36" s="31">
        <v>432690</v>
      </c>
      <c r="G36" s="32">
        <f t="shared" si="10"/>
        <v>16467316020</v>
      </c>
      <c r="I36" s="33">
        <v>12341</v>
      </c>
      <c r="J36" s="34">
        <f t="shared" si="5"/>
        <v>5339827290</v>
      </c>
      <c r="L36" s="33">
        <v>7082</v>
      </c>
      <c r="M36" s="34">
        <f t="shared" si="6"/>
        <v>3064310580</v>
      </c>
      <c r="O36" s="33">
        <v>9481</v>
      </c>
      <c r="P36" s="34">
        <f t="shared" si="7"/>
        <v>4102333890</v>
      </c>
      <c r="R36" s="33">
        <v>2796</v>
      </c>
      <c r="S36" s="34">
        <f t="shared" si="8"/>
        <v>1209801240</v>
      </c>
      <c r="U36" s="33">
        <v>6358</v>
      </c>
      <c r="V36" s="34">
        <f t="shared" si="9"/>
        <v>2751043020</v>
      </c>
    </row>
    <row r="37" spans="2:25" s="4" customFormat="1" ht="156">
      <c r="B37" s="27" t="s">
        <v>77</v>
      </c>
      <c r="C37" s="28" t="s">
        <v>78</v>
      </c>
      <c r="D37" s="29" t="s">
        <v>39</v>
      </c>
      <c r="E37" s="30">
        <f t="shared" si="4"/>
        <v>1079</v>
      </c>
      <c r="F37" s="31">
        <v>271783</v>
      </c>
      <c r="G37" s="32">
        <f t="shared" si="10"/>
        <v>293253857</v>
      </c>
      <c r="I37" s="33">
        <v>350</v>
      </c>
      <c r="J37" s="34">
        <f t="shared" si="5"/>
        <v>95124050</v>
      </c>
      <c r="L37" s="33">
        <v>201</v>
      </c>
      <c r="M37" s="34">
        <f t="shared" si="6"/>
        <v>54628383</v>
      </c>
      <c r="O37" s="33">
        <v>269</v>
      </c>
      <c r="P37" s="34">
        <f t="shared" si="7"/>
        <v>73109627</v>
      </c>
      <c r="R37" s="33">
        <v>79</v>
      </c>
      <c r="S37" s="34">
        <f t="shared" si="8"/>
        <v>21470857</v>
      </c>
      <c r="U37" s="33">
        <v>180</v>
      </c>
      <c r="V37" s="34">
        <f t="shared" si="9"/>
        <v>48920940</v>
      </c>
    </row>
    <row r="38" spans="2:25" s="19" customFormat="1" ht="12.75">
      <c r="B38" s="20" t="s">
        <v>79</v>
      </c>
      <c r="C38" s="21" t="s">
        <v>80</v>
      </c>
      <c r="D38" s="22"/>
      <c r="E38" s="22" t="str">
        <f t="shared" si="4"/>
        <v/>
      </c>
      <c r="F38" s="35"/>
      <c r="G38" s="36" t="str">
        <f t="shared" si="10"/>
        <v/>
      </c>
      <c r="H38" s="24"/>
      <c r="I38" s="25"/>
      <c r="J38" s="26" t="str">
        <f t="shared" si="5"/>
        <v/>
      </c>
      <c r="K38" s="24"/>
      <c r="L38" s="25"/>
      <c r="M38" s="26" t="str">
        <f t="shared" si="6"/>
        <v/>
      </c>
      <c r="N38" s="24"/>
      <c r="O38" s="25"/>
      <c r="P38" s="26" t="str">
        <f t="shared" si="7"/>
        <v/>
      </c>
      <c r="Q38" s="24"/>
      <c r="R38" s="25"/>
      <c r="S38" s="26" t="str">
        <f t="shared" si="8"/>
        <v/>
      </c>
      <c r="T38" s="24"/>
      <c r="U38" s="25"/>
      <c r="V38" s="26" t="str">
        <f t="shared" si="9"/>
        <v/>
      </c>
      <c r="W38" s="24"/>
      <c r="X38" s="24"/>
      <c r="Y38" s="24"/>
    </row>
    <row r="39" spans="2:25" s="4" customFormat="1" ht="96">
      <c r="B39" s="27" t="s">
        <v>81</v>
      </c>
      <c r="C39" s="28" t="s">
        <v>82</v>
      </c>
      <c r="D39" s="29" t="s">
        <v>39</v>
      </c>
      <c r="E39" s="30">
        <f t="shared" si="4"/>
        <v>22140</v>
      </c>
      <c r="F39" s="31">
        <v>199969</v>
      </c>
      <c r="G39" s="32">
        <f t="shared" si="10"/>
        <v>4427313660</v>
      </c>
      <c r="I39" s="33">
        <v>7181</v>
      </c>
      <c r="J39" s="34">
        <f t="shared" si="5"/>
        <v>1435977389</v>
      </c>
      <c r="L39" s="33">
        <v>4120</v>
      </c>
      <c r="M39" s="34">
        <f t="shared" si="6"/>
        <v>823872280</v>
      </c>
      <c r="O39" s="33">
        <v>5515</v>
      </c>
      <c r="P39" s="34">
        <f t="shared" si="7"/>
        <v>1102829035</v>
      </c>
      <c r="R39" s="33">
        <v>1626</v>
      </c>
      <c r="S39" s="34">
        <f t="shared" si="8"/>
        <v>325149594</v>
      </c>
      <c r="U39" s="33">
        <v>3698</v>
      </c>
      <c r="V39" s="34">
        <f t="shared" si="9"/>
        <v>739485362</v>
      </c>
    </row>
    <row r="40" spans="2:25" s="4" customFormat="1" ht="108">
      <c r="B40" s="27" t="s">
        <v>83</v>
      </c>
      <c r="C40" s="28" t="s">
        <v>84</v>
      </c>
      <c r="D40" s="29" t="s">
        <v>39</v>
      </c>
      <c r="E40" s="30">
        <f t="shared" si="4"/>
        <v>1723</v>
      </c>
      <c r="F40" s="31">
        <v>535352</v>
      </c>
      <c r="G40" s="32">
        <f t="shared" si="10"/>
        <v>922411496</v>
      </c>
      <c r="I40" s="33">
        <v>558</v>
      </c>
      <c r="J40" s="34">
        <f t="shared" si="5"/>
        <v>298726416</v>
      </c>
      <c r="L40" s="33">
        <v>321</v>
      </c>
      <c r="M40" s="34">
        <f t="shared" si="6"/>
        <v>171847992</v>
      </c>
      <c r="O40" s="33">
        <v>429</v>
      </c>
      <c r="P40" s="34">
        <f t="shared" si="7"/>
        <v>229666008</v>
      </c>
      <c r="R40" s="33">
        <v>127</v>
      </c>
      <c r="S40" s="34">
        <f t="shared" si="8"/>
        <v>67989704</v>
      </c>
      <c r="U40" s="33">
        <v>288</v>
      </c>
      <c r="V40" s="34">
        <f t="shared" si="9"/>
        <v>154181376</v>
      </c>
    </row>
    <row r="41" spans="2:25" s="4" customFormat="1" ht="180">
      <c r="B41" s="27" t="s">
        <v>85</v>
      </c>
      <c r="C41" s="28" t="s">
        <v>86</v>
      </c>
      <c r="D41" s="29" t="s">
        <v>20</v>
      </c>
      <c r="E41" s="30">
        <f t="shared" si="4"/>
        <v>2396</v>
      </c>
      <c r="F41" s="31">
        <v>85757</v>
      </c>
      <c r="G41" s="32">
        <f t="shared" si="10"/>
        <v>205473772</v>
      </c>
      <c r="I41" s="33">
        <v>776</v>
      </c>
      <c r="J41" s="34">
        <f t="shared" si="5"/>
        <v>66547432</v>
      </c>
      <c r="L41" s="33">
        <v>445</v>
      </c>
      <c r="M41" s="34">
        <f t="shared" si="6"/>
        <v>38161865</v>
      </c>
      <c r="O41" s="33">
        <v>596</v>
      </c>
      <c r="P41" s="34">
        <f t="shared" si="7"/>
        <v>51111172</v>
      </c>
      <c r="R41" s="33">
        <v>179</v>
      </c>
      <c r="S41" s="34">
        <f t="shared" si="8"/>
        <v>15350503</v>
      </c>
      <c r="U41" s="33">
        <v>400</v>
      </c>
      <c r="V41" s="34">
        <f t="shared" si="9"/>
        <v>34302800</v>
      </c>
    </row>
    <row r="42" spans="2:25" s="4" customFormat="1" ht="72">
      <c r="B42" s="27" t="s">
        <v>87</v>
      </c>
      <c r="C42" s="28" t="s">
        <v>88</v>
      </c>
      <c r="D42" s="29" t="s">
        <v>20</v>
      </c>
      <c r="E42" s="30">
        <f t="shared" si="4"/>
        <v>791</v>
      </c>
      <c r="F42" s="31">
        <v>76926</v>
      </c>
      <c r="G42" s="32">
        <f t="shared" si="10"/>
        <v>60848466</v>
      </c>
      <c r="I42" s="33">
        <v>250</v>
      </c>
      <c r="J42" s="34">
        <f t="shared" si="5"/>
        <v>19231500</v>
      </c>
      <c r="L42" s="33">
        <v>149</v>
      </c>
      <c r="M42" s="34">
        <f t="shared" si="6"/>
        <v>11461974</v>
      </c>
      <c r="O42" s="33">
        <v>199</v>
      </c>
      <c r="P42" s="34">
        <f t="shared" si="7"/>
        <v>15308274</v>
      </c>
      <c r="R42" s="33">
        <v>59</v>
      </c>
      <c r="S42" s="34">
        <f t="shared" si="8"/>
        <v>4538634</v>
      </c>
      <c r="U42" s="33">
        <v>134</v>
      </c>
      <c r="V42" s="34">
        <f t="shared" si="9"/>
        <v>10308084</v>
      </c>
    </row>
    <row r="43" spans="2:25" s="4" customFormat="1" ht="180">
      <c r="B43" s="27" t="s">
        <v>89</v>
      </c>
      <c r="C43" s="28" t="s">
        <v>90</v>
      </c>
      <c r="D43" s="29" t="s">
        <v>39</v>
      </c>
      <c r="E43" s="30">
        <f t="shared" si="4"/>
        <v>750</v>
      </c>
      <c r="F43" s="31">
        <v>275014</v>
      </c>
      <c r="G43" s="32">
        <f t="shared" si="10"/>
        <v>206260500</v>
      </c>
      <c r="I43" s="33">
        <v>243</v>
      </c>
      <c r="J43" s="34">
        <f t="shared" si="5"/>
        <v>66828402</v>
      </c>
      <c r="L43" s="33">
        <v>140</v>
      </c>
      <c r="M43" s="34">
        <f t="shared" si="6"/>
        <v>38501960</v>
      </c>
      <c r="O43" s="33">
        <v>187</v>
      </c>
      <c r="P43" s="34">
        <f t="shared" si="7"/>
        <v>51427618</v>
      </c>
      <c r="R43" s="33">
        <v>55</v>
      </c>
      <c r="S43" s="34">
        <f t="shared" si="8"/>
        <v>15125770</v>
      </c>
      <c r="U43" s="33">
        <v>125</v>
      </c>
      <c r="V43" s="34">
        <f t="shared" si="9"/>
        <v>34376750</v>
      </c>
    </row>
    <row r="44" spans="2:25" s="4" customFormat="1" ht="84">
      <c r="B44" s="27" t="s">
        <v>91</v>
      </c>
      <c r="C44" s="28" t="s">
        <v>92</v>
      </c>
      <c r="D44" s="29" t="s">
        <v>39</v>
      </c>
      <c r="E44" s="30">
        <f t="shared" si="4"/>
        <v>501</v>
      </c>
      <c r="F44" s="31">
        <v>198404</v>
      </c>
      <c r="G44" s="32">
        <f t="shared" si="10"/>
        <v>99400404</v>
      </c>
      <c r="I44" s="33">
        <v>162</v>
      </c>
      <c r="J44" s="34">
        <f t="shared" si="5"/>
        <v>32141448</v>
      </c>
      <c r="L44" s="33">
        <v>93</v>
      </c>
      <c r="M44" s="34">
        <f t="shared" si="6"/>
        <v>18451572</v>
      </c>
      <c r="O44" s="33">
        <v>125</v>
      </c>
      <c r="P44" s="34">
        <f t="shared" si="7"/>
        <v>24800500</v>
      </c>
      <c r="R44" s="33">
        <v>37</v>
      </c>
      <c r="S44" s="34">
        <f t="shared" si="8"/>
        <v>7340948</v>
      </c>
      <c r="U44" s="33">
        <v>84</v>
      </c>
      <c r="V44" s="34">
        <f t="shared" si="9"/>
        <v>16665936</v>
      </c>
    </row>
    <row r="45" spans="2:25" s="4" customFormat="1" ht="36">
      <c r="B45" s="27" t="s">
        <v>93</v>
      </c>
      <c r="C45" s="28" t="s">
        <v>94</v>
      </c>
      <c r="D45" s="29" t="s">
        <v>20</v>
      </c>
      <c r="E45" s="30">
        <f t="shared" si="4"/>
        <v>7774</v>
      </c>
      <c r="F45" s="31">
        <v>8387</v>
      </c>
      <c r="G45" s="32">
        <f t="shared" si="10"/>
        <v>65200538</v>
      </c>
      <c r="I45" s="33">
        <v>1900</v>
      </c>
      <c r="J45" s="34">
        <f t="shared" si="5"/>
        <v>15935300</v>
      </c>
      <c r="L45" s="33">
        <v>1820</v>
      </c>
      <c r="M45" s="34">
        <f t="shared" si="6"/>
        <v>15264340</v>
      </c>
      <c r="O45" s="33">
        <v>1632</v>
      </c>
      <c r="P45" s="34">
        <f t="shared" si="7"/>
        <v>13687584</v>
      </c>
      <c r="R45" s="33">
        <v>854</v>
      </c>
      <c r="S45" s="34">
        <f t="shared" si="8"/>
        <v>7162498</v>
      </c>
      <c r="U45" s="33">
        <v>1568</v>
      </c>
      <c r="V45" s="34">
        <f t="shared" si="9"/>
        <v>13150816</v>
      </c>
    </row>
    <row r="46" spans="2:25" s="4" customFormat="1" ht="72">
      <c r="B46" s="27" t="s">
        <v>95</v>
      </c>
      <c r="C46" s="28" t="s">
        <v>96</v>
      </c>
      <c r="D46" s="29" t="s">
        <v>39</v>
      </c>
      <c r="E46" s="30">
        <f t="shared" si="4"/>
        <v>207</v>
      </c>
      <c r="F46" s="31">
        <v>103598</v>
      </c>
      <c r="G46" s="32">
        <f t="shared" si="10"/>
        <v>21444786</v>
      </c>
      <c r="I46" s="33">
        <v>56</v>
      </c>
      <c r="J46" s="34">
        <f t="shared" si="5"/>
        <v>5801488</v>
      </c>
      <c r="L46" s="33">
        <v>42</v>
      </c>
      <c r="M46" s="34">
        <f t="shared" si="6"/>
        <v>4351116</v>
      </c>
      <c r="O46" s="33">
        <v>39</v>
      </c>
      <c r="P46" s="34">
        <f t="shared" si="7"/>
        <v>4040322</v>
      </c>
      <c r="R46" s="33">
        <v>25</v>
      </c>
      <c r="S46" s="34">
        <f t="shared" si="8"/>
        <v>2589950</v>
      </c>
      <c r="U46" s="33">
        <v>45</v>
      </c>
      <c r="V46" s="34">
        <f t="shared" si="9"/>
        <v>4661910</v>
      </c>
    </row>
    <row r="47" spans="2:25" s="4" customFormat="1" ht="48">
      <c r="B47" s="27" t="s">
        <v>97</v>
      </c>
      <c r="C47" s="28" t="s">
        <v>98</v>
      </c>
      <c r="D47" s="29" t="s">
        <v>39</v>
      </c>
      <c r="E47" s="30">
        <f t="shared" si="4"/>
        <v>19142</v>
      </c>
      <c r="F47" s="31">
        <v>63582</v>
      </c>
      <c r="G47" s="32">
        <f t="shared" si="10"/>
        <v>1217086644</v>
      </c>
      <c r="I47" s="33">
        <v>5028</v>
      </c>
      <c r="J47" s="34">
        <f t="shared" si="5"/>
        <v>319690296</v>
      </c>
      <c r="L47" s="33">
        <v>3738</v>
      </c>
      <c r="M47" s="34">
        <f t="shared" si="6"/>
        <v>237669516</v>
      </c>
      <c r="O47" s="33">
        <v>4458</v>
      </c>
      <c r="P47" s="34">
        <f t="shared" si="7"/>
        <v>283448556</v>
      </c>
      <c r="R47" s="33">
        <v>2246</v>
      </c>
      <c r="S47" s="34">
        <f t="shared" si="8"/>
        <v>142805172</v>
      </c>
      <c r="U47" s="33">
        <v>3672</v>
      </c>
      <c r="V47" s="34">
        <f t="shared" si="9"/>
        <v>233473104</v>
      </c>
    </row>
    <row r="48" spans="2:25" s="4" customFormat="1" ht="12">
      <c r="B48" s="37">
        <v>6</v>
      </c>
      <c r="C48" s="38" t="s">
        <v>99</v>
      </c>
      <c r="D48" s="39"/>
      <c r="E48" s="39" t="str">
        <f t="shared" si="4"/>
        <v/>
      </c>
      <c r="F48" s="40"/>
      <c r="G48" s="41" t="str">
        <f t="shared" si="10"/>
        <v/>
      </c>
      <c r="I48" s="42"/>
      <c r="J48" s="43" t="str">
        <f t="shared" si="5"/>
        <v/>
      </c>
      <c r="L48" s="42"/>
      <c r="M48" s="43" t="str">
        <f t="shared" si="6"/>
        <v/>
      </c>
      <c r="O48" s="42"/>
      <c r="P48" s="43" t="str">
        <f t="shared" si="7"/>
        <v/>
      </c>
      <c r="R48" s="42"/>
      <c r="S48" s="43" t="str">
        <f t="shared" si="8"/>
        <v/>
      </c>
      <c r="U48" s="42"/>
      <c r="V48" s="43" t="str">
        <f t="shared" si="9"/>
        <v/>
      </c>
    </row>
    <row r="49" spans="2:25" s="19" customFormat="1" ht="12.75">
      <c r="B49" s="20" t="s">
        <v>100</v>
      </c>
      <c r="C49" s="21" t="s">
        <v>101</v>
      </c>
      <c r="D49" s="22"/>
      <c r="E49" s="22" t="str">
        <f t="shared" si="4"/>
        <v/>
      </c>
      <c r="F49" s="35"/>
      <c r="G49" s="36" t="str">
        <f t="shared" si="10"/>
        <v/>
      </c>
      <c r="H49" s="24"/>
      <c r="I49" s="25"/>
      <c r="J49" s="26" t="str">
        <f t="shared" si="5"/>
        <v/>
      </c>
      <c r="K49" s="24"/>
      <c r="L49" s="25"/>
      <c r="M49" s="26" t="str">
        <f t="shared" si="6"/>
        <v/>
      </c>
      <c r="N49" s="24"/>
      <c r="O49" s="25"/>
      <c r="P49" s="26" t="str">
        <f t="shared" si="7"/>
        <v/>
      </c>
      <c r="Q49" s="24"/>
      <c r="R49" s="25"/>
      <c r="S49" s="26" t="str">
        <f t="shared" si="8"/>
        <v/>
      </c>
      <c r="T49" s="24"/>
      <c r="U49" s="25"/>
      <c r="V49" s="26" t="str">
        <f t="shared" si="9"/>
        <v/>
      </c>
      <c r="W49" s="24"/>
      <c r="X49" s="24"/>
      <c r="Y49" s="24"/>
    </row>
    <row r="50" spans="2:25" s="4" customFormat="1" ht="36">
      <c r="B50" s="27" t="s">
        <v>102</v>
      </c>
      <c r="C50" s="28" t="s">
        <v>103</v>
      </c>
      <c r="D50" s="29" t="s">
        <v>20</v>
      </c>
      <c r="E50" s="30">
        <f t="shared" si="4"/>
        <v>24233</v>
      </c>
      <c r="F50" s="31">
        <v>6435</v>
      </c>
      <c r="G50" s="32">
        <f t="shared" si="10"/>
        <v>155939355</v>
      </c>
      <c r="I50" s="33">
        <v>1845</v>
      </c>
      <c r="J50" s="34">
        <f t="shared" si="5"/>
        <v>11872575</v>
      </c>
      <c r="L50" s="33">
        <v>18720</v>
      </c>
      <c r="M50" s="34">
        <f t="shared" si="6"/>
        <v>120463200</v>
      </c>
      <c r="O50" s="33">
        <v>1733</v>
      </c>
      <c r="P50" s="34">
        <f t="shared" si="7"/>
        <v>11151855</v>
      </c>
      <c r="R50" s="33">
        <v>630</v>
      </c>
      <c r="S50" s="34">
        <f t="shared" si="8"/>
        <v>4054050</v>
      </c>
      <c r="U50" s="33">
        <v>1305</v>
      </c>
      <c r="V50" s="34">
        <f t="shared" si="9"/>
        <v>8397675</v>
      </c>
    </row>
    <row r="51" spans="2:25" s="4" customFormat="1" ht="36">
      <c r="B51" s="27" t="s">
        <v>104</v>
      </c>
      <c r="C51" s="28" t="s">
        <v>105</v>
      </c>
      <c r="D51" s="29" t="s">
        <v>20</v>
      </c>
      <c r="E51" s="30">
        <f t="shared" si="4"/>
        <v>24233</v>
      </c>
      <c r="F51" s="31">
        <v>33691</v>
      </c>
      <c r="G51" s="32">
        <f t="shared" si="10"/>
        <v>816434003</v>
      </c>
      <c r="I51" s="33">
        <v>1845</v>
      </c>
      <c r="J51" s="34">
        <f t="shared" si="5"/>
        <v>62159895</v>
      </c>
      <c r="L51" s="33">
        <v>18720</v>
      </c>
      <c r="M51" s="34">
        <f t="shared" si="6"/>
        <v>630695520</v>
      </c>
      <c r="O51" s="33">
        <v>1733</v>
      </c>
      <c r="P51" s="34">
        <f t="shared" si="7"/>
        <v>58386503</v>
      </c>
      <c r="R51" s="33">
        <v>630</v>
      </c>
      <c r="S51" s="34">
        <f t="shared" si="8"/>
        <v>21225330</v>
      </c>
      <c r="U51" s="33">
        <v>1305</v>
      </c>
      <c r="V51" s="34">
        <f t="shared" si="9"/>
        <v>43966755</v>
      </c>
    </row>
    <row r="52" spans="2:25" s="4" customFormat="1" ht="48">
      <c r="B52" s="27" t="s">
        <v>106</v>
      </c>
      <c r="C52" s="28" t="s">
        <v>107</v>
      </c>
      <c r="D52" s="29" t="s">
        <v>36</v>
      </c>
      <c r="E52" s="30">
        <f t="shared" si="4"/>
        <v>3231</v>
      </c>
      <c r="F52" s="31">
        <v>26979</v>
      </c>
      <c r="G52" s="32">
        <f t="shared" si="10"/>
        <v>87169149</v>
      </c>
      <c r="I52" s="33">
        <v>246</v>
      </c>
      <c r="J52" s="34">
        <f t="shared" si="5"/>
        <v>6636834</v>
      </c>
      <c r="L52" s="33">
        <v>2496</v>
      </c>
      <c r="M52" s="34">
        <f t="shared" si="6"/>
        <v>67339584</v>
      </c>
      <c r="O52" s="33">
        <v>231</v>
      </c>
      <c r="P52" s="34">
        <f t="shared" si="7"/>
        <v>6232149</v>
      </c>
      <c r="R52" s="33">
        <v>84</v>
      </c>
      <c r="S52" s="34">
        <f t="shared" si="8"/>
        <v>2266236</v>
      </c>
      <c r="U52" s="33">
        <v>174</v>
      </c>
      <c r="V52" s="34">
        <f t="shared" si="9"/>
        <v>4694346</v>
      </c>
    </row>
    <row r="53" spans="2:25" s="4" customFormat="1" ht="48">
      <c r="B53" s="27" t="s">
        <v>108</v>
      </c>
      <c r="C53" s="28" t="s">
        <v>98</v>
      </c>
      <c r="D53" s="29" t="s">
        <v>20</v>
      </c>
      <c r="E53" s="30">
        <f t="shared" si="4"/>
        <v>24233</v>
      </c>
      <c r="F53" s="31">
        <v>36175</v>
      </c>
      <c r="G53" s="32">
        <f t="shared" si="10"/>
        <v>876628775</v>
      </c>
      <c r="I53" s="33">
        <v>1845</v>
      </c>
      <c r="J53" s="34">
        <f t="shared" si="5"/>
        <v>66742875</v>
      </c>
      <c r="L53" s="33">
        <v>18720</v>
      </c>
      <c r="M53" s="34">
        <f t="shared" si="6"/>
        <v>677196000</v>
      </c>
      <c r="O53" s="33">
        <v>1733</v>
      </c>
      <c r="P53" s="34">
        <f t="shared" si="7"/>
        <v>62691275</v>
      </c>
      <c r="R53" s="33">
        <v>630</v>
      </c>
      <c r="S53" s="34">
        <f t="shared" si="8"/>
        <v>22790250</v>
      </c>
      <c r="U53" s="33">
        <v>1305</v>
      </c>
      <c r="V53" s="34">
        <f t="shared" si="9"/>
        <v>47208375</v>
      </c>
    </row>
    <row r="54" spans="2:25" s="4" customFormat="1" ht="84">
      <c r="B54" s="27" t="s">
        <v>109</v>
      </c>
      <c r="C54" s="28" t="s">
        <v>110</v>
      </c>
      <c r="D54" s="29" t="s">
        <v>39</v>
      </c>
      <c r="E54" s="30">
        <f t="shared" si="4"/>
        <v>1430</v>
      </c>
      <c r="F54" s="31">
        <v>681925</v>
      </c>
      <c r="G54" s="32">
        <f t="shared" si="10"/>
        <v>975152750</v>
      </c>
      <c r="I54" s="33">
        <v>85</v>
      </c>
      <c r="J54" s="34">
        <f t="shared" si="5"/>
        <v>57963625</v>
      </c>
      <c r="L54" s="33">
        <v>73</v>
      </c>
      <c r="M54" s="34">
        <f t="shared" si="6"/>
        <v>49780525</v>
      </c>
      <c r="O54" s="33">
        <v>62</v>
      </c>
      <c r="P54" s="34">
        <f t="shared" si="7"/>
        <v>42279350</v>
      </c>
      <c r="R54" s="33">
        <v>1155</v>
      </c>
      <c r="S54" s="34">
        <f t="shared" si="8"/>
        <v>787623375</v>
      </c>
      <c r="U54" s="33">
        <v>55</v>
      </c>
      <c r="V54" s="34">
        <f t="shared" si="9"/>
        <v>37505875</v>
      </c>
    </row>
    <row r="55" spans="2:25" s="4" customFormat="1" ht="72">
      <c r="B55" s="27" t="s">
        <v>111</v>
      </c>
      <c r="C55" s="28" t="s">
        <v>112</v>
      </c>
      <c r="D55" s="29" t="s">
        <v>39</v>
      </c>
      <c r="E55" s="30">
        <f t="shared" si="4"/>
        <v>580</v>
      </c>
      <c r="F55" s="31">
        <v>219151</v>
      </c>
      <c r="G55" s="32">
        <f t="shared" si="10"/>
        <v>127107580</v>
      </c>
      <c r="I55" s="33"/>
      <c r="J55" s="34" t="str">
        <f t="shared" si="5"/>
        <v/>
      </c>
      <c r="L55" s="33"/>
      <c r="M55" s="34" t="str">
        <f t="shared" si="6"/>
        <v/>
      </c>
      <c r="O55" s="33"/>
      <c r="P55" s="34" t="str">
        <f t="shared" si="7"/>
        <v/>
      </c>
      <c r="R55" s="33">
        <v>580</v>
      </c>
      <c r="S55" s="34">
        <f t="shared" si="8"/>
        <v>127107580</v>
      </c>
      <c r="U55" s="33"/>
      <c r="V55" s="34" t="str">
        <f t="shared" si="9"/>
        <v/>
      </c>
    </row>
    <row r="56" spans="2:25" s="4" customFormat="1" ht="12">
      <c r="B56" s="37">
        <v>7</v>
      </c>
      <c r="C56" s="38" t="s">
        <v>113</v>
      </c>
      <c r="D56" s="39"/>
      <c r="E56" s="39" t="str">
        <f t="shared" si="4"/>
        <v/>
      </c>
      <c r="F56" s="40"/>
      <c r="G56" s="41" t="str">
        <f t="shared" si="10"/>
        <v/>
      </c>
      <c r="I56" s="42"/>
      <c r="J56" s="43" t="str">
        <f t="shared" si="5"/>
        <v/>
      </c>
      <c r="L56" s="42"/>
      <c r="M56" s="43" t="str">
        <f t="shared" si="6"/>
        <v/>
      </c>
      <c r="O56" s="42"/>
      <c r="P56" s="43" t="str">
        <f t="shared" si="7"/>
        <v/>
      </c>
      <c r="R56" s="42"/>
      <c r="S56" s="43" t="str">
        <f t="shared" si="8"/>
        <v/>
      </c>
      <c r="U56" s="42"/>
      <c r="V56" s="43" t="str">
        <f t="shared" si="9"/>
        <v/>
      </c>
    </row>
    <row r="57" spans="2:25" s="4" customFormat="1" ht="60">
      <c r="B57" s="27" t="s">
        <v>114</v>
      </c>
      <c r="C57" s="28" t="s">
        <v>115</v>
      </c>
      <c r="D57" s="29" t="s">
        <v>39</v>
      </c>
      <c r="E57" s="30">
        <f t="shared" si="4"/>
        <v>40</v>
      </c>
      <c r="F57" s="31">
        <v>553473</v>
      </c>
      <c r="G57" s="32">
        <f t="shared" si="10"/>
        <v>22138920</v>
      </c>
      <c r="I57" s="33">
        <v>40</v>
      </c>
      <c r="J57" s="34">
        <f t="shared" si="5"/>
        <v>22138920</v>
      </c>
      <c r="L57" s="33"/>
      <c r="M57" s="34" t="str">
        <f t="shared" si="6"/>
        <v/>
      </c>
      <c r="O57" s="33"/>
      <c r="P57" s="34" t="str">
        <f t="shared" si="7"/>
        <v/>
      </c>
      <c r="R57" s="33"/>
      <c r="S57" s="34" t="str">
        <f t="shared" si="8"/>
        <v/>
      </c>
      <c r="U57" s="33"/>
      <c r="V57" s="34" t="str">
        <f t="shared" si="9"/>
        <v/>
      </c>
    </row>
    <row r="58" spans="2:25" s="4" customFormat="1" ht="60">
      <c r="B58" s="27" t="s">
        <v>116</v>
      </c>
      <c r="C58" s="28" t="s">
        <v>117</v>
      </c>
      <c r="D58" s="29" t="s">
        <v>39</v>
      </c>
      <c r="E58" s="30">
        <f t="shared" si="4"/>
        <v>18</v>
      </c>
      <c r="F58" s="31">
        <v>251483</v>
      </c>
      <c r="G58" s="32">
        <f t="shared" si="10"/>
        <v>4526694</v>
      </c>
      <c r="I58" s="33">
        <v>18</v>
      </c>
      <c r="J58" s="34">
        <f t="shared" si="5"/>
        <v>4526694</v>
      </c>
      <c r="L58" s="33"/>
      <c r="M58" s="34" t="str">
        <f t="shared" si="6"/>
        <v/>
      </c>
      <c r="O58" s="33"/>
      <c r="P58" s="34" t="str">
        <f t="shared" si="7"/>
        <v/>
      </c>
      <c r="R58" s="33"/>
      <c r="S58" s="34" t="str">
        <f t="shared" si="8"/>
        <v/>
      </c>
      <c r="U58" s="33"/>
      <c r="V58" s="34" t="str">
        <f t="shared" si="9"/>
        <v/>
      </c>
    </row>
    <row r="59" spans="2:25" s="4" customFormat="1" ht="144">
      <c r="B59" s="27" t="s">
        <v>118</v>
      </c>
      <c r="C59" s="28" t="s">
        <v>119</v>
      </c>
      <c r="D59" s="29" t="s">
        <v>39</v>
      </c>
      <c r="E59" s="30">
        <f t="shared" si="4"/>
        <v>2579</v>
      </c>
      <c r="F59" s="31">
        <v>136767</v>
      </c>
      <c r="G59" s="32">
        <f t="shared" si="10"/>
        <v>352722093</v>
      </c>
      <c r="I59" s="33">
        <v>2579</v>
      </c>
      <c r="J59" s="34">
        <f t="shared" si="5"/>
        <v>352722093</v>
      </c>
      <c r="L59" s="33"/>
      <c r="M59" s="34" t="str">
        <f t="shared" si="6"/>
        <v/>
      </c>
      <c r="O59" s="33"/>
      <c r="P59" s="34" t="str">
        <f t="shared" si="7"/>
        <v/>
      </c>
      <c r="R59" s="33"/>
      <c r="S59" s="34" t="str">
        <f t="shared" si="8"/>
        <v/>
      </c>
      <c r="U59" s="33"/>
      <c r="V59" s="34" t="str">
        <f t="shared" si="9"/>
        <v/>
      </c>
    </row>
    <row r="60" spans="2:25" s="4" customFormat="1" ht="84">
      <c r="B60" s="27" t="s">
        <v>120</v>
      </c>
      <c r="C60" s="28" t="s">
        <v>121</v>
      </c>
      <c r="D60" s="29" t="s">
        <v>39</v>
      </c>
      <c r="E60" s="30">
        <f t="shared" si="4"/>
        <v>1082</v>
      </c>
      <c r="F60" s="31">
        <v>18102</v>
      </c>
      <c r="G60" s="32">
        <f t="shared" si="10"/>
        <v>19586364</v>
      </c>
      <c r="I60" s="33"/>
      <c r="J60" s="34" t="str">
        <f t="shared" si="5"/>
        <v/>
      </c>
      <c r="L60" s="33"/>
      <c r="M60" s="34" t="str">
        <f t="shared" si="6"/>
        <v/>
      </c>
      <c r="O60" s="33"/>
      <c r="P60" s="34" t="str">
        <f t="shared" si="7"/>
        <v/>
      </c>
      <c r="R60" s="33">
        <v>1082</v>
      </c>
      <c r="S60" s="34">
        <f t="shared" si="8"/>
        <v>19586364</v>
      </c>
      <c r="U60" s="33"/>
      <c r="V60" s="34" t="str">
        <f t="shared" si="9"/>
        <v/>
      </c>
    </row>
    <row r="61" spans="2:25" s="4" customFormat="1" ht="120">
      <c r="B61" s="27" t="s">
        <v>122</v>
      </c>
      <c r="C61" s="28" t="s">
        <v>123</v>
      </c>
      <c r="D61" s="29" t="s">
        <v>39</v>
      </c>
      <c r="E61" s="30">
        <f t="shared" si="4"/>
        <v>1082</v>
      </c>
      <c r="F61" s="31">
        <v>165166</v>
      </c>
      <c r="G61" s="32">
        <f t="shared" si="10"/>
        <v>178709612</v>
      </c>
      <c r="I61" s="33"/>
      <c r="J61" s="34" t="str">
        <f t="shared" si="5"/>
        <v/>
      </c>
      <c r="L61" s="33"/>
      <c r="M61" s="34" t="str">
        <f t="shared" si="6"/>
        <v/>
      </c>
      <c r="O61" s="33"/>
      <c r="P61" s="34" t="str">
        <f t="shared" si="7"/>
        <v/>
      </c>
      <c r="R61" s="33">
        <v>1082</v>
      </c>
      <c r="S61" s="34">
        <f t="shared" si="8"/>
        <v>178709612</v>
      </c>
      <c r="U61" s="33"/>
      <c r="V61" s="34" t="str">
        <f t="shared" si="9"/>
        <v/>
      </c>
    </row>
    <row r="62" spans="2:25" s="4" customFormat="1" ht="72">
      <c r="B62" s="27" t="s">
        <v>124</v>
      </c>
      <c r="C62" s="28" t="s">
        <v>125</v>
      </c>
      <c r="D62" s="29" t="s">
        <v>39</v>
      </c>
      <c r="E62" s="30">
        <f t="shared" si="4"/>
        <v>250</v>
      </c>
      <c r="F62" s="31">
        <v>153485</v>
      </c>
      <c r="G62" s="32">
        <f t="shared" si="10"/>
        <v>38371250</v>
      </c>
      <c r="I62" s="33">
        <v>80</v>
      </c>
      <c r="J62" s="34">
        <f t="shared" si="5"/>
        <v>12278800</v>
      </c>
      <c r="L62" s="33">
        <v>35</v>
      </c>
      <c r="M62" s="34">
        <f t="shared" si="6"/>
        <v>5371975</v>
      </c>
      <c r="O62" s="33">
        <v>40</v>
      </c>
      <c r="P62" s="34">
        <f t="shared" si="7"/>
        <v>6139400</v>
      </c>
      <c r="R62" s="33">
        <v>55</v>
      </c>
      <c r="S62" s="34">
        <f t="shared" si="8"/>
        <v>8441675</v>
      </c>
      <c r="U62" s="33">
        <v>40</v>
      </c>
      <c r="V62" s="34">
        <f t="shared" si="9"/>
        <v>6139400</v>
      </c>
    </row>
    <row r="63" spans="2:25" s="4" customFormat="1" ht="12">
      <c r="B63" s="37">
        <v>8</v>
      </c>
      <c r="C63" s="38" t="s">
        <v>126</v>
      </c>
      <c r="D63" s="39"/>
      <c r="E63" s="39" t="str">
        <f t="shared" si="4"/>
        <v/>
      </c>
      <c r="F63" s="40"/>
      <c r="G63" s="41" t="str">
        <f t="shared" si="10"/>
        <v/>
      </c>
      <c r="I63" s="42"/>
      <c r="J63" s="43" t="str">
        <f t="shared" si="5"/>
        <v/>
      </c>
      <c r="L63" s="42"/>
      <c r="M63" s="43" t="str">
        <f t="shared" si="6"/>
        <v/>
      </c>
      <c r="O63" s="42"/>
      <c r="P63" s="43" t="str">
        <f t="shared" si="7"/>
        <v/>
      </c>
      <c r="R63" s="42"/>
      <c r="S63" s="43" t="str">
        <f t="shared" si="8"/>
        <v/>
      </c>
      <c r="U63" s="42"/>
      <c r="V63" s="43" t="str">
        <f t="shared" si="9"/>
        <v/>
      </c>
    </row>
    <row r="64" spans="2:25" s="4" customFormat="1" ht="84">
      <c r="B64" s="27" t="s">
        <v>127</v>
      </c>
      <c r="C64" s="28" t="s">
        <v>128</v>
      </c>
      <c r="D64" s="29" t="s">
        <v>36</v>
      </c>
      <c r="E64" s="30">
        <f t="shared" si="4"/>
        <v>1</v>
      </c>
      <c r="F64" s="31">
        <v>488025</v>
      </c>
      <c r="G64" s="32">
        <f t="shared" si="10"/>
        <v>488025</v>
      </c>
      <c r="I64" s="33"/>
      <c r="J64" s="34" t="str">
        <f t="shared" si="5"/>
        <v/>
      </c>
      <c r="L64" s="33">
        <v>1</v>
      </c>
      <c r="M64" s="34">
        <f t="shared" si="6"/>
        <v>488025</v>
      </c>
      <c r="O64" s="33"/>
      <c r="P64" s="34" t="str">
        <f t="shared" si="7"/>
        <v/>
      </c>
      <c r="R64" s="33"/>
      <c r="S64" s="34" t="str">
        <f t="shared" si="8"/>
        <v/>
      </c>
      <c r="U64" s="33"/>
      <c r="V64" s="34" t="str">
        <f t="shared" si="9"/>
        <v/>
      </c>
    </row>
    <row r="65" spans="2:25" s="4" customFormat="1" ht="72">
      <c r="B65" s="27" t="s">
        <v>129</v>
      </c>
      <c r="C65" s="28" t="s">
        <v>130</v>
      </c>
      <c r="D65" s="29" t="s">
        <v>36</v>
      </c>
      <c r="E65" s="30">
        <f t="shared" si="4"/>
        <v>1</v>
      </c>
      <c r="F65" s="31">
        <v>35955850</v>
      </c>
      <c r="G65" s="32">
        <f t="shared" si="10"/>
        <v>35955850</v>
      </c>
      <c r="I65" s="33"/>
      <c r="J65" s="34" t="str">
        <f t="shared" si="5"/>
        <v/>
      </c>
      <c r="L65" s="33"/>
      <c r="M65" s="34" t="str">
        <f t="shared" si="6"/>
        <v/>
      </c>
      <c r="O65" s="33"/>
      <c r="P65" s="34" t="str">
        <f t="shared" si="7"/>
        <v/>
      </c>
      <c r="R65" s="33">
        <v>1</v>
      </c>
      <c r="S65" s="34">
        <f t="shared" si="8"/>
        <v>35955850</v>
      </c>
      <c r="U65" s="33"/>
      <c r="V65" s="34" t="str">
        <f t="shared" si="9"/>
        <v/>
      </c>
    </row>
    <row r="66" spans="2:25" s="4" customFormat="1" ht="12">
      <c r="B66" s="37">
        <v>9</v>
      </c>
      <c r="C66" s="38" t="s">
        <v>131</v>
      </c>
      <c r="D66" s="39"/>
      <c r="E66" s="39" t="str">
        <f t="shared" si="4"/>
        <v/>
      </c>
      <c r="F66" s="40"/>
      <c r="G66" s="41" t="str">
        <f t="shared" si="10"/>
        <v/>
      </c>
      <c r="I66" s="42"/>
      <c r="J66" s="43" t="str">
        <f t="shared" si="5"/>
        <v/>
      </c>
      <c r="L66" s="42"/>
      <c r="M66" s="43" t="str">
        <f t="shared" si="6"/>
        <v/>
      </c>
      <c r="O66" s="42"/>
      <c r="P66" s="43" t="str">
        <f t="shared" si="7"/>
        <v/>
      </c>
      <c r="R66" s="42"/>
      <c r="S66" s="43" t="str">
        <f t="shared" si="8"/>
        <v/>
      </c>
      <c r="U66" s="42"/>
      <c r="V66" s="43" t="str">
        <f t="shared" si="9"/>
        <v/>
      </c>
    </row>
    <row r="67" spans="2:25" s="19" customFormat="1" ht="12.75">
      <c r="B67" s="20" t="s">
        <v>132</v>
      </c>
      <c r="C67" s="21" t="s">
        <v>133</v>
      </c>
      <c r="D67" s="22"/>
      <c r="E67" s="22" t="str">
        <f t="shared" si="4"/>
        <v/>
      </c>
      <c r="F67" s="35"/>
      <c r="G67" s="36" t="str">
        <f t="shared" si="10"/>
        <v/>
      </c>
      <c r="H67" s="24"/>
      <c r="I67" s="25"/>
      <c r="J67" s="26" t="str">
        <f t="shared" si="5"/>
        <v/>
      </c>
      <c r="K67" s="24"/>
      <c r="L67" s="25"/>
      <c r="M67" s="26" t="str">
        <f t="shared" si="6"/>
        <v/>
      </c>
      <c r="N67" s="24"/>
      <c r="O67" s="25"/>
      <c r="P67" s="26" t="str">
        <f t="shared" si="7"/>
        <v/>
      </c>
      <c r="Q67" s="24"/>
      <c r="R67" s="25"/>
      <c r="S67" s="26" t="str">
        <f t="shared" si="8"/>
        <v/>
      </c>
      <c r="T67" s="24"/>
      <c r="U67" s="25"/>
      <c r="V67" s="26" t="str">
        <f t="shared" si="9"/>
        <v/>
      </c>
      <c r="W67" s="24"/>
      <c r="X67" s="24"/>
      <c r="Y67" s="24"/>
    </row>
    <row r="68" spans="2:25" s="4" customFormat="1" ht="84">
      <c r="B68" s="27" t="s">
        <v>134</v>
      </c>
      <c r="C68" s="28" t="s">
        <v>135</v>
      </c>
      <c r="D68" s="29" t="s">
        <v>36</v>
      </c>
      <c r="E68" s="30">
        <f t="shared" si="4"/>
        <v>1</v>
      </c>
      <c r="F68" s="31">
        <v>201951</v>
      </c>
      <c r="G68" s="32">
        <f t="shared" si="10"/>
        <v>201951</v>
      </c>
      <c r="I68" s="33"/>
      <c r="J68" s="34" t="str">
        <f t="shared" si="5"/>
        <v/>
      </c>
      <c r="L68" s="33">
        <v>1</v>
      </c>
      <c r="M68" s="34">
        <f t="shared" si="6"/>
        <v>201951</v>
      </c>
      <c r="O68" s="33"/>
      <c r="P68" s="34" t="str">
        <f t="shared" si="7"/>
        <v/>
      </c>
      <c r="R68" s="33"/>
      <c r="S68" s="34" t="str">
        <f t="shared" si="8"/>
        <v/>
      </c>
      <c r="U68" s="33"/>
      <c r="V68" s="34" t="str">
        <f t="shared" si="9"/>
        <v/>
      </c>
    </row>
    <row r="69" spans="2:25" s="4" customFormat="1" ht="84">
      <c r="B69" s="27" t="s">
        <v>136</v>
      </c>
      <c r="C69" s="28" t="s">
        <v>137</v>
      </c>
      <c r="D69" s="29" t="s">
        <v>36</v>
      </c>
      <c r="E69" s="30">
        <f t="shared" si="4"/>
        <v>14</v>
      </c>
      <c r="F69" s="31">
        <v>293346</v>
      </c>
      <c r="G69" s="32">
        <f t="shared" si="10"/>
        <v>4106844</v>
      </c>
      <c r="I69" s="33">
        <v>2</v>
      </c>
      <c r="J69" s="34">
        <f t="shared" si="5"/>
        <v>586692</v>
      </c>
      <c r="L69" s="33">
        <v>11</v>
      </c>
      <c r="M69" s="34">
        <f t="shared" si="6"/>
        <v>3226806</v>
      </c>
      <c r="O69" s="33">
        <v>1</v>
      </c>
      <c r="P69" s="34">
        <f t="shared" si="7"/>
        <v>293346</v>
      </c>
      <c r="R69" s="33"/>
      <c r="S69" s="34" t="str">
        <f t="shared" si="8"/>
        <v/>
      </c>
      <c r="U69" s="33"/>
      <c r="V69" s="34" t="str">
        <f t="shared" si="9"/>
        <v/>
      </c>
    </row>
    <row r="70" spans="2:25" s="4" customFormat="1" ht="84">
      <c r="B70" s="27" t="s">
        <v>138</v>
      </c>
      <c r="C70" s="28" t="s">
        <v>139</v>
      </c>
      <c r="D70" s="29" t="s">
        <v>36</v>
      </c>
      <c r="E70" s="30">
        <f t="shared" si="4"/>
        <v>19</v>
      </c>
      <c r="F70" s="31">
        <v>385862</v>
      </c>
      <c r="G70" s="32">
        <f t="shared" si="10"/>
        <v>7331378</v>
      </c>
      <c r="I70" s="33">
        <v>6</v>
      </c>
      <c r="J70" s="34">
        <f t="shared" si="5"/>
        <v>2315172</v>
      </c>
      <c r="L70" s="33">
        <v>7</v>
      </c>
      <c r="M70" s="34">
        <f t="shared" si="6"/>
        <v>2701034</v>
      </c>
      <c r="O70" s="33"/>
      <c r="P70" s="34" t="str">
        <f t="shared" si="7"/>
        <v/>
      </c>
      <c r="R70" s="33">
        <v>2</v>
      </c>
      <c r="S70" s="34">
        <f t="shared" si="8"/>
        <v>771724</v>
      </c>
      <c r="U70" s="33">
        <v>4</v>
      </c>
      <c r="V70" s="34">
        <f t="shared" si="9"/>
        <v>1543448</v>
      </c>
    </row>
    <row r="71" spans="2:25" s="4" customFormat="1" ht="84">
      <c r="B71" s="27" t="s">
        <v>140</v>
      </c>
      <c r="C71" s="28" t="s">
        <v>141</v>
      </c>
      <c r="D71" s="29" t="s">
        <v>36</v>
      </c>
      <c r="E71" s="30">
        <f t="shared" ref="E71:E75" si="11">IF((I71+L71+O71+R71+U71)=0,"",I71+L71+O71+R71+U71)</f>
        <v>10</v>
      </c>
      <c r="F71" s="31">
        <v>478377</v>
      </c>
      <c r="G71" s="32">
        <f t="shared" si="10"/>
        <v>4783770</v>
      </c>
      <c r="I71" s="33">
        <v>1</v>
      </c>
      <c r="J71" s="34">
        <f t="shared" ref="J71:J75" si="12">+IF(I71=0,"",IFERROR(ROUND(I71*ROUND($F71,0),0),""))</f>
        <v>478377</v>
      </c>
      <c r="L71" s="33">
        <v>6</v>
      </c>
      <c r="M71" s="34">
        <f t="shared" ref="M71:M75" si="13">+IF(L71=0,"",IFERROR(ROUND(L71*ROUND($F71,0),0),""))</f>
        <v>2870262</v>
      </c>
      <c r="O71" s="33">
        <v>1</v>
      </c>
      <c r="P71" s="34">
        <f t="shared" ref="P71:P75" si="14">+IF(O71=0,"",IFERROR(ROUND(O71*ROUND($F71,0),0),""))</f>
        <v>478377</v>
      </c>
      <c r="R71" s="33">
        <v>2</v>
      </c>
      <c r="S71" s="34">
        <f t="shared" ref="S71:S75" si="15">+IF(R71=0,"",IFERROR(ROUND(R71*ROUND($F71,0),0),""))</f>
        <v>956754</v>
      </c>
      <c r="U71" s="33"/>
      <c r="V71" s="34" t="str">
        <f t="shared" ref="V71:V75" si="16">+IF(U71=0,"",IFERROR(ROUND(U71*ROUND($F71,0),0),""))</f>
        <v/>
      </c>
    </row>
    <row r="72" spans="2:25" s="4" customFormat="1" ht="12">
      <c r="B72" s="37">
        <v>10</v>
      </c>
      <c r="C72" s="38" t="s">
        <v>142</v>
      </c>
      <c r="D72" s="39"/>
      <c r="E72" s="39" t="str">
        <f t="shared" si="11"/>
        <v/>
      </c>
      <c r="F72" s="40"/>
      <c r="G72" s="41" t="str">
        <f t="shared" si="10"/>
        <v/>
      </c>
      <c r="I72" s="42"/>
      <c r="J72" s="43" t="str">
        <f t="shared" si="12"/>
        <v/>
      </c>
      <c r="L72" s="42"/>
      <c r="M72" s="43" t="str">
        <f t="shared" si="13"/>
        <v/>
      </c>
      <c r="O72" s="42"/>
      <c r="P72" s="43" t="str">
        <f t="shared" si="14"/>
        <v/>
      </c>
      <c r="R72" s="42"/>
      <c r="S72" s="43" t="str">
        <f t="shared" si="15"/>
        <v/>
      </c>
      <c r="U72" s="42"/>
      <c r="V72" s="43" t="str">
        <f t="shared" si="16"/>
        <v/>
      </c>
    </row>
    <row r="73" spans="2:25" s="4" customFormat="1" ht="48">
      <c r="B73" s="27" t="s">
        <v>143</v>
      </c>
      <c r="C73" s="28" t="s">
        <v>144</v>
      </c>
      <c r="D73" s="29" t="s">
        <v>36</v>
      </c>
      <c r="E73" s="30">
        <f t="shared" si="11"/>
        <v>1079</v>
      </c>
      <c r="F73" s="31">
        <v>233710</v>
      </c>
      <c r="G73" s="32">
        <f t="shared" ref="G73:G75" si="17">+IF(E73=0,"",IFERROR(ROUND(E73*ROUND($F73,0),0),""))</f>
        <v>252173090</v>
      </c>
      <c r="I73" s="33">
        <v>350</v>
      </c>
      <c r="J73" s="34">
        <f t="shared" si="12"/>
        <v>81798500</v>
      </c>
      <c r="L73" s="33">
        <v>201</v>
      </c>
      <c r="M73" s="34">
        <f t="shared" si="13"/>
        <v>46975710</v>
      </c>
      <c r="O73" s="33">
        <v>269</v>
      </c>
      <c r="P73" s="34">
        <f t="shared" si="14"/>
        <v>62867990</v>
      </c>
      <c r="R73" s="33">
        <v>79</v>
      </c>
      <c r="S73" s="34">
        <f t="shared" si="15"/>
        <v>18463090</v>
      </c>
      <c r="U73" s="33">
        <v>180</v>
      </c>
      <c r="V73" s="34">
        <f t="shared" si="16"/>
        <v>42067800</v>
      </c>
    </row>
    <row r="74" spans="2:25" s="4" customFormat="1" ht="36">
      <c r="B74" s="27" t="s">
        <v>145</v>
      </c>
      <c r="C74" s="28" t="s">
        <v>146</v>
      </c>
      <c r="D74" s="29" t="s">
        <v>147</v>
      </c>
      <c r="E74" s="30">
        <f t="shared" si="11"/>
        <v>6</v>
      </c>
      <c r="F74" s="31">
        <v>15800000</v>
      </c>
      <c r="G74" s="32">
        <f t="shared" si="17"/>
        <v>94800000</v>
      </c>
      <c r="I74" s="33">
        <v>2</v>
      </c>
      <c r="J74" s="34">
        <f t="shared" si="12"/>
        <v>31600000</v>
      </c>
      <c r="L74" s="33">
        <v>1</v>
      </c>
      <c r="M74" s="34">
        <f t="shared" si="13"/>
        <v>15800000</v>
      </c>
      <c r="O74" s="33">
        <v>1</v>
      </c>
      <c r="P74" s="34">
        <f t="shared" si="14"/>
        <v>15800000</v>
      </c>
      <c r="R74" s="33">
        <v>1</v>
      </c>
      <c r="S74" s="34">
        <f t="shared" si="15"/>
        <v>15800000</v>
      </c>
      <c r="U74" s="33">
        <v>1</v>
      </c>
      <c r="V74" s="34">
        <f t="shared" si="16"/>
        <v>15800000</v>
      </c>
    </row>
    <row r="75" spans="2:25" s="4" customFormat="1" ht="24">
      <c r="B75" s="27" t="s">
        <v>148</v>
      </c>
      <c r="C75" s="28" t="s">
        <v>149</v>
      </c>
      <c r="D75" s="29" t="s">
        <v>147</v>
      </c>
      <c r="E75" s="30">
        <f t="shared" si="11"/>
        <v>6</v>
      </c>
      <c r="F75" s="31">
        <v>18829338</v>
      </c>
      <c r="G75" s="32">
        <f t="shared" si="17"/>
        <v>112976028</v>
      </c>
      <c r="I75" s="33">
        <v>2</v>
      </c>
      <c r="J75" s="34">
        <f t="shared" si="12"/>
        <v>37658676</v>
      </c>
      <c r="L75" s="33">
        <v>1</v>
      </c>
      <c r="M75" s="34">
        <f t="shared" si="13"/>
        <v>18829338</v>
      </c>
      <c r="O75" s="33">
        <v>1</v>
      </c>
      <c r="P75" s="34">
        <f t="shared" si="14"/>
        <v>18829338</v>
      </c>
      <c r="R75" s="33">
        <v>1</v>
      </c>
      <c r="S75" s="34">
        <f t="shared" si="15"/>
        <v>18829338</v>
      </c>
      <c r="U75" s="33">
        <v>1</v>
      </c>
      <c r="V75" s="34">
        <f t="shared" si="16"/>
        <v>18829338</v>
      </c>
    </row>
    <row r="76" spans="2:25" s="44" customFormat="1" ht="12">
      <c r="B76" s="45"/>
      <c r="C76" s="46"/>
      <c r="D76" s="47"/>
      <c r="E76" s="48"/>
      <c r="F76" s="48"/>
      <c r="G76" s="48"/>
      <c r="H76" s="4"/>
      <c r="I76" s="49"/>
      <c r="J76" s="50"/>
      <c r="L76" s="49"/>
      <c r="M76" s="50"/>
      <c r="O76" s="49"/>
      <c r="P76" s="50"/>
      <c r="R76" s="49"/>
      <c r="S76" s="50"/>
      <c r="U76" s="49"/>
      <c r="V76" s="50"/>
    </row>
    <row r="77" spans="2:25" s="4" customFormat="1" ht="12">
      <c r="B77" s="51"/>
      <c r="C77" s="52"/>
      <c r="D77" s="53"/>
      <c r="E77" s="53"/>
      <c r="F77" s="53"/>
      <c r="G77" s="54" t="s">
        <v>150</v>
      </c>
      <c r="I77" s="55" t="s">
        <v>151</v>
      </c>
      <c r="J77" s="56">
        <f>SUM(J7:J75)</f>
        <v>10130257691</v>
      </c>
      <c r="L77" s="55" t="s">
        <v>151</v>
      </c>
      <c r="M77" s="56">
        <f>SUM(M7:M75)</f>
        <v>7112507843</v>
      </c>
      <c r="O77" s="55" t="s">
        <v>151</v>
      </c>
      <c r="P77" s="56">
        <f>SUM(P7:P75)</f>
        <v>7570650901</v>
      </c>
      <c r="R77" s="55" t="s">
        <v>151</v>
      </c>
      <c r="S77" s="56">
        <f>SUM(S7:S75)</f>
        <v>3488802373</v>
      </c>
      <c r="U77" s="55" t="s">
        <v>151</v>
      </c>
      <c r="V77" s="56">
        <f>SUM(V7:V75)</f>
        <v>5167876237</v>
      </c>
    </row>
    <row r="78" spans="2:25" s="44" customFormat="1" ht="12">
      <c r="B78" s="45"/>
      <c r="C78" s="46"/>
      <c r="D78" s="47"/>
      <c r="E78" s="48"/>
      <c r="F78" s="48"/>
      <c r="G78" s="48"/>
      <c r="H78" s="4"/>
      <c r="I78" s="49"/>
      <c r="J78" s="50"/>
      <c r="L78" s="49"/>
      <c r="M78" s="50"/>
      <c r="O78" s="49"/>
      <c r="P78" s="50"/>
      <c r="R78" s="49"/>
      <c r="S78" s="50"/>
      <c r="U78" s="49"/>
      <c r="V78" s="50"/>
    </row>
    <row r="79" spans="2:25" s="44" customFormat="1" ht="12">
      <c r="B79" s="57"/>
      <c r="C79" s="58"/>
      <c r="D79" s="54"/>
      <c r="E79" s="58"/>
      <c r="F79" s="54" t="s">
        <v>152</v>
      </c>
      <c r="G79" s="59">
        <f>SUM(G7:G75)</f>
        <v>33470095045</v>
      </c>
      <c r="H79" s="4"/>
    </row>
    <row r="80" spans="2:25" s="44" customFormat="1" ht="12">
      <c r="B80" s="60"/>
      <c r="C80" s="61"/>
      <c r="D80" s="62"/>
      <c r="E80" s="63" t="s">
        <v>153</v>
      </c>
      <c r="F80" s="64">
        <v>0.1144</v>
      </c>
      <c r="G80" s="65">
        <f>+ROUND(F80*$G$79,0)</f>
        <v>3828978873</v>
      </c>
      <c r="H80" s="4"/>
    </row>
    <row r="81" spans="2:24" s="44" customFormat="1" ht="12">
      <c r="B81" s="66"/>
      <c r="C81" s="61"/>
      <c r="D81" s="62"/>
      <c r="E81" s="67" t="s">
        <v>154</v>
      </c>
      <c r="F81" s="64">
        <v>0.01</v>
      </c>
      <c r="G81" s="65">
        <f t="shared" ref="G81:G82" si="18">+ROUND(F81*$G$79,0)</f>
        <v>334700950</v>
      </c>
      <c r="H81" s="4"/>
    </row>
    <row r="82" spans="2:24" s="44" customFormat="1" ht="12">
      <c r="B82" s="66"/>
      <c r="C82" s="61"/>
      <c r="D82" s="62"/>
      <c r="E82" s="67" t="s">
        <v>155</v>
      </c>
      <c r="F82" s="64">
        <v>0.04</v>
      </c>
      <c r="G82" s="65">
        <f t="shared" si="18"/>
        <v>1338803802</v>
      </c>
      <c r="H82" s="4"/>
    </row>
    <row r="83" spans="2:24" s="44" customFormat="1" ht="12">
      <c r="B83" s="68"/>
      <c r="C83" s="69"/>
      <c r="F83" s="70"/>
      <c r="G83" s="71"/>
      <c r="H83" s="4"/>
    </row>
    <row r="84" spans="2:24" s="44" customFormat="1" ht="12">
      <c r="B84" s="60"/>
      <c r="C84" s="72"/>
      <c r="D84" s="73"/>
      <c r="E84" s="73"/>
      <c r="F84" s="67" t="s">
        <v>156</v>
      </c>
      <c r="G84" s="65">
        <v>55783147</v>
      </c>
      <c r="H84" s="4"/>
    </row>
    <row r="85" spans="2:24" s="44" customFormat="1" ht="12">
      <c r="B85" s="60"/>
      <c r="C85" s="72"/>
      <c r="D85" s="73"/>
      <c r="E85" s="74"/>
      <c r="F85" s="75" t="s">
        <v>157</v>
      </c>
      <c r="G85" s="65">
        <v>2550000</v>
      </c>
      <c r="H85" s="4"/>
    </row>
    <row r="86" spans="2:24" s="44" customFormat="1" ht="12">
      <c r="B86" s="57"/>
      <c r="C86" s="61"/>
      <c r="D86" s="76"/>
      <c r="E86" s="77"/>
      <c r="F86" s="78" t="s">
        <v>158</v>
      </c>
      <c r="G86" s="65">
        <v>56213600</v>
      </c>
      <c r="H86" s="4"/>
    </row>
    <row r="87" spans="2:24" s="4" customFormat="1" ht="12">
      <c r="B87" s="57"/>
      <c r="C87" s="79"/>
      <c r="D87" s="80"/>
      <c r="E87" s="80"/>
      <c r="F87" s="81" t="s">
        <v>159</v>
      </c>
      <c r="G87" s="82">
        <v>321261264</v>
      </c>
      <c r="I87" s="83"/>
      <c r="J87" s="84"/>
      <c r="L87" s="83"/>
      <c r="M87" s="84"/>
      <c r="O87" s="83"/>
      <c r="P87" s="84"/>
      <c r="R87" s="83"/>
      <c r="S87" s="84"/>
      <c r="U87" s="83"/>
      <c r="V87" s="84"/>
    </row>
    <row r="88" spans="2:24" s="44" customFormat="1" ht="12">
      <c r="B88" s="66"/>
      <c r="C88" s="61"/>
      <c r="D88" s="85"/>
      <c r="E88" s="53"/>
      <c r="F88" s="54" t="s">
        <v>160</v>
      </c>
      <c r="G88" s="59">
        <f>SUM(G79:G87)</f>
        <v>39408386681</v>
      </c>
      <c r="H88" s="4"/>
    </row>
    <row r="89" spans="2:24" s="4" customFormat="1" ht="12">
      <c r="B89" s="86"/>
      <c r="I89" s="87"/>
      <c r="J89" s="88"/>
      <c r="L89" s="87"/>
      <c r="M89" s="88"/>
      <c r="O89" s="87"/>
      <c r="P89" s="88"/>
      <c r="R89" s="87"/>
      <c r="S89" s="88"/>
      <c r="U89" s="87"/>
      <c r="V89" s="88"/>
    </row>
    <row r="90" spans="2:24" s="24" customFormat="1" ht="45.6" customHeight="1">
      <c r="B90" s="95" t="s">
        <v>161</v>
      </c>
      <c r="C90" s="96"/>
      <c r="D90" s="96"/>
      <c r="E90" s="96"/>
      <c r="F90" s="96"/>
      <c r="G90" s="97"/>
      <c r="H90" s="89"/>
      <c r="I90" s="90"/>
      <c r="J90" s="90"/>
      <c r="K90" s="90"/>
      <c r="L90" s="90"/>
      <c r="M90" s="90"/>
      <c r="N90" s="90"/>
      <c r="O90" s="90"/>
      <c r="P90" s="90"/>
      <c r="Q90" s="90"/>
      <c r="R90" s="90"/>
      <c r="S90" s="90"/>
      <c r="T90" s="90"/>
      <c r="U90" s="90"/>
      <c r="V90" s="90"/>
      <c r="W90" s="90"/>
      <c r="X90" s="90"/>
    </row>
    <row r="91" spans="2:24" s="24" customFormat="1" ht="54.95" customHeight="1">
      <c r="B91" s="98" t="s">
        <v>162</v>
      </c>
      <c r="C91" s="99"/>
      <c r="D91" s="99"/>
      <c r="E91" s="99"/>
      <c r="F91" s="99"/>
      <c r="G91" s="100"/>
      <c r="H91" s="89"/>
      <c r="I91" s="90"/>
      <c r="J91" s="90"/>
      <c r="K91" s="90"/>
      <c r="L91" s="90"/>
      <c r="M91" s="90"/>
      <c r="N91" s="90"/>
      <c r="O91" s="90"/>
      <c r="P91" s="90"/>
      <c r="Q91" s="90"/>
      <c r="R91" s="90"/>
      <c r="S91" s="90"/>
      <c r="T91" s="90"/>
      <c r="U91" s="90"/>
      <c r="V91" s="90"/>
      <c r="W91" s="90"/>
      <c r="X91" s="90"/>
    </row>
    <row r="92" spans="2:24" s="24" customFormat="1" ht="45.6" customHeight="1">
      <c r="B92" s="101" t="s">
        <v>163</v>
      </c>
      <c r="C92" s="96"/>
      <c r="D92" s="96"/>
      <c r="E92" s="96"/>
      <c r="F92" s="96"/>
      <c r="G92" s="97"/>
      <c r="H92" s="89"/>
      <c r="I92" s="90"/>
      <c r="J92" s="90"/>
      <c r="K92" s="90"/>
      <c r="L92" s="90"/>
      <c r="M92" s="90"/>
      <c r="N92" s="90"/>
      <c r="O92" s="90"/>
      <c r="P92" s="90"/>
      <c r="Q92" s="90"/>
      <c r="R92" s="90"/>
      <c r="S92" s="90"/>
      <c r="T92" s="90"/>
      <c r="U92" s="90"/>
      <c r="V92" s="90"/>
      <c r="W92" s="90"/>
      <c r="X92" s="90"/>
    </row>
    <row r="93" spans="2:24" s="24" customFormat="1" ht="65.25" customHeight="1">
      <c r="B93" s="95" t="s">
        <v>164</v>
      </c>
      <c r="C93" s="102"/>
      <c r="D93" s="102"/>
      <c r="E93" s="102"/>
      <c r="F93" s="102"/>
      <c r="G93" s="103"/>
      <c r="H93" s="89"/>
      <c r="I93" s="90"/>
      <c r="J93" s="90"/>
      <c r="K93" s="90"/>
      <c r="L93" s="90"/>
      <c r="M93" s="90"/>
      <c r="N93" s="90"/>
      <c r="O93" s="90"/>
      <c r="P93" s="90"/>
      <c r="Q93" s="90"/>
      <c r="R93" s="90"/>
      <c r="S93" s="90"/>
      <c r="T93" s="90"/>
      <c r="U93" s="90"/>
      <c r="V93" s="90"/>
      <c r="W93" s="90"/>
      <c r="X93" s="90"/>
    </row>
    <row r="94" spans="2:24" s="4" customFormat="1" ht="12">
      <c r="B94" s="86"/>
      <c r="C94" s="44"/>
      <c r="I94" s="87"/>
      <c r="J94" s="88"/>
      <c r="L94" s="87"/>
      <c r="M94" s="88"/>
      <c r="O94" s="87"/>
      <c r="P94" s="88"/>
      <c r="R94" s="87"/>
      <c r="S94" s="88"/>
      <c r="U94" s="87"/>
      <c r="V94" s="88"/>
    </row>
    <row r="95" spans="2:24" s="4" customFormat="1" ht="12">
      <c r="B95" s="86"/>
      <c r="I95" s="87"/>
      <c r="J95" s="88"/>
      <c r="L95" s="87"/>
      <c r="M95" s="88"/>
      <c r="O95" s="87"/>
      <c r="P95" s="88"/>
      <c r="R95" s="87"/>
      <c r="S95" s="88"/>
      <c r="U95" s="87"/>
      <c r="V95" s="88"/>
    </row>
    <row r="96" spans="2:24" s="4" customFormat="1" ht="12">
      <c r="B96" s="86"/>
      <c r="I96" s="87"/>
      <c r="J96" s="88"/>
      <c r="L96" s="87"/>
      <c r="M96" s="88"/>
      <c r="O96" s="87"/>
      <c r="P96" s="88"/>
      <c r="R96" s="87"/>
      <c r="S96" s="88"/>
      <c r="U96" s="87"/>
      <c r="V96" s="88"/>
    </row>
    <row r="97" spans="2:22" s="4" customFormat="1">
      <c r="B97" s="86"/>
      <c r="C97" s="104"/>
      <c r="D97" s="104"/>
      <c r="E97" s="104"/>
      <c r="F97" s="104"/>
      <c r="G97" s="104"/>
      <c r="I97" s="87"/>
      <c r="J97" s="88"/>
      <c r="L97" s="87"/>
      <c r="M97" s="88"/>
      <c r="O97" s="87"/>
      <c r="P97" s="88"/>
      <c r="R97" s="87"/>
      <c r="S97" s="88"/>
      <c r="U97" s="87"/>
      <c r="V97" s="88"/>
    </row>
    <row r="98" spans="2:22">
      <c r="D98" s="4"/>
      <c r="E98" s="4"/>
      <c r="F98" s="4"/>
      <c r="G98" s="4"/>
      <c r="H98" s="4"/>
      <c r="I98" s="87"/>
      <c r="J98" s="88"/>
      <c r="L98" s="87"/>
      <c r="M98" s="88"/>
      <c r="O98" s="87"/>
      <c r="P98" s="88"/>
      <c r="R98" s="87"/>
      <c r="S98" s="88"/>
      <c r="U98" s="87"/>
      <c r="V98" s="88"/>
    </row>
    <row r="99" spans="2:22">
      <c r="D99" s="4"/>
      <c r="E99" s="4"/>
      <c r="F99" s="4"/>
      <c r="G99" s="4"/>
      <c r="H99" s="4"/>
      <c r="I99" s="87"/>
      <c r="J99" s="88"/>
      <c r="L99" s="87"/>
      <c r="M99" s="88"/>
      <c r="O99" s="87"/>
      <c r="P99" s="88"/>
      <c r="R99" s="87"/>
      <c r="S99" s="88"/>
      <c r="U99" s="87"/>
      <c r="V99" s="88"/>
    </row>
    <row r="100" spans="2:22">
      <c r="D100" s="4"/>
      <c r="E100" s="4"/>
      <c r="F100" s="4"/>
      <c r="G100" s="4"/>
      <c r="H100" s="4"/>
      <c r="I100" s="87"/>
      <c r="J100" s="88"/>
      <c r="L100" s="87"/>
      <c r="M100" s="88"/>
      <c r="O100" s="87"/>
      <c r="P100" s="88"/>
      <c r="R100" s="87"/>
      <c r="S100" s="88"/>
      <c r="U100" s="87"/>
      <c r="V100" s="88"/>
    </row>
    <row r="101" spans="2:22">
      <c r="D101" s="4"/>
      <c r="E101" s="4"/>
      <c r="F101" s="4"/>
      <c r="G101" s="4"/>
      <c r="H101" s="4"/>
      <c r="I101" s="87"/>
      <c r="J101" s="88"/>
      <c r="L101" s="87"/>
      <c r="M101" s="88"/>
      <c r="O101" s="87"/>
      <c r="P101" s="88"/>
      <c r="R101" s="87"/>
      <c r="S101" s="88"/>
      <c r="U101" s="87"/>
      <c r="V101" s="88"/>
    </row>
    <row r="102" spans="2:22">
      <c r="D102" s="4"/>
      <c r="E102" s="4"/>
      <c r="F102" s="4"/>
      <c r="G102" s="4"/>
      <c r="H102" s="4"/>
      <c r="I102" s="87"/>
      <c r="J102" s="88"/>
      <c r="L102" s="87"/>
      <c r="M102" s="88"/>
      <c r="O102" s="87"/>
      <c r="P102" s="88"/>
      <c r="R102" s="87"/>
      <c r="S102" s="88"/>
      <c r="U102" s="87"/>
      <c r="V102" s="88"/>
    </row>
    <row r="103" spans="2:22">
      <c r="D103" s="4"/>
      <c r="E103" s="4"/>
      <c r="F103" s="4"/>
      <c r="G103" s="4"/>
      <c r="H103" s="4"/>
      <c r="I103" s="87"/>
      <c r="J103" s="88"/>
      <c r="L103" s="87"/>
      <c r="M103" s="88"/>
      <c r="O103" s="87"/>
      <c r="P103" s="88"/>
      <c r="R103" s="87"/>
      <c r="S103" s="88"/>
      <c r="U103" s="87"/>
      <c r="V103" s="88"/>
    </row>
    <row r="104" spans="2:22">
      <c r="D104" s="4"/>
      <c r="E104" s="4"/>
      <c r="F104" s="4"/>
      <c r="G104" s="4"/>
      <c r="H104" s="4"/>
      <c r="I104" s="87"/>
      <c r="J104" s="88"/>
      <c r="L104" s="87"/>
      <c r="M104" s="88"/>
      <c r="O104" s="87"/>
      <c r="P104" s="88"/>
      <c r="R104" s="87"/>
      <c r="S104" s="88"/>
      <c r="U104" s="87"/>
      <c r="V104" s="88"/>
    </row>
    <row r="105" spans="2:22">
      <c r="D105" s="4"/>
      <c r="E105" s="4"/>
      <c r="F105" s="4"/>
      <c r="G105" s="4"/>
      <c r="H105" s="4"/>
      <c r="I105" s="87"/>
      <c r="J105" s="88"/>
      <c r="L105" s="87"/>
      <c r="M105" s="88"/>
      <c r="O105" s="87"/>
      <c r="P105" s="88"/>
      <c r="R105" s="87"/>
      <c r="S105" s="88"/>
      <c r="U105" s="87"/>
      <c r="V105" s="88"/>
    </row>
    <row r="106" spans="2:22">
      <c r="D106" s="4"/>
      <c r="E106" s="4"/>
      <c r="F106" s="4"/>
      <c r="G106" s="4"/>
      <c r="H106" s="4"/>
      <c r="I106" s="87"/>
      <c r="J106" s="88"/>
      <c r="L106" s="87"/>
      <c r="M106" s="88"/>
      <c r="O106" s="87"/>
      <c r="P106" s="88"/>
      <c r="R106" s="87"/>
      <c r="S106" s="88"/>
      <c r="U106" s="87"/>
      <c r="V106" s="88"/>
    </row>
    <row r="107" spans="2:22">
      <c r="D107" s="4"/>
      <c r="E107" s="4"/>
      <c r="F107" s="4"/>
      <c r="G107" s="4"/>
      <c r="H107" s="4"/>
      <c r="I107" s="87"/>
      <c r="J107" s="88"/>
      <c r="L107" s="87"/>
      <c r="M107" s="88"/>
      <c r="O107" s="87"/>
      <c r="P107" s="88"/>
      <c r="R107" s="87"/>
      <c r="S107" s="88"/>
      <c r="U107" s="87"/>
      <c r="V107" s="88"/>
    </row>
    <row r="108" spans="2:22">
      <c r="D108" s="4"/>
      <c r="E108" s="4"/>
      <c r="F108" s="4"/>
      <c r="G108" s="4"/>
      <c r="H108" s="4"/>
      <c r="I108" s="87"/>
      <c r="J108" s="88"/>
      <c r="L108" s="87"/>
      <c r="M108" s="88"/>
      <c r="O108" s="87"/>
      <c r="P108" s="88"/>
      <c r="R108" s="87"/>
      <c r="S108" s="88"/>
      <c r="U108" s="87"/>
      <c r="V108" s="88"/>
    </row>
    <row r="109" spans="2:22">
      <c r="D109" s="4"/>
      <c r="E109" s="4"/>
      <c r="F109" s="4"/>
      <c r="G109" s="4"/>
      <c r="H109" s="4"/>
      <c r="I109" s="87"/>
      <c r="J109" s="88"/>
      <c r="L109" s="87"/>
      <c r="M109" s="88"/>
      <c r="O109" s="87"/>
      <c r="P109" s="88"/>
      <c r="R109" s="87"/>
      <c r="S109" s="88"/>
      <c r="U109" s="87"/>
      <c r="V109" s="88"/>
    </row>
    <row r="110" spans="2:22">
      <c r="D110" s="4"/>
      <c r="E110" s="4"/>
      <c r="F110" s="4"/>
      <c r="G110" s="4"/>
      <c r="H110" s="4"/>
      <c r="I110" s="87"/>
      <c r="J110" s="88"/>
      <c r="L110" s="87"/>
      <c r="M110" s="88"/>
      <c r="O110" s="87"/>
      <c r="P110" s="88"/>
      <c r="R110" s="87"/>
      <c r="S110" s="88"/>
      <c r="U110" s="87"/>
      <c r="V110" s="88"/>
    </row>
    <row r="111" spans="2:22">
      <c r="D111" s="4"/>
      <c r="E111" s="4"/>
      <c r="F111" s="4"/>
      <c r="G111" s="4"/>
      <c r="H111" s="4"/>
      <c r="I111" s="87"/>
      <c r="J111" s="88"/>
      <c r="L111" s="87"/>
      <c r="M111" s="88"/>
      <c r="O111" s="87"/>
      <c r="P111" s="88"/>
      <c r="R111" s="87"/>
      <c r="S111" s="88"/>
      <c r="U111" s="87"/>
      <c r="V111" s="88"/>
    </row>
  </sheetData>
  <mergeCells count="11">
    <mergeCell ref="B90:G90"/>
    <mergeCell ref="B91:G91"/>
    <mergeCell ref="B92:G92"/>
    <mergeCell ref="B93:G93"/>
    <mergeCell ref="C97:G97"/>
    <mergeCell ref="U4:V4"/>
    <mergeCell ref="C4:G4"/>
    <mergeCell ref="I4:J4"/>
    <mergeCell ref="L4:M4"/>
    <mergeCell ref="O4:P4"/>
    <mergeCell ref="R4:S4"/>
  </mergeCells>
  <conditionalFormatting sqref="F8:F10 F12 F15:F21 F23 F26:F27 F29 F32:F33 F35:F37 F39:F47 F50:F55 F57:F62 F64:F65 F68:F71 F73:F75">
    <cfRule type="containsBlanks" dxfId="9" priority="8">
      <formula>LEN(TRIM(F8))=0</formula>
    </cfRule>
  </conditionalFormatting>
  <conditionalFormatting sqref="F80:F82">
    <cfRule type="containsBlanks" dxfId="8" priority="7">
      <formula>LEN(TRIM(F80))=0</formula>
    </cfRule>
  </conditionalFormatting>
  <conditionalFormatting sqref="I8:I10 I15:I21 L15:L21 O15:O21 R15:R21 U15:U21 I26:I27 L26:L27 O26:O27 R26:R27 U26:U27 I57:I62 I64:I65 L64:L65 O64:O65 R64:R65 U64:U65">
    <cfRule type="containsBlanks" dxfId="7" priority="10" stopIfTrue="1">
      <formula>LEN(TRIM(I8))=0</formula>
    </cfRule>
  </conditionalFormatting>
  <conditionalFormatting sqref="I12">
    <cfRule type="containsBlanks" dxfId="6" priority="4" stopIfTrue="1">
      <formula>LEN(TRIM(I12))=0</formula>
    </cfRule>
  </conditionalFormatting>
  <conditionalFormatting sqref="I23 I29 I32:I33 I35:I37 I39:I47 I50:I55 I68:I71 I73:I75">
    <cfRule type="containsBlanks" dxfId="5" priority="6" stopIfTrue="1">
      <formula>LEN(TRIM(I23))=0</formula>
    </cfRule>
  </conditionalFormatting>
  <conditionalFormatting sqref="J8:J10 M8:M10 P8:P10 S8:S10 V8:V10 J12 M12 P12 S12 V12 J15:J21 M15:M21 P15:P21 S15:S21 V15:V21 J23 M23 P23 S23 V23 J26:J27 M26:M27 P26:P27 S26:S27 V26:V27 J29 M29 P29 S29 V29 J50:J55 M50:M55 P50:P55 S50:S55 V50:V55 J57:J62 M57:M62 P57:P62 S57:S62 V57:V62 J64:J65 M64:M65 P64:P65 S64:S65 V64:V65 J73:J75 M73:M75 P73:P75 S73:S75 V73:V75">
    <cfRule type="expression" dxfId="4" priority="9" stopIfTrue="1">
      <formula>I8=""</formula>
    </cfRule>
  </conditionalFormatting>
  <conditionalFormatting sqref="J32:J33 M32:M33 P32:P33 S32:S33 V32:V33 J35:J37 M35:M37 P35:P37 S35:S37 V35:V37 J39:J47 M39:M47 P39:P47 S39:S47 V39:V47 J68:J71 M68:M71 P68:P71 S68:S71 V68:V71">
    <cfRule type="expression" dxfId="3" priority="5" stopIfTrue="1">
      <formula>I32=""</formula>
    </cfRule>
  </conditionalFormatting>
  <conditionalFormatting sqref="L8:L10 O8:O10 R8:R10 U8:U10 L57:L62 O57:O62 R57:R62 U57:U62">
    <cfRule type="containsBlanks" dxfId="2" priority="3" stopIfTrue="1">
      <formula>LEN(TRIM(L8))=0</formula>
    </cfRule>
  </conditionalFormatting>
  <conditionalFormatting sqref="L12 O12 R12 U12">
    <cfRule type="containsBlanks" dxfId="1" priority="1" stopIfTrue="1">
      <formula>LEN(TRIM(L12))=0</formula>
    </cfRule>
  </conditionalFormatting>
  <conditionalFormatting sqref="L23 O23 R23 U23 L29 O29 R29 U29 L32:L33 O32:O33 R32:R33 U32:U33 L35:L37 O35:O37 R35:R37 U35:U37 L39:L47 O39:O47 R39:R47 U39:U47 L50:L55 O50:O55 R50:R55 U50:U55 L68:L71 O68:O71 R68:R71 U68:U71 L73:L75 O73:O75 R73:R75 U73:U75">
    <cfRule type="containsBlanks" dxfId="0" priority="2" stopIfTrue="1">
      <formula>LEN(TRIM(L23))=0</formula>
    </cfRule>
  </conditionalFormatting>
  <printOptions horizontalCentered="1"/>
  <pageMargins left="0.62992125984251968" right="0.62992125984251968" top="1.3779527559055118" bottom="0.78740157480314965" header="0.55118110236220474" footer="0.31496062992125984"/>
  <pageSetup scale="10" fitToWidth="0" orientation="portrait" horizontalDpi="4294967294" verticalDpi="4294967294" r:id="rId1"/>
  <headerFooter alignWithMargins="0">
    <oddHeader>&amp;C&amp;G</oddHeader>
    <oddFooter>&amp;C&amp;G&amp;RPÁGINA: &amp;P DE &amp;N</oddFooter>
  </headerFooter>
  <legacyDrawingHF r:id="rId2"/>
</worksheet>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Alejandro Zea</dc:creator>
  <cp:keywords/>
  <dc:description/>
  <cp:lastModifiedBy>Angela Maria Diaz Molina</cp:lastModifiedBy>
  <cp:revision/>
  <dcterms:created xsi:type="dcterms:W3CDTF">2026-06-22T21:34:09Z</dcterms:created>
  <dcterms:modified xsi:type="dcterms:W3CDTF">2026-08-20T16:41:41Z</dcterms:modified>
  <cp:category/>
  <cp:contentStatus/>
</cp:coreProperties>
</file>