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gistraduriaco-my.sharepoint.com/personal/djortega_registraduria_gov_co/Documents/ADMINISTRATIVA Y FINANCIERA/2026/PLAN ANUAL DE ADQUISICIONES/1.2. MANTENIMIENTO DE SEDES PROPIAS FRR/1. PRECONTRACTUAL/documentos para subir/"/>
    </mc:Choice>
  </mc:AlternateContent>
  <xr:revisionPtr revIDLastSave="61" documentId="8_{07937685-C318-41B9-B977-CA69D89F34E1}" xr6:coauthVersionLast="47" xr6:coauthVersionMax="47" xr10:uidLastSave="{02975CA1-EC21-4F66-96E5-895D82F644A8}"/>
  <bookViews>
    <workbookView xWindow="-120" yWindow="-120" windowWidth="29040" windowHeight="15720" xr2:uid="{A4D9EAFA-2CB6-4451-98EA-00EA34BC83B9}"/>
  </bookViews>
  <sheets>
    <sheet name="IPIALES Y SANDONA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2" i="5" l="1"/>
  <c r="P36" i="5"/>
  <c r="P35" i="5"/>
  <c r="X27" i="5"/>
  <c r="X26" i="5"/>
  <c r="X21" i="5"/>
  <c r="X14" i="5"/>
  <c r="K28" i="5"/>
  <c r="K23" i="5"/>
  <c r="K18" i="5"/>
  <c r="K13" i="5"/>
  <c r="K29" i="5"/>
  <c r="X24" i="5"/>
  <c r="X10" i="5"/>
  <c r="X19" i="5"/>
  <c r="X18" i="5"/>
  <c r="X17" i="5"/>
  <c r="X11" i="5"/>
  <c r="X12" i="5"/>
  <c r="K26" i="5"/>
  <c r="K21" i="5"/>
  <c r="K16" i="5"/>
  <c r="K11" i="5"/>
  <c r="K10" i="5"/>
  <c r="P39" i="5" l="1"/>
  <c r="P41" i="5" s="1"/>
  <c r="P37" i="5" l="1"/>
  <c r="P38" i="5"/>
  <c r="P40" i="5" l="1"/>
</calcChain>
</file>

<file path=xl/sharedStrings.xml><?xml version="1.0" encoding="utf-8"?>
<sst xmlns="http://schemas.openxmlformats.org/spreadsheetml/2006/main" count="94" uniqueCount="53">
  <si>
    <t>Actividad</t>
  </si>
  <si>
    <t>UN</t>
  </si>
  <si>
    <t>Cantidad</t>
  </si>
  <si>
    <t>Vr. Unitario</t>
  </si>
  <si>
    <t>Vr. Total</t>
  </si>
  <si>
    <t>Costos directos</t>
  </si>
  <si>
    <t>ACTIVIDADES PRELIMINARES</t>
  </si>
  <si>
    <t>01.01.01</t>
  </si>
  <si>
    <t>01.01.02</t>
  </si>
  <si>
    <t xml:space="preserve">INSPECCIÓN, REVISIÓN,DESTAPE Y LIMPIEZA DE RED HIDROSANITARIA Y SIFONES EXISTENTES. </t>
  </si>
  <si>
    <t>ML</t>
  </si>
  <si>
    <t>TOTAL ACTIVIDADES PRELIMINARES</t>
  </si>
  <si>
    <t>CUBIERTAS</t>
  </si>
  <si>
    <t>02.01.01</t>
  </si>
  <si>
    <t xml:space="preserve">RECORRIDO CUBIERTA EN TEJA </t>
  </si>
  <si>
    <t>M2</t>
  </si>
  <si>
    <t>TOTAL CUBIERTAS</t>
  </si>
  <si>
    <t>03.01.01</t>
  </si>
  <si>
    <t>PINTURA</t>
  </si>
  <si>
    <t>04.01.01</t>
  </si>
  <si>
    <t>RED HIDRAULICA</t>
  </si>
  <si>
    <t>TOTAL RED HIDRAULICA</t>
  </si>
  <si>
    <t>TOTAL COSTOS DIRECTOS</t>
  </si>
  <si>
    <t>SUBTOTAL</t>
  </si>
  <si>
    <t>ADMINISTRACIÓN</t>
  </si>
  <si>
    <t>IMPREVISTOS</t>
  </si>
  <si>
    <t>UTILIDAD</t>
  </si>
  <si>
    <t>TOTAL PINTURA</t>
  </si>
  <si>
    <t>Lavado, desinfección y mantenimiento menor de tanque plástico elevado de agua potable (&lt;= 1,000 L). Incluye suministro y reposición de accesorios por desgaste, elementos de anclaje: Emison de certificado del lavado y desinfeccion.</t>
  </si>
  <si>
    <t>RESANE, LIJADA Y PINTURA 3 MANOS INTERIOR O BAJO PLACA, CON VINILO IGUAL O SUPERIOR A VINILTEX</t>
  </si>
  <si>
    <t xml:space="preserve">LIMPIEZA DE CANALES,BAJANTES DE AGUAS LLUVIAS  INCLUYE CARGUE Y RETIRO DE SOBRANTES  </t>
  </si>
  <si>
    <t>M</t>
  </si>
  <si>
    <t>MANTENIMIENTO DE LA SEDE DE LA REGISTRADURIA ESPECIAL DE IPIALES</t>
  </si>
  <si>
    <t>VALOR UNITARIO PROPUESTO</t>
  </si>
  <si>
    <t>MANTENIMIENTO DE LA SEDE DE LA REGISTRADURIA MUNICIPAL DE SANDONA</t>
  </si>
  <si>
    <t>01.01.03</t>
  </si>
  <si>
    <t>02.01.02</t>
  </si>
  <si>
    <t>02.01.03</t>
  </si>
  <si>
    <t>03.01.02</t>
  </si>
  <si>
    <t>DEMOLICIÓN PISO EXISTENTE. Incluye mortero de nivelación, guardaescoba, cargue y retiro.</t>
  </si>
  <si>
    <t>PISO</t>
  </si>
  <si>
    <t>PISO GRES FORMATO 30.5X30.5CM</t>
  </si>
  <si>
    <t>Reparación y sellado de juntas en pisos de tableta de gres</t>
  </si>
  <si>
    <t>SUMINISTRO, TRANSPORTE E INSTALACION  ALISTADO PISOS MORTERO 1:3  IMPERMEABILIZADO E= 0.04 MTS</t>
  </si>
  <si>
    <t>TOTAL PISO</t>
  </si>
  <si>
    <t xml:space="preserve">Vr. AIU </t>
  </si>
  <si>
    <t>% Total Oficial del A.I.U. (24%)</t>
  </si>
  <si>
    <t>Costo Directo mas Indirecto Incluido A.I.U.</t>
  </si>
  <si>
    <t>I.V.A. (SOBRE LA UTILIDAD 19%)</t>
  </si>
  <si>
    <t>Valor Total del Presupuesto (Incluido A.I.U. e I.V.A. sobre la utilidad)</t>
  </si>
  <si>
    <t>FIRMA DEL PROPONENTE</t>
  </si>
  <si>
    <t>Total COSTOS DIRECTOS REGISTRADURÍA ESPECIAL DE IPIALES Y SANDONA</t>
  </si>
  <si>
    <t>NOTA: El estudio previo exige además el aval de un ingeniero civil con tarjeta profesional, cuando el proponente no lo es. Favor incluir,nombre, matrícula profesional y 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</si>
</sst>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b/>
      <sz val="8"/>
      <color theme="1"/>
      <name val="Tahoma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9"/>
      <name val="Tahoma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617E"/>
        <bgColor indexed="64"/>
      </patternFill>
    </fill>
    <fill>
      <patternFill patternType="solid">
        <fgColor rgb="FFABC1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6" fillId="0" borderId="0"/>
  </cellStyleXfs>
  <cellXfs count="137">
    <xf numFmtId="0" fontId="0" fillId="0" borderId="0" xfId="0"/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right"/>
    </xf>
    <xf numFmtId="0" fontId="2" fillId="3" borderId="9" xfId="0" applyFont="1" applyFill="1" applyBorder="1"/>
    <xf numFmtId="0" fontId="2" fillId="2" borderId="9" xfId="0" applyFont="1" applyFill="1" applyBorder="1"/>
    <xf numFmtId="0" fontId="3" fillId="0" borderId="14" xfId="0" applyFont="1" applyBorder="1" applyAlignment="1">
      <alignment horizontal="center" vertical="center"/>
    </xf>
    <xf numFmtId="0" fontId="2" fillId="3" borderId="10" xfId="0" applyFont="1" applyFill="1" applyBorder="1"/>
    <xf numFmtId="0" fontId="2" fillId="3" borderId="11" xfId="0" applyFont="1" applyFill="1" applyBorder="1"/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44" fontId="2" fillId="0" borderId="10" xfId="0" applyNumberFormat="1" applyFont="1" applyBorder="1" applyAlignment="1">
      <alignment horizontal="center"/>
    </xf>
    <xf numFmtId="44" fontId="2" fillId="0" borderId="11" xfId="0" applyNumberFormat="1" applyFont="1" applyBorder="1" applyAlignment="1">
      <alignment horizontal="center"/>
    </xf>
    <xf numFmtId="0" fontId="2" fillId="2" borderId="10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0" borderId="10" xfId="0" applyFont="1" applyBorder="1" applyAlignment="1">
      <alignment horizontal="center" wrapText="1"/>
    </xf>
    <xf numFmtId="2" fontId="3" fillId="0" borderId="14" xfId="0" applyNumberFormat="1" applyFont="1" applyBorder="1" applyAlignment="1">
      <alignment horizontal="center" vertical="center"/>
    </xf>
    <xf numFmtId="3" fontId="7" fillId="4" borderId="18" xfId="0" applyNumberFormat="1" applyFont="1" applyFill="1" applyBorder="1" applyAlignment="1">
      <alignment horizontal="right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left" vertical="center" wrapText="1"/>
    </xf>
    <xf numFmtId="0" fontId="7" fillId="4" borderId="17" xfId="0" applyFont="1" applyFill="1" applyBorder="1" applyAlignment="1">
      <alignment horizontal="center" vertical="center" wrapText="1"/>
    </xf>
    <xf numFmtId="2" fontId="7" fillId="5" borderId="22" xfId="0" applyNumberFormat="1" applyFont="1" applyFill="1" applyBorder="1" applyAlignment="1">
      <alignment horizontal="center" vertical="center" wrapText="1"/>
    </xf>
    <xf numFmtId="4" fontId="8" fillId="6" borderId="7" xfId="0" applyNumberFormat="1" applyFont="1" applyFill="1" applyBorder="1" applyAlignment="1">
      <alignment horizontal="center" vertical="center" wrapText="1"/>
    </xf>
    <xf numFmtId="9" fontId="8" fillId="5" borderId="23" xfId="2" applyFont="1" applyFill="1" applyBorder="1" applyAlignment="1" applyProtection="1">
      <alignment horizontal="center" vertical="center"/>
      <protection locked="0"/>
    </xf>
    <xf numFmtId="3" fontId="8" fillId="6" borderId="24" xfId="1" applyNumberFormat="1" applyFont="1" applyFill="1" applyBorder="1" applyAlignment="1" applyProtection="1">
      <alignment horizontal="right" vertical="center" wrapText="1"/>
    </xf>
    <xf numFmtId="4" fontId="8" fillId="6" borderId="10" xfId="0" applyNumberFormat="1" applyFont="1" applyFill="1" applyBorder="1" applyAlignment="1">
      <alignment horizontal="center" vertical="center" wrapText="1"/>
    </xf>
    <xf numFmtId="9" fontId="8" fillId="5" borderId="25" xfId="2" applyFont="1" applyFill="1" applyBorder="1" applyAlignment="1" applyProtection="1">
      <alignment horizontal="center" vertical="center"/>
      <protection locked="0"/>
    </xf>
    <xf numFmtId="3" fontId="8" fillId="6" borderId="26" xfId="1" applyNumberFormat="1" applyFont="1" applyFill="1" applyBorder="1" applyAlignment="1" applyProtection="1">
      <alignment horizontal="right" vertical="center" wrapText="1"/>
    </xf>
    <xf numFmtId="4" fontId="8" fillId="6" borderId="2" xfId="0" applyNumberFormat="1" applyFont="1" applyFill="1" applyBorder="1" applyAlignment="1">
      <alignment horizontal="center" vertical="center" wrapText="1"/>
    </xf>
    <xf numFmtId="9" fontId="8" fillId="5" borderId="27" xfId="2" applyFont="1" applyFill="1" applyBorder="1" applyAlignment="1" applyProtection="1">
      <alignment horizontal="center" vertical="center"/>
      <protection locked="0"/>
    </xf>
    <xf numFmtId="3" fontId="8" fillId="6" borderId="28" xfId="1" applyNumberFormat="1" applyFont="1" applyFill="1" applyBorder="1" applyAlignment="1" applyProtection="1">
      <alignment horizontal="right" vertical="center" wrapText="1"/>
    </xf>
    <xf numFmtId="0" fontId="9" fillId="6" borderId="10" xfId="0" applyFont="1" applyFill="1" applyBorder="1" applyAlignment="1">
      <alignment horizontal="center" vertical="top"/>
    </xf>
    <xf numFmtId="9" fontId="9" fillId="0" borderId="25" xfId="2" applyFont="1" applyFill="1" applyBorder="1" applyAlignment="1" applyProtection="1">
      <alignment horizontal="center" vertical="top"/>
      <protection locked="0"/>
    </xf>
    <xf numFmtId="3" fontId="10" fillId="6" borderId="26" xfId="1" applyNumberFormat="1" applyFont="1" applyFill="1" applyBorder="1" applyAlignment="1" applyProtection="1">
      <alignment horizontal="right" vertical="center" wrapText="1"/>
    </xf>
    <xf numFmtId="0" fontId="11" fillId="6" borderId="31" xfId="0" applyFont="1" applyFill="1" applyBorder="1" applyAlignment="1">
      <alignment horizontal="center" vertical="top"/>
    </xf>
    <xf numFmtId="9" fontId="8" fillId="5" borderId="33" xfId="2" applyFont="1" applyFill="1" applyBorder="1" applyAlignment="1" applyProtection="1">
      <alignment horizontal="center" vertical="center"/>
      <protection locked="0"/>
    </xf>
    <xf numFmtId="0" fontId="2" fillId="7" borderId="10" xfId="0" applyFont="1" applyFill="1" applyBorder="1" applyAlignment="1">
      <alignment horizontal="center" wrapText="1"/>
    </xf>
    <xf numFmtId="44" fontId="3" fillId="7" borderId="11" xfId="1" applyFont="1" applyFill="1" applyBorder="1" applyAlignment="1">
      <alignment horizontal="center" vertical="center"/>
    </xf>
    <xf numFmtId="44" fontId="3" fillId="7" borderId="0" xfId="1" applyFont="1" applyFill="1" applyBorder="1" applyAlignment="1">
      <alignment horizontal="center" vertical="center"/>
    </xf>
    <xf numFmtId="44" fontId="3" fillId="7" borderId="13" xfId="1" applyFont="1" applyFill="1" applyBorder="1" applyAlignment="1">
      <alignment horizontal="center" vertical="center"/>
    </xf>
    <xf numFmtId="44" fontId="3" fillId="7" borderId="9" xfId="1" applyFont="1" applyFill="1" applyBorder="1" applyAlignment="1">
      <alignment horizontal="center" vertical="center"/>
    </xf>
    <xf numFmtId="44" fontId="3" fillId="7" borderId="10" xfId="1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8" borderId="37" xfId="0" applyFill="1" applyBorder="1"/>
    <xf numFmtId="0" fontId="0" fillId="8" borderId="41" xfId="0" applyFill="1" applyBorder="1"/>
    <xf numFmtId="0" fontId="0" fillId="8" borderId="42" xfId="0" applyFill="1" applyBorder="1"/>
    <xf numFmtId="0" fontId="0" fillId="8" borderId="39" xfId="0" applyFill="1" applyBorder="1"/>
    <xf numFmtId="0" fontId="0" fillId="8" borderId="0" xfId="0" applyFill="1"/>
    <xf numFmtId="0" fontId="0" fillId="8" borderId="43" xfId="0" applyFill="1" applyBorder="1"/>
    <xf numFmtId="0" fontId="0" fillId="8" borderId="44" xfId="0" applyFill="1" applyBorder="1"/>
    <xf numFmtId="0" fontId="0" fillId="8" borderId="34" xfId="0" applyFill="1" applyBorder="1"/>
    <xf numFmtId="0" fontId="0" fillId="8" borderId="45" xfId="0" applyFill="1" applyBorder="1"/>
    <xf numFmtId="0" fontId="0" fillId="8" borderId="39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8" borderId="44" xfId="0" applyFill="1" applyBorder="1" applyAlignment="1">
      <alignment horizontal="center"/>
    </xf>
    <xf numFmtId="0" fontId="0" fillId="8" borderId="34" xfId="0" applyFill="1" applyBorder="1" applyAlignment="1">
      <alignment horizontal="center"/>
    </xf>
    <xf numFmtId="0" fontId="12" fillId="8" borderId="39" xfId="0" applyFont="1" applyFill="1" applyBorder="1" applyAlignment="1">
      <alignment horizontal="center"/>
    </xf>
    <xf numFmtId="0" fontId="12" fillId="8" borderId="0" xfId="0" applyFont="1" applyFill="1" applyAlignment="1">
      <alignment horizontal="center"/>
    </xf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44" fontId="3" fillId="0" borderId="9" xfId="1" applyFont="1" applyBorder="1" applyAlignment="1">
      <alignment horizontal="center" vertical="center"/>
    </xf>
    <xf numFmtId="44" fontId="3" fillId="0" borderId="11" xfId="1" applyFont="1" applyBorder="1" applyAlignment="1">
      <alignment horizontal="center" vertical="center"/>
    </xf>
    <xf numFmtId="44" fontId="3" fillId="0" borderId="9" xfId="0" applyNumberFormat="1" applyFont="1" applyBorder="1" applyAlignment="1">
      <alignment horizontal="center" vertical="center"/>
    </xf>
    <xf numFmtId="44" fontId="3" fillId="0" borderId="11" xfId="0" applyNumberFormat="1" applyFont="1" applyBorder="1" applyAlignment="1">
      <alignment horizontal="center" vertical="center"/>
    </xf>
    <xf numFmtId="0" fontId="2" fillId="3" borderId="10" xfId="0" applyFont="1" applyFill="1" applyBorder="1" applyAlignment="1">
      <alignment horizontal="left"/>
    </xf>
    <xf numFmtId="0" fontId="2" fillId="3" borderId="11" xfId="0" applyFont="1" applyFill="1" applyBorder="1" applyAlignment="1">
      <alignment horizontal="left"/>
    </xf>
    <xf numFmtId="0" fontId="3" fillId="0" borderId="13" xfId="0" applyFont="1" applyBorder="1" applyAlignment="1">
      <alignment horizontal="left" vertical="center" wrapText="1"/>
    </xf>
    <xf numFmtId="44" fontId="3" fillId="0" borderId="13" xfId="1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 wrapText="1"/>
    </xf>
    <xf numFmtId="44" fontId="3" fillId="0" borderId="14" xfId="1" applyFont="1" applyBorder="1" applyAlignment="1">
      <alignment horizontal="center" vertical="center"/>
    </xf>
    <xf numFmtId="44" fontId="2" fillId="3" borderId="10" xfId="0" applyNumberFormat="1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/>
    </xf>
    <xf numFmtId="44" fontId="2" fillId="3" borderId="11" xfId="0" applyNumberFormat="1" applyFont="1" applyFill="1" applyBorder="1" applyAlignment="1">
      <alignment horizontal="center"/>
    </xf>
    <xf numFmtId="0" fontId="3" fillId="0" borderId="10" xfId="0" applyFont="1" applyBorder="1" applyAlignment="1">
      <alignment horizontal="left" wrapText="1"/>
    </xf>
    <xf numFmtId="0" fontId="3" fillId="0" borderId="11" xfId="0" applyFont="1" applyBorder="1" applyAlignment="1">
      <alignment horizontal="left" wrapText="1"/>
    </xf>
    <xf numFmtId="44" fontId="3" fillId="0" borderId="9" xfId="0" applyNumberFormat="1" applyFont="1" applyBorder="1" applyAlignment="1">
      <alignment horizontal="center"/>
    </xf>
    <xf numFmtId="44" fontId="3" fillId="0" borderId="11" xfId="0" applyNumberFormat="1" applyFont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44" fontId="2" fillId="3" borderId="9" xfId="0" applyNumberFormat="1" applyFont="1" applyFill="1" applyBorder="1" applyAlignment="1">
      <alignment horizontal="center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44" fontId="2" fillId="0" borderId="10" xfId="0" applyNumberFormat="1" applyFont="1" applyBorder="1" applyAlignment="1">
      <alignment horizontal="center"/>
    </xf>
    <xf numFmtId="44" fontId="2" fillId="0" borderId="11" xfId="0" applyNumberFormat="1" applyFont="1" applyBorder="1" applyAlignment="1">
      <alignment horizontal="center"/>
    </xf>
    <xf numFmtId="44" fontId="3" fillId="0" borderId="15" xfId="1" applyFont="1" applyBorder="1" applyAlignment="1">
      <alignment horizontal="center" vertical="center"/>
    </xf>
    <xf numFmtId="44" fontId="3" fillId="0" borderId="13" xfId="1" applyFont="1" applyFill="1" applyBorder="1" applyAlignment="1">
      <alignment horizontal="center" vertical="center"/>
    </xf>
    <xf numFmtId="44" fontId="3" fillId="0" borderId="13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44" fontId="3" fillId="2" borderId="9" xfId="0" applyNumberFormat="1" applyFont="1" applyFill="1" applyBorder="1" applyAlignment="1">
      <alignment horizontal="center"/>
    </xf>
    <xf numFmtId="0" fontId="9" fillId="6" borderId="29" xfId="0" applyFont="1" applyFill="1" applyBorder="1" applyAlignment="1">
      <alignment horizontal="center" vertical="top"/>
    </xf>
    <xf numFmtId="0" fontId="9" fillId="6" borderId="10" xfId="0" applyFont="1" applyFill="1" applyBorder="1" applyAlignment="1">
      <alignment horizontal="center" vertical="top"/>
    </xf>
    <xf numFmtId="0" fontId="9" fillId="6" borderId="26" xfId="0" applyFont="1" applyFill="1" applyBorder="1" applyAlignment="1">
      <alignment horizontal="center" vertical="top"/>
    </xf>
    <xf numFmtId="0" fontId="11" fillId="6" borderId="30" xfId="0" applyFont="1" applyFill="1" applyBorder="1" applyAlignment="1">
      <alignment horizontal="center" vertical="top"/>
    </xf>
    <xf numFmtId="0" fontId="11" fillId="6" borderId="31" xfId="0" applyFont="1" applyFill="1" applyBorder="1" applyAlignment="1">
      <alignment horizontal="center" vertical="top"/>
    </xf>
    <xf numFmtId="0" fontId="11" fillId="6" borderId="32" xfId="0" applyFont="1" applyFill="1" applyBorder="1" applyAlignment="1">
      <alignment horizontal="center" vertical="top"/>
    </xf>
    <xf numFmtId="4" fontId="10" fillId="4" borderId="16" xfId="0" applyNumberFormat="1" applyFont="1" applyFill="1" applyBorder="1" applyAlignment="1">
      <alignment horizontal="center" vertical="center"/>
    </xf>
    <xf numFmtId="4" fontId="10" fillId="4" borderId="17" xfId="0" applyNumberFormat="1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5" fillId="0" borderId="0" xfId="4" applyFont="1" applyAlignment="1">
      <alignment horizontal="left"/>
    </xf>
    <xf numFmtId="0" fontId="0" fillId="0" borderId="0" xfId="0" applyAlignment="1">
      <alignment horizontal="center"/>
    </xf>
    <xf numFmtId="0" fontId="7" fillId="4" borderId="21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4" fontId="8" fillId="6" borderId="37" xfId="0" applyNumberFormat="1" applyFont="1" applyFill="1" applyBorder="1" applyAlignment="1">
      <alignment horizontal="center" vertical="center" wrapText="1"/>
    </xf>
    <xf numFmtId="4" fontId="8" fillId="6" borderId="38" xfId="0" applyNumberFormat="1" applyFont="1" applyFill="1" applyBorder="1" applyAlignment="1">
      <alignment horizontal="center" vertical="center" wrapText="1"/>
    </xf>
    <xf numFmtId="4" fontId="8" fillId="6" borderId="39" xfId="0" applyNumberFormat="1" applyFont="1" applyFill="1" applyBorder="1" applyAlignment="1">
      <alignment horizontal="center" vertical="center" wrapText="1"/>
    </xf>
    <xf numFmtId="4" fontId="8" fillId="6" borderId="5" xfId="0" applyNumberFormat="1" applyFont="1" applyFill="1" applyBorder="1" applyAlignment="1">
      <alignment horizontal="center" vertical="center" wrapText="1"/>
    </xf>
    <xf numFmtId="4" fontId="8" fillId="6" borderId="40" xfId="0" applyNumberFormat="1" applyFont="1" applyFill="1" applyBorder="1" applyAlignment="1">
      <alignment horizontal="center" vertical="center" wrapText="1"/>
    </xf>
    <xf numFmtId="4" fontId="8" fillId="6" borderId="8" xfId="0" applyNumberFormat="1" applyFont="1" applyFill="1" applyBorder="1" applyAlignment="1">
      <alignment horizontal="center" vertical="center" wrapText="1"/>
    </xf>
    <xf numFmtId="4" fontId="8" fillId="6" borderId="35" xfId="0" applyNumberFormat="1" applyFont="1" applyFill="1" applyBorder="1" applyAlignment="1">
      <alignment horizontal="center" vertical="center" wrapText="1"/>
    </xf>
    <xf numFmtId="4" fontId="8" fillId="6" borderId="36" xfId="0" applyNumberFormat="1" applyFont="1" applyFill="1" applyBorder="1" applyAlignment="1">
      <alignment horizontal="center" vertical="center" wrapText="1"/>
    </xf>
    <xf numFmtId="4" fontId="8" fillId="6" borderId="9" xfId="0" applyNumberFormat="1" applyFont="1" applyFill="1" applyBorder="1" applyAlignment="1">
      <alignment horizontal="center" vertical="center" wrapText="1"/>
    </xf>
    <xf numFmtId="4" fontId="8" fillId="6" borderId="10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</cellXfs>
  <cellStyles count="5">
    <cellStyle name="Moneda" xfId="1" builtinId="4"/>
    <cellStyle name="Normal" xfId="0" builtinId="0"/>
    <cellStyle name="Normal 4" xfId="3" xr:uid="{20512985-EDC0-4C90-A147-4B4B10E38F74}"/>
    <cellStyle name="Normal 4 2" xfId="4" xr:uid="{25A4ACB4-DB9C-4BEB-9F5C-BDEB1828A0C6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528692</xdr:colOff>
      <xdr:row>1</xdr:row>
      <xdr:rowOff>38099</xdr:rowOff>
    </xdr:from>
    <xdr:ext cx="850790" cy="793969"/>
    <xdr:pic>
      <xdr:nvPicPr>
        <xdr:cNvPr id="2" name="Picture 59">
          <a:extLst>
            <a:ext uri="{FF2B5EF4-FFF2-40B4-BE49-F238E27FC236}">
              <a16:creationId xmlns:a16="http://schemas.microsoft.com/office/drawing/2014/main" id="{1B8FEB29-1C78-4C0E-B7C9-3577E6FDDB1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062842" y="228599"/>
          <a:ext cx="850790" cy="793969"/>
        </a:xfrm>
        <a:prstGeom prst="rect">
          <a:avLst/>
        </a:prstGeom>
      </xdr:spPr>
    </xdr:pic>
    <xdr:clientData/>
  </xdr:oneCellAnchor>
  <xdr:oneCellAnchor>
    <xdr:from>
      <xdr:col>23</xdr:col>
      <xdr:colOff>528692</xdr:colOff>
      <xdr:row>1</xdr:row>
      <xdr:rowOff>38099</xdr:rowOff>
    </xdr:from>
    <xdr:ext cx="850790" cy="793969"/>
    <xdr:pic>
      <xdr:nvPicPr>
        <xdr:cNvPr id="3" name="Picture 59">
          <a:extLst>
            <a:ext uri="{FF2B5EF4-FFF2-40B4-BE49-F238E27FC236}">
              <a16:creationId xmlns:a16="http://schemas.microsoft.com/office/drawing/2014/main" id="{E73E8D1A-51EC-49D1-BEEE-C66CFF911CC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062842" y="228599"/>
          <a:ext cx="850790" cy="79396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477D9-DD91-4BD8-AEBD-E6EF6F4CA3CC}">
  <sheetPr>
    <tabColor rgb="FF00B050"/>
  </sheetPr>
  <dimension ref="A2:Y63"/>
  <sheetViews>
    <sheetView tabSelected="1" topLeftCell="C32" zoomScale="87" zoomScaleNormal="87" workbookViewId="0">
      <selection activeCell="O59" sqref="O59"/>
    </sheetView>
  </sheetViews>
  <sheetFormatPr baseColWidth="10" defaultColWidth="11.42578125" defaultRowHeight="15" x14ac:dyDescent="0.25"/>
  <cols>
    <col min="6" max="6" width="9" customWidth="1"/>
    <col min="7" max="7" width="11.140625" customWidth="1"/>
    <col min="9" max="9" width="9.28515625" customWidth="1"/>
    <col min="10" max="10" width="13.85546875" customWidth="1"/>
    <col min="12" max="12" width="9.7109375" customWidth="1"/>
    <col min="14" max="14" width="28.7109375" customWidth="1"/>
    <col min="15" max="15" width="15.5703125" customWidth="1"/>
    <col min="16" max="16" width="17.7109375" customWidth="1"/>
    <col min="23" max="23" width="16.140625" customWidth="1"/>
  </cols>
  <sheetData>
    <row r="2" spans="1:25" x14ac:dyDescent="0.25">
      <c r="A2" s="63" t="s">
        <v>32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5"/>
      <c r="N2" s="63" t="s">
        <v>34</v>
      </c>
      <c r="O2" s="64"/>
      <c r="P2" s="64"/>
      <c r="Q2" s="64"/>
      <c r="R2" s="64"/>
      <c r="S2" s="64"/>
      <c r="T2" s="64"/>
      <c r="U2" s="64"/>
      <c r="V2" s="64"/>
      <c r="W2" s="64"/>
      <c r="X2" s="64"/>
      <c r="Y2" s="65"/>
    </row>
    <row r="3" spans="1:25" x14ac:dyDescent="0.25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8"/>
      <c r="N3" s="66"/>
      <c r="O3" s="67"/>
      <c r="P3" s="67"/>
      <c r="Q3" s="67"/>
      <c r="R3" s="67"/>
      <c r="S3" s="67"/>
      <c r="T3" s="67"/>
      <c r="U3" s="67"/>
      <c r="V3" s="67"/>
      <c r="W3" s="67"/>
      <c r="X3" s="67"/>
      <c r="Y3" s="68"/>
    </row>
    <row r="4" spans="1:25" ht="24" customHeight="1" x14ac:dyDescent="0.25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8"/>
      <c r="N4" s="66"/>
      <c r="O4" s="67"/>
      <c r="P4" s="67"/>
      <c r="Q4" s="67"/>
      <c r="R4" s="67"/>
      <c r="S4" s="67"/>
      <c r="T4" s="67"/>
      <c r="U4" s="67"/>
      <c r="V4" s="67"/>
      <c r="W4" s="67"/>
      <c r="X4" s="67"/>
      <c r="Y4" s="68"/>
    </row>
    <row r="5" spans="1:25" x14ac:dyDescent="0.25">
      <c r="A5" s="69"/>
      <c r="B5" s="70"/>
      <c r="C5" s="70"/>
      <c r="D5" s="70"/>
      <c r="E5" s="70"/>
      <c r="F5" s="70"/>
      <c r="G5" s="70"/>
      <c r="H5" s="70"/>
      <c r="I5" s="70"/>
      <c r="J5" s="70"/>
      <c r="K5" s="70"/>
      <c r="L5" s="71"/>
      <c r="N5" s="69"/>
      <c r="O5" s="70"/>
      <c r="P5" s="70"/>
      <c r="Q5" s="70"/>
      <c r="R5" s="70"/>
      <c r="S5" s="70"/>
      <c r="T5" s="70"/>
      <c r="U5" s="70"/>
      <c r="V5" s="70"/>
      <c r="W5" s="70"/>
      <c r="X5" s="70"/>
      <c r="Y5" s="71"/>
    </row>
    <row r="6" spans="1:25" ht="51.75" customHeight="1" x14ac:dyDescent="0.25">
      <c r="A6" s="72" t="s">
        <v>0</v>
      </c>
      <c r="B6" s="73"/>
      <c r="C6" s="73"/>
      <c r="D6" s="73"/>
      <c r="E6" s="74"/>
      <c r="F6" s="45" t="s">
        <v>1</v>
      </c>
      <c r="G6" s="2" t="s">
        <v>2</v>
      </c>
      <c r="H6" s="72" t="s">
        <v>3</v>
      </c>
      <c r="I6" s="74"/>
      <c r="J6" s="18" t="s">
        <v>33</v>
      </c>
      <c r="K6" s="72" t="s">
        <v>4</v>
      </c>
      <c r="L6" s="74"/>
      <c r="N6" s="72" t="s">
        <v>0</v>
      </c>
      <c r="O6" s="73"/>
      <c r="P6" s="73"/>
      <c r="Q6" s="73"/>
      <c r="R6" s="74"/>
      <c r="S6" s="1" t="s">
        <v>1</v>
      </c>
      <c r="T6" s="2" t="s">
        <v>2</v>
      </c>
      <c r="U6" s="72" t="s">
        <v>3</v>
      </c>
      <c r="V6" s="74"/>
      <c r="W6" s="39" t="s">
        <v>33</v>
      </c>
      <c r="X6" s="72" t="s">
        <v>4</v>
      </c>
      <c r="Y6" s="74"/>
    </row>
    <row r="7" spans="1:25" x14ac:dyDescent="0.25">
      <c r="A7" s="72" t="s">
        <v>5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4"/>
      <c r="N7" s="72" t="s">
        <v>5</v>
      </c>
      <c r="O7" s="73"/>
      <c r="P7" s="73"/>
      <c r="Q7" s="73"/>
      <c r="R7" s="73"/>
      <c r="S7" s="73"/>
      <c r="T7" s="73"/>
      <c r="U7" s="73"/>
      <c r="V7" s="73"/>
      <c r="W7" s="73"/>
      <c r="X7" s="73"/>
      <c r="Y7" s="74"/>
    </row>
    <row r="8" spans="1:25" x14ac:dyDescent="0.25">
      <c r="A8" s="3">
        <v>1</v>
      </c>
      <c r="B8" s="61" t="s">
        <v>6</v>
      </c>
      <c r="C8" s="61"/>
      <c r="D8" s="61"/>
      <c r="E8" s="61"/>
      <c r="F8" s="61"/>
      <c r="G8" s="61"/>
      <c r="H8" s="61"/>
      <c r="I8" s="61"/>
      <c r="J8" s="61"/>
      <c r="K8" s="61"/>
      <c r="L8" s="62"/>
      <c r="N8" s="3">
        <v>1</v>
      </c>
      <c r="O8" s="61" t="s">
        <v>6</v>
      </c>
      <c r="P8" s="61"/>
      <c r="Q8" s="61"/>
      <c r="R8" s="61"/>
      <c r="S8" s="61"/>
      <c r="T8" s="61"/>
      <c r="U8" s="61"/>
      <c r="V8" s="61"/>
      <c r="W8" s="61"/>
      <c r="X8" s="61"/>
      <c r="Y8" s="62"/>
    </row>
    <row r="9" spans="1:25" x14ac:dyDescent="0.25">
      <c r="A9" s="4">
        <v>1.01</v>
      </c>
      <c r="B9" s="81" t="s">
        <v>6</v>
      </c>
      <c r="C9" s="81"/>
      <c r="D9" s="81"/>
      <c r="E9" s="81"/>
      <c r="F9" s="81"/>
      <c r="G9" s="81"/>
      <c r="H9" s="81"/>
      <c r="I9" s="81"/>
      <c r="J9" s="81"/>
      <c r="K9" s="81"/>
      <c r="L9" s="82"/>
      <c r="N9" s="4">
        <v>1.01</v>
      </c>
      <c r="O9" s="81" t="s">
        <v>6</v>
      </c>
      <c r="P9" s="81"/>
      <c r="Q9" s="81"/>
      <c r="R9" s="81"/>
      <c r="S9" s="81"/>
      <c r="T9" s="81"/>
      <c r="U9" s="81"/>
      <c r="V9" s="81"/>
      <c r="W9" s="81"/>
      <c r="X9" s="81"/>
      <c r="Y9" s="82"/>
    </row>
    <row r="10" spans="1:25" ht="49.5" customHeight="1" x14ac:dyDescent="0.25">
      <c r="A10" s="10" t="s">
        <v>7</v>
      </c>
      <c r="B10" s="83" t="s">
        <v>30</v>
      </c>
      <c r="C10" s="83"/>
      <c r="D10" s="83"/>
      <c r="E10" s="83"/>
      <c r="F10" s="10" t="s">
        <v>31</v>
      </c>
      <c r="G10" s="11">
        <v>20.995961803071157</v>
      </c>
      <c r="H10" s="77">
        <v>36338</v>
      </c>
      <c r="I10" s="78"/>
      <c r="J10" s="40"/>
      <c r="K10" s="84">
        <f>+G10*J10</f>
        <v>0</v>
      </c>
      <c r="L10" s="84"/>
      <c r="N10" s="10" t="s">
        <v>7</v>
      </c>
      <c r="O10" s="83" t="s">
        <v>30</v>
      </c>
      <c r="P10" s="83"/>
      <c r="Q10" s="83"/>
      <c r="R10" s="83"/>
      <c r="S10" s="10" t="s">
        <v>31</v>
      </c>
      <c r="T10" s="9">
        <v>6</v>
      </c>
      <c r="U10" s="77">
        <v>36338</v>
      </c>
      <c r="V10" s="78"/>
      <c r="W10" s="40"/>
      <c r="X10" s="84">
        <f>+T10*W10</f>
        <v>0</v>
      </c>
      <c r="Y10" s="84"/>
    </row>
    <row r="11" spans="1:25" ht="72" customHeight="1" x14ac:dyDescent="0.25">
      <c r="A11" s="10" t="s">
        <v>8</v>
      </c>
      <c r="B11" s="85" t="s">
        <v>9</v>
      </c>
      <c r="C11" s="85"/>
      <c r="D11" s="85"/>
      <c r="E11" s="85"/>
      <c r="F11" s="6" t="s">
        <v>10</v>
      </c>
      <c r="G11" s="6">
        <v>15</v>
      </c>
      <c r="H11" s="86">
        <v>146503</v>
      </c>
      <c r="I11" s="86"/>
      <c r="J11" s="41"/>
      <c r="K11" s="84">
        <f>+G11*J11</f>
        <v>0</v>
      </c>
      <c r="L11" s="84"/>
      <c r="N11" s="10" t="s">
        <v>8</v>
      </c>
      <c r="O11" s="85" t="s">
        <v>9</v>
      </c>
      <c r="P11" s="85"/>
      <c r="Q11" s="85"/>
      <c r="R11" s="85"/>
      <c r="S11" s="6" t="s">
        <v>10</v>
      </c>
      <c r="T11" s="19">
        <v>5.3125426783069321</v>
      </c>
      <c r="U11" s="86">
        <v>146503</v>
      </c>
      <c r="V11" s="86"/>
      <c r="W11" s="41"/>
      <c r="X11" s="84">
        <f>+T11*W11</f>
        <v>0</v>
      </c>
      <c r="Y11" s="84"/>
    </row>
    <row r="12" spans="1:25" ht="27" customHeight="1" x14ac:dyDescent="0.25">
      <c r="A12" s="3"/>
      <c r="B12" s="61" t="s">
        <v>11</v>
      </c>
      <c r="C12" s="61"/>
      <c r="D12" s="61"/>
      <c r="E12" s="61"/>
      <c r="F12" s="61"/>
      <c r="G12" s="61"/>
      <c r="H12" s="61"/>
      <c r="I12" s="61"/>
      <c r="J12" s="61"/>
      <c r="K12" s="61"/>
      <c r="L12" s="62"/>
      <c r="N12" s="10" t="s">
        <v>35</v>
      </c>
      <c r="O12" s="85" t="s">
        <v>39</v>
      </c>
      <c r="P12" s="85"/>
      <c r="Q12" s="85"/>
      <c r="R12" s="85"/>
      <c r="S12" s="6" t="s">
        <v>15</v>
      </c>
      <c r="T12" s="6">
        <v>20</v>
      </c>
      <c r="U12" s="86">
        <v>54516</v>
      </c>
      <c r="V12" s="104"/>
      <c r="W12" s="42"/>
      <c r="X12" s="84">
        <f t="shared" ref="X12" si="0">+T12*W12</f>
        <v>0</v>
      </c>
      <c r="Y12" s="84"/>
    </row>
    <row r="13" spans="1:25" ht="28.5" customHeight="1" x14ac:dyDescent="0.25">
      <c r="A13" s="4"/>
      <c r="B13" s="81" t="s">
        <v>11</v>
      </c>
      <c r="C13" s="81"/>
      <c r="D13" s="81"/>
      <c r="E13" s="81"/>
      <c r="F13" s="81"/>
      <c r="G13" s="81"/>
      <c r="H13" s="81"/>
      <c r="I13" s="81"/>
      <c r="J13" s="17"/>
      <c r="K13" s="87">
        <f>SUM(K10:L11)</f>
        <v>0</v>
      </c>
      <c r="L13" s="88"/>
      <c r="N13" s="3"/>
      <c r="O13" s="61" t="s">
        <v>11</v>
      </c>
      <c r="P13" s="61"/>
      <c r="Q13" s="61"/>
      <c r="R13" s="61"/>
      <c r="S13" s="61"/>
      <c r="T13" s="61"/>
      <c r="U13" s="61"/>
      <c r="V13" s="61"/>
      <c r="W13" s="61"/>
      <c r="X13" s="61"/>
      <c r="Y13" s="62"/>
    </row>
    <row r="14" spans="1:25" ht="25.5" customHeight="1" x14ac:dyDescent="0.25">
      <c r="A14" s="3">
        <v>2</v>
      </c>
      <c r="B14" s="61" t="s">
        <v>12</v>
      </c>
      <c r="C14" s="61"/>
      <c r="D14" s="61"/>
      <c r="E14" s="61"/>
      <c r="F14" s="61"/>
      <c r="G14" s="61"/>
      <c r="H14" s="61"/>
      <c r="I14" s="61"/>
      <c r="J14" s="61"/>
      <c r="K14" s="61"/>
      <c r="L14" s="61"/>
      <c r="N14" s="4"/>
      <c r="O14" s="81" t="s">
        <v>11</v>
      </c>
      <c r="P14" s="81"/>
      <c r="Q14" s="81"/>
      <c r="R14" s="81"/>
      <c r="S14" s="81"/>
      <c r="T14" s="81"/>
      <c r="U14" s="81"/>
      <c r="V14" s="81"/>
      <c r="W14" s="17"/>
      <c r="X14" s="87">
        <f>+SUM(X10:Y12)</f>
        <v>0</v>
      </c>
      <c r="Y14" s="88"/>
    </row>
    <row r="15" spans="1:25" ht="16.5" customHeight="1" x14ac:dyDescent="0.25">
      <c r="A15" s="4">
        <v>2.0099999999999998</v>
      </c>
      <c r="B15" s="81" t="s">
        <v>12</v>
      </c>
      <c r="C15" s="81"/>
      <c r="D15" s="81"/>
      <c r="E15" s="81"/>
      <c r="F15" s="81"/>
      <c r="G15" s="81"/>
      <c r="H15" s="81"/>
      <c r="I15" s="81"/>
      <c r="J15" s="81"/>
      <c r="K15" s="81"/>
      <c r="L15" s="82"/>
      <c r="N15" s="3">
        <v>2</v>
      </c>
      <c r="O15" s="61" t="s">
        <v>40</v>
      </c>
      <c r="P15" s="61"/>
      <c r="Q15" s="61"/>
      <c r="R15" s="61"/>
      <c r="S15" s="61"/>
      <c r="T15" s="61"/>
      <c r="U15" s="61"/>
      <c r="V15" s="61"/>
      <c r="W15" s="61"/>
      <c r="X15" s="61"/>
      <c r="Y15" s="62"/>
    </row>
    <row r="16" spans="1:25" ht="23.25" customHeight="1" x14ac:dyDescent="0.25">
      <c r="A16" s="9" t="s">
        <v>13</v>
      </c>
      <c r="B16" s="75" t="s">
        <v>14</v>
      </c>
      <c r="C16" s="75"/>
      <c r="D16" s="75"/>
      <c r="E16" s="76"/>
      <c r="F16" s="10" t="s">
        <v>15</v>
      </c>
      <c r="G16" s="11">
        <v>155</v>
      </c>
      <c r="H16" s="77">
        <v>26737</v>
      </c>
      <c r="I16" s="78"/>
      <c r="J16" s="44"/>
      <c r="K16" s="79">
        <f>+G16*J16</f>
        <v>0</v>
      </c>
      <c r="L16" s="80"/>
      <c r="N16" s="4">
        <v>2.0099999999999998</v>
      </c>
      <c r="O16" s="81" t="s">
        <v>40</v>
      </c>
      <c r="P16" s="81"/>
      <c r="Q16" s="81"/>
      <c r="R16" s="81"/>
      <c r="S16" s="81"/>
      <c r="T16" s="81"/>
      <c r="U16" s="81"/>
      <c r="V16" s="81"/>
      <c r="W16" s="81"/>
      <c r="X16" s="81"/>
      <c r="Y16" s="82"/>
    </row>
    <row r="17" spans="1:25" x14ac:dyDescent="0.25">
      <c r="A17" s="3"/>
      <c r="B17" s="61" t="s">
        <v>16</v>
      </c>
      <c r="C17" s="61"/>
      <c r="D17" s="61"/>
      <c r="E17" s="61"/>
      <c r="F17" s="61"/>
      <c r="G17" s="61"/>
      <c r="H17" s="61"/>
      <c r="I17" s="61"/>
      <c r="J17" s="61"/>
      <c r="K17" s="61"/>
      <c r="L17" s="62"/>
      <c r="N17" s="10" t="s">
        <v>13</v>
      </c>
      <c r="O17" s="83" t="s">
        <v>41</v>
      </c>
      <c r="P17" s="83"/>
      <c r="Q17" s="83"/>
      <c r="R17" s="83"/>
      <c r="S17" s="10" t="s">
        <v>15</v>
      </c>
      <c r="T17" s="10">
        <v>20</v>
      </c>
      <c r="U17" s="105">
        <v>112311</v>
      </c>
      <c r="V17" s="105"/>
      <c r="W17" s="42"/>
      <c r="X17" s="106">
        <f>+T17*W17</f>
        <v>0</v>
      </c>
      <c r="Y17" s="107"/>
    </row>
    <row r="18" spans="1:25" x14ac:dyDescent="0.25">
      <c r="A18" s="4"/>
      <c r="B18" s="81" t="s">
        <v>16</v>
      </c>
      <c r="C18" s="81"/>
      <c r="D18" s="81"/>
      <c r="E18" s="81"/>
      <c r="F18" s="81"/>
      <c r="G18" s="81"/>
      <c r="H18" s="81"/>
      <c r="I18" s="81"/>
      <c r="J18" s="17"/>
      <c r="K18" s="87">
        <f>K16</f>
        <v>0</v>
      </c>
      <c r="L18" s="92"/>
      <c r="N18" s="10" t="s">
        <v>36</v>
      </c>
      <c r="O18" s="83" t="s">
        <v>42</v>
      </c>
      <c r="P18" s="83"/>
      <c r="Q18" s="83"/>
      <c r="R18" s="83"/>
      <c r="S18" s="10" t="s">
        <v>15</v>
      </c>
      <c r="T18" s="10">
        <v>25</v>
      </c>
      <c r="U18" s="105">
        <v>22478</v>
      </c>
      <c r="V18" s="105"/>
      <c r="W18" s="42"/>
      <c r="X18" s="106">
        <f>+T18*W18</f>
        <v>0</v>
      </c>
      <c r="Y18" s="107"/>
    </row>
    <row r="19" spans="1:25" ht="25.5" customHeight="1" x14ac:dyDescent="0.25">
      <c r="A19" s="3">
        <v>3</v>
      </c>
      <c r="B19" s="61" t="s">
        <v>18</v>
      </c>
      <c r="C19" s="61"/>
      <c r="D19" s="61"/>
      <c r="E19" s="61"/>
      <c r="F19" s="61"/>
      <c r="G19" s="61"/>
      <c r="H19" s="61"/>
      <c r="I19" s="61"/>
      <c r="J19" s="61"/>
      <c r="K19" s="61"/>
      <c r="L19" s="62"/>
      <c r="N19" s="10" t="s">
        <v>37</v>
      </c>
      <c r="O19" s="83" t="s">
        <v>43</v>
      </c>
      <c r="P19" s="83"/>
      <c r="Q19" s="83"/>
      <c r="R19" s="83"/>
      <c r="S19" s="10" t="s">
        <v>15</v>
      </c>
      <c r="T19" s="10">
        <v>20</v>
      </c>
      <c r="U19" s="84">
        <v>36040</v>
      </c>
      <c r="V19" s="84"/>
      <c r="W19" s="43"/>
      <c r="X19" s="106">
        <f>+T19*W19</f>
        <v>0</v>
      </c>
      <c r="Y19" s="107"/>
    </row>
    <row r="20" spans="1:25" ht="18.75" customHeight="1" x14ac:dyDescent="0.25">
      <c r="A20" s="4">
        <v>3.01</v>
      </c>
      <c r="B20" s="81" t="s">
        <v>18</v>
      </c>
      <c r="C20" s="81"/>
      <c r="D20" s="81"/>
      <c r="E20" s="81"/>
      <c r="F20" s="81"/>
      <c r="G20" s="81"/>
      <c r="H20" s="81"/>
      <c r="I20" s="81"/>
      <c r="J20" s="81"/>
      <c r="K20" s="81"/>
      <c r="L20" s="82"/>
      <c r="N20" s="5"/>
      <c r="O20" s="61" t="s">
        <v>44</v>
      </c>
      <c r="P20" s="61"/>
      <c r="Q20" s="61"/>
      <c r="R20" s="61"/>
      <c r="S20" s="61"/>
      <c r="T20" s="61"/>
      <c r="U20" s="61"/>
      <c r="V20" s="62"/>
      <c r="W20" s="16"/>
      <c r="X20" s="108"/>
      <c r="Y20" s="98"/>
    </row>
    <row r="21" spans="1:25" ht="36" customHeight="1" x14ac:dyDescent="0.25">
      <c r="A21" s="9" t="s">
        <v>17</v>
      </c>
      <c r="B21" s="93" t="s">
        <v>29</v>
      </c>
      <c r="C21" s="93"/>
      <c r="D21" s="93"/>
      <c r="E21" s="94"/>
      <c r="F21" s="10" t="s">
        <v>15</v>
      </c>
      <c r="G21" s="9">
        <v>100</v>
      </c>
      <c r="H21" s="77">
        <v>26942</v>
      </c>
      <c r="I21" s="78"/>
      <c r="J21" s="44"/>
      <c r="K21" s="95">
        <f>+G21*J21</f>
        <v>0</v>
      </c>
      <c r="L21" s="96"/>
      <c r="N21" s="4"/>
      <c r="O21" s="81" t="s">
        <v>44</v>
      </c>
      <c r="P21" s="81"/>
      <c r="Q21" s="81"/>
      <c r="R21" s="81"/>
      <c r="S21" s="81"/>
      <c r="T21" s="81"/>
      <c r="U21" s="81"/>
      <c r="V21" s="82"/>
      <c r="W21" s="17"/>
      <c r="X21" s="99">
        <f>+SUM(X17:Y19)</f>
        <v>0</v>
      </c>
      <c r="Y21" s="88"/>
    </row>
    <row r="22" spans="1:25" x14ac:dyDescent="0.25">
      <c r="A22" s="5"/>
      <c r="B22" s="61" t="s">
        <v>27</v>
      </c>
      <c r="C22" s="61"/>
      <c r="D22" s="61"/>
      <c r="E22" s="61"/>
      <c r="F22" s="61"/>
      <c r="G22" s="61"/>
      <c r="H22" s="61"/>
      <c r="I22" s="62"/>
      <c r="J22" s="16"/>
      <c r="K22" s="97"/>
      <c r="L22" s="98"/>
      <c r="N22" s="3">
        <v>3</v>
      </c>
      <c r="O22" s="61" t="s">
        <v>18</v>
      </c>
      <c r="P22" s="61"/>
      <c r="Q22" s="61"/>
      <c r="R22" s="61"/>
      <c r="S22" s="61"/>
      <c r="T22" s="61"/>
      <c r="U22" s="61"/>
      <c r="V22" s="61"/>
      <c r="W22" s="61"/>
      <c r="X22" s="61"/>
      <c r="Y22" s="62"/>
    </row>
    <row r="23" spans="1:25" ht="19.5" customHeight="1" x14ac:dyDescent="0.25">
      <c r="A23" s="4"/>
      <c r="B23" s="7" t="s">
        <v>27</v>
      </c>
      <c r="C23" s="7"/>
      <c r="D23" s="7"/>
      <c r="E23" s="7"/>
      <c r="F23" s="7"/>
      <c r="G23" s="7"/>
      <c r="H23" s="7"/>
      <c r="I23" s="8"/>
      <c r="J23" s="7"/>
      <c r="K23" s="99">
        <f>K21</f>
        <v>0</v>
      </c>
      <c r="L23" s="92"/>
      <c r="N23" s="4">
        <v>3.01</v>
      </c>
      <c r="O23" s="81" t="s">
        <v>18</v>
      </c>
      <c r="P23" s="81"/>
      <c r="Q23" s="81"/>
      <c r="R23" s="81"/>
      <c r="S23" s="81"/>
      <c r="T23" s="81"/>
      <c r="U23" s="81"/>
      <c r="V23" s="81"/>
      <c r="W23" s="81"/>
      <c r="X23" s="81"/>
      <c r="Y23" s="82"/>
    </row>
    <row r="24" spans="1:25" ht="38.25" customHeight="1" x14ac:dyDescent="0.25">
      <c r="A24" s="3">
        <v>4</v>
      </c>
      <c r="B24" s="61" t="s">
        <v>20</v>
      </c>
      <c r="C24" s="61"/>
      <c r="D24" s="61"/>
      <c r="E24" s="61"/>
      <c r="F24" s="61"/>
      <c r="G24" s="61"/>
      <c r="H24" s="61"/>
      <c r="I24" s="61"/>
      <c r="J24" s="61"/>
      <c r="K24" s="61"/>
      <c r="L24" s="62"/>
      <c r="N24" s="9" t="s">
        <v>38</v>
      </c>
      <c r="O24" s="93" t="s">
        <v>29</v>
      </c>
      <c r="P24" s="93"/>
      <c r="Q24" s="93"/>
      <c r="R24" s="94"/>
      <c r="S24" s="10" t="s">
        <v>15</v>
      </c>
      <c r="T24" s="9">
        <v>20</v>
      </c>
      <c r="U24" s="77">
        <v>26942</v>
      </c>
      <c r="V24" s="78"/>
      <c r="W24" s="44"/>
      <c r="X24" s="95">
        <f>+T24*W24</f>
        <v>0</v>
      </c>
      <c r="Y24" s="96"/>
    </row>
    <row r="25" spans="1:25" ht="19.5" customHeight="1" x14ac:dyDescent="0.25">
      <c r="A25" s="4">
        <v>4.01</v>
      </c>
      <c r="B25" s="81" t="s">
        <v>20</v>
      </c>
      <c r="C25" s="81"/>
      <c r="D25" s="81"/>
      <c r="E25" s="81"/>
      <c r="F25" s="81"/>
      <c r="G25" s="81"/>
      <c r="H25" s="81"/>
      <c r="I25" s="81"/>
      <c r="J25" s="81"/>
      <c r="K25" s="81"/>
      <c r="L25" s="82"/>
      <c r="N25" s="5"/>
      <c r="O25" s="61" t="s">
        <v>27</v>
      </c>
      <c r="P25" s="61"/>
      <c r="Q25" s="61"/>
      <c r="R25" s="61"/>
      <c r="S25" s="61"/>
      <c r="T25" s="61"/>
      <c r="U25" s="61"/>
      <c r="V25" s="62"/>
      <c r="W25" s="16"/>
      <c r="X25" s="97"/>
      <c r="Y25" s="98"/>
    </row>
    <row r="26" spans="1:25" ht="67.5" customHeight="1" x14ac:dyDescent="0.25">
      <c r="A26" s="9" t="s">
        <v>19</v>
      </c>
      <c r="B26" s="89" t="s">
        <v>28</v>
      </c>
      <c r="C26" s="89"/>
      <c r="D26" s="89"/>
      <c r="E26" s="90"/>
      <c r="F26" s="6" t="s">
        <v>1</v>
      </c>
      <c r="G26" s="6">
        <v>1</v>
      </c>
      <c r="H26" s="86">
        <v>205070</v>
      </c>
      <c r="I26" s="86"/>
      <c r="J26" s="41"/>
      <c r="K26" s="79">
        <f>+G26*J26</f>
        <v>0</v>
      </c>
      <c r="L26" s="91"/>
      <c r="N26" s="4"/>
      <c r="O26" s="7" t="s">
        <v>27</v>
      </c>
      <c r="P26" s="7"/>
      <c r="Q26" s="7"/>
      <c r="R26" s="7"/>
      <c r="S26" s="7"/>
      <c r="T26" s="7"/>
      <c r="U26" s="7"/>
      <c r="V26" s="8"/>
      <c r="W26" s="7"/>
      <c r="X26" s="99">
        <f>+X24</f>
        <v>0</v>
      </c>
      <c r="Y26" s="92"/>
    </row>
    <row r="27" spans="1:25" ht="19.5" customHeight="1" x14ac:dyDescent="0.25">
      <c r="A27" s="5"/>
      <c r="B27" s="61" t="s">
        <v>21</v>
      </c>
      <c r="C27" s="61"/>
      <c r="D27" s="61"/>
      <c r="E27" s="61"/>
      <c r="F27" s="61"/>
      <c r="G27" s="61"/>
      <c r="H27" s="61"/>
      <c r="I27" s="62"/>
      <c r="J27" s="16"/>
      <c r="K27" s="97"/>
      <c r="L27" s="98"/>
      <c r="N27" s="100" t="s">
        <v>22</v>
      </c>
      <c r="O27" s="101"/>
      <c r="P27" s="101"/>
      <c r="Q27" s="101"/>
      <c r="R27" s="101"/>
      <c r="S27" s="101"/>
      <c r="T27" s="101"/>
      <c r="U27" s="101"/>
      <c r="V27" s="101"/>
      <c r="W27" s="13"/>
      <c r="X27" s="102">
        <f>X26+X21+X14</f>
        <v>0</v>
      </c>
      <c r="Y27" s="103"/>
    </row>
    <row r="28" spans="1:25" ht="19.5" customHeight="1" x14ac:dyDescent="0.25">
      <c r="A28" s="4"/>
      <c r="B28" s="81" t="s">
        <v>21</v>
      </c>
      <c r="C28" s="81"/>
      <c r="D28" s="81"/>
      <c r="E28" s="81"/>
      <c r="F28" s="81"/>
      <c r="G28" s="81"/>
      <c r="H28" s="81"/>
      <c r="I28" s="82"/>
      <c r="J28" s="17"/>
      <c r="K28" s="99">
        <f>SUM(K26:L26)</f>
        <v>0</v>
      </c>
      <c r="L28" s="88"/>
      <c r="N28" s="119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1"/>
    </row>
    <row r="29" spans="1:25" x14ac:dyDescent="0.25">
      <c r="A29" s="100" t="s">
        <v>22</v>
      </c>
      <c r="B29" s="101"/>
      <c r="C29" s="101"/>
      <c r="D29" s="101"/>
      <c r="E29" s="101"/>
      <c r="F29" s="101"/>
      <c r="G29" s="101"/>
      <c r="H29" s="101"/>
      <c r="I29" s="101"/>
      <c r="J29" s="13"/>
      <c r="K29" s="102">
        <f>K28+K23+K18+K13</f>
        <v>0</v>
      </c>
      <c r="L29" s="103"/>
    </row>
    <row r="30" spans="1:25" x14ac:dyDescent="0.25">
      <c r="A30" s="12"/>
      <c r="B30" s="13"/>
      <c r="C30" s="13"/>
      <c r="D30" s="13"/>
      <c r="E30" s="13"/>
      <c r="F30" s="13"/>
      <c r="G30" s="13"/>
      <c r="H30" s="13"/>
      <c r="I30" s="13"/>
      <c r="J30" s="13"/>
      <c r="K30" s="14"/>
      <c r="L30" s="15"/>
    </row>
    <row r="32" spans="1:25" x14ac:dyDescent="0.25"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</row>
    <row r="33" spans="2:16" x14ac:dyDescent="0.25"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</row>
    <row r="34" spans="2:16" ht="15.75" thickBot="1" x14ac:dyDescent="0.3"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</row>
    <row r="35" spans="2:16" ht="43.5" customHeight="1" thickBot="1" x14ac:dyDescent="0.3">
      <c r="J35" s="117" t="s">
        <v>51</v>
      </c>
      <c r="K35" s="118"/>
      <c r="L35" s="118"/>
      <c r="M35" s="118"/>
      <c r="N35" s="118"/>
      <c r="O35" s="118"/>
      <c r="P35" s="20">
        <f>+K29+X27</f>
        <v>0</v>
      </c>
    </row>
    <row r="36" spans="2:16" ht="15.75" customHeight="1" thickBot="1" x14ac:dyDescent="0.3">
      <c r="J36" s="21"/>
      <c r="K36" s="22"/>
      <c r="L36" s="124" t="s">
        <v>23</v>
      </c>
      <c r="M36" s="125"/>
      <c r="N36" s="23"/>
      <c r="O36" s="24" t="s">
        <v>45</v>
      </c>
      <c r="P36" s="20">
        <f>P35</f>
        <v>0</v>
      </c>
    </row>
    <row r="37" spans="2:16" ht="15" customHeight="1" x14ac:dyDescent="0.25">
      <c r="J37" s="126" t="s">
        <v>46</v>
      </c>
      <c r="K37" s="127"/>
      <c r="L37" s="132" t="s">
        <v>24</v>
      </c>
      <c r="M37" s="133"/>
      <c r="N37" s="25"/>
      <c r="O37" s="26">
        <v>0.17</v>
      </c>
      <c r="P37" s="27">
        <f>ROUND((P36*O37),0)</f>
        <v>0</v>
      </c>
    </row>
    <row r="38" spans="2:16" ht="15" customHeight="1" x14ac:dyDescent="0.25">
      <c r="J38" s="128"/>
      <c r="K38" s="129"/>
      <c r="L38" s="134" t="s">
        <v>25</v>
      </c>
      <c r="M38" s="135"/>
      <c r="N38" s="28"/>
      <c r="O38" s="29">
        <v>0.02</v>
      </c>
      <c r="P38" s="30">
        <f>ROUND((P36*O38),0)</f>
        <v>0</v>
      </c>
    </row>
    <row r="39" spans="2:16" x14ac:dyDescent="0.25">
      <c r="J39" s="130"/>
      <c r="K39" s="131"/>
      <c r="L39" s="134" t="s">
        <v>26</v>
      </c>
      <c r="M39" s="135"/>
      <c r="N39" s="31"/>
      <c r="O39" s="32">
        <v>0.05</v>
      </c>
      <c r="P39" s="33">
        <f>ROUND((P36*O39),0)</f>
        <v>0</v>
      </c>
    </row>
    <row r="40" spans="2:16" x14ac:dyDescent="0.25">
      <c r="J40" s="109" t="s">
        <v>47</v>
      </c>
      <c r="K40" s="110"/>
      <c r="L40" s="110"/>
      <c r="M40" s="111"/>
      <c r="N40" s="34"/>
      <c r="O40" s="35"/>
      <c r="P40" s="36">
        <f>+P36+P37+P38+P39</f>
        <v>0</v>
      </c>
    </row>
    <row r="41" spans="2:16" ht="15.75" thickBot="1" x14ac:dyDescent="0.3">
      <c r="J41" s="112" t="s">
        <v>48</v>
      </c>
      <c r="K41" s="113"/>
      <c r="L41" s="113"/>
      <c r="M41" s="114"/>
      <c r="N41" s="37"/>
      <c r="O41" s="38">
        <v>0.19</v>
      </c>
      <c r="P41" s="30">
        <f>ROUND(P39*O41,0)</f>
        <v>0</v>
      </c>
    </row>
    <row r="42" spans="2:16" ht="15.75" thickBot="1" x14ac:dyDescent="0.3">
      <c r="J42" s="115" t="s">
        <v>49</v>
      </c>
      <c r="K42" s="116"/>
      <c r="L42" s="116"/>
      <c r="M42" s="116"/>
      <c r="N42" s="116"/>
      <c r="O42" s="116"/>
      <c r="P42" s="20">
        <f>ROUND(P40+P41,0)</f>
        <v>0</v>
      </c>
    </row>
    <row r="46" spans="2:16" ht="15.75" thickBot="1" x14ac:dyDescent="0.3"/>
    <row r="47" spans="2:16" x14ac:dyDescent="0.25">
      <c r="B47" s="46"/>
      <c r="C47" s="47"/>
      <c r="D47" s="47"/>
      <c r="E47" s="47"/>
      <c r="F47" s="47"/>
      <c r="G47" s="47"/>
      <c r="H47" s="47"/>
      <c r="I47" s="47"/>
      <c r="J47" s="48"/>
    </row>
    <row r="48" spans="2:16" x14ac:dyDescent="0.25">
      <c r="B48" s="49"/>
      <c r="C48" s="50"/>
      <c r="D48" s="50"/>
      <c r="E48" s="50"/>
      <c r="F48" s="50"/>
      <c r="G48" s="50"/>
      <c r="H48" s="50"/>
      <c r="I48" s="50"/>
      <c r="J48" s="51"/>
    </row>
    <row r="49" spans="2:10" x14ac:dyDescent="0.25">
      <c r="B49" s="55"/>
      <c r="C49" s="56"/>
      <c r="D49" s="56"/>
      <c r="E49" s="56"/>
      <c r="F49" s="56"/>
      <c r="G49" s="56"/>
      <c r="H49" s="56"/>
      <c r="I49" s="50"/>
      <c r="J49" s="51"/>
    </row>
    <row r="50" spans="2:10" ht="33.75" customHeight="1" thickBot="1" x14ac:dyDescent="0.3">
      <c r="B50" s="57"/>
      <c r="C50" s="58"/>
      <c r="D50" s="58"/>
      <c r="E50" s="58"/>
      <c r="F50" s="58"/>
      <c r="G50" s="58"/>
      <c r="H50" s="58"/>
      <c r="I50" s="50"/>
      <c r="J50" s="51"/>
    </row>
    <row r="51" spans="2:10" x14ac:dyDescent="0.25">
      <c r="B51" s="59" t="s">
        <v>50</v>
      </c>
      <c r="C51" s="60"/>
      <c r="D51" s="60"/>
      <c r="E51" s="60"/>
      <c r="F51" s="60"/>
      <c r="G51" s="60"/>
      <c r="H51" s="60"/>
      <c r="I51" s="50"/>
      <c r="J51" s="51"/>
    </row>
    <row r="52" spans="2:10" x14ac:dyDescent="0.25">
      <c r="B52" s="49"/>
      <c r="C52" s="50"/>
      <c r="D52" s="50"/>
      <c r="E52" s="50"/>
      <c r="F52" s="50"/>
      <c r="G52" s="50"/>
      <c r="H52" s="50"/>
      <c r="I52" s="50"/>
      <c r="J52" s="51"/>
    </row>
    <row r="53" spans="2:10" x14ac:dyDescent="0.25">
      <c r="B53" s="49"/>
      <c r="C53" s="50"/>
      <c r="D53" s="50"/>
      <c r="E53" s="50"/>
      <c r="F53" s="50"/>
      <c r="G53" s="50"/>
      <c r="H53" s="50"/>
      <c r="I53" s="50"/>
      <c r="J53" s="51"/>
    </row>
    <row r="54" spans="2:10" x14ac:dyDescent="0.25">
      <c r="B54" s="49"/>
      <c r="C54" s="50"/>
      <c r="D54" s="50"/>
      <c r="E54" s="50"/>
      <c r="F54" s="50"/>
      <c r="G54" s="50"/>
      <c r="H54" s="50"/>
      <c r="I54" s="50"/>
      <c r="J54" s="51"/>
    </row>
    <row r="55" spans="2:10" x14ac:dyDescent="0.25">
      <c r="B55" s="49"/>
      <c r="C55" s="50"/>
      <c r="D55" s="50"/>
      <c r="E55" s="50"/>
      <c r="F55" s="50"/>
      <c r="G55" s="50"/>
      <c r="H55" s="50"/>
      <c r="I55" s="50"/>
      <c r="J55" s="51"/>
    </row>
    <row r="56" spans="2:10" x14ac:dyDescent="0.25">
      <c r="B56" s="49"/>
      <c r="C56" s="50"/>
      <c r="D56" s="50"/>
      <c r="E56" s="50"/>
      <c r="F56" s="50"/>
      <c r="G56" s="50"/>
      <c r="H56" s="50"/>
      <c r="I56" s="50"/>
      <c r="J56" s="51"/>
    </row>
    <row r="57" spans="2:10" ht="15.75" thickBot="1" x14ac:dyDescent="0.3">
      <c r="B57" s="52"/>
      <c r="C57" s="53"/>
      <c r="D57" s="53"/>
      <c r="E57" s="53"/>
      <c r="F57" s="53"/>
      <c r="G57" s="53"/>
      <c r="H57" s="53"/>
      <c r="I57" s="53"/>
      <c r="J57" s="54"/>
    </row>
    <row r="59" spans="2:10" x14ac:dyDescent="0.25">
      <c r="C59" s="136" t="s">
        <v>52</v>
      </c>
      <c r="D59" s="136"/>
      <c r="E59" s="136"/>
      <c r="F59" s="136"/>
      <c r="G59" s="136"/>
      <c r="H59" s="136"/>
      <c r="I59" s="136"/>
      <c r="J59" s="136"/>
    </row>
    <row r="60" spans="2:10" x14ac:dyDescent="0.25">
      <c r="C60" s="136"/>
      <c r="D60" s="136"/>
      <c r="E60" s="136"/>
      <c r="F60" s="136"/>
      <c r="G60" s="136"/>
      <c r="H60" s="136"/>
      <c r="I60" s="136"/>
      <c r="J60" s="136"/>
    </row>
    <row r="61" spans="2:10" x14ac:dyDescent="0.25">
      <c r="C61" s="136"/>
      <c r="D61" s="136"/>
      <c r="E61" s="136"/>
      <c r="F61" s="136"/>
      <c r="G61" s="136"/>
      <c r="H61" s="136"/>
      <c r="I61" s="136"/>
      <c r="J61" s="136"/>
    </row>
    <row r="62" spans="2:10" x14ac:dyDescent="0.25">
      <c r="C62" s="136"/>
      <c r="D62" s="136"/>
      <c r="E62" s="136"/>
      <c r="F62" s="136"/>
      <c r="G62" s="136"/>
      <c r="H62" s="136"/>
      <c r="I62" s="136"/>
      <c r="J62" s="136"/>
    </row>
    <row r="63" spans="2:10" x14ac:dyDescent="0.25">
      <c r="C63" s="136"/>
      <c r="D63" s="136"/>
      <c r="E63" s="136"/>
      <c r="F63" s="136"/>
      <c r="G63" s="136"/>
      <c r="H63" s="136"/>
      <c r="I63" s="136"/>
      <c r="J63" s="136"/>
    </row>
  </sheetData>
  <mergeCells count="103">
    <mergeCell ref="C59:J63"/>
    <mergeCell ref="J41:M41"/>
    <mergeCell ref="J42:O42"/>
    <mergeCell ref="J35:O35"/>
    <mergeCell ref="N28:Y28"/>
    <mergeCell ref="B32:L32"/>
    <mergeCell ref="B33:L33"/>
    <mergeCell ref="B34:L34"/>
    <mergeCell ref="L36:M36"/>
    <mergeCell ref="J37:K39"/>
    <mergeCell ref="L37:M37"/>
    <mergeCell ref="L38:M38"/>
    <mergeCell ref="L39:M39"/>
    <mergeCell ref="O24:R24"/>
    <mergeCell ref="U24:V24"/>
    <mergeCell ref="X24:Y24"/>
    <mergeCell ref="O25:V25"/>
    <mergeCell ref="X25:Y25"/>
    <mergeCell ref="X26:Y26"/>
    <mergeCell ref="N27:V27"/>
    <mergeCell ref="X27:Y27"/>
    <mergeCell ref="J40:M40"/>
    <mergeCell ref="O19:R19"/>
    <mergeCell ref="U19:V19"/>
    <mergeCell ref="X19:Y19"/>
    <mergeCell ref="O20:V20"/>
    <mergeCell ref="X20:Y20"/>
    <mergeCell ref="O21:V21"/>
    <mergeCell ref="X21:Y21"/>
    <mergeCell ref="O22:Y22"/>
    <mergeCell ref="O23:Y23"/>
    <mergeCell ref="X14:Y14"/>
    <mergeCell ref="O15:Y15"/>
    <mergeCell ref="O16:Y16"/>
    <mergeCell ref="O17:R17"/>
    <mergeCell ref="U17:V17"/>
    <mergeCell ref="X17:Y17"/>
    <mergeCell ref="O18:R18"/>
    <mergeCell ref="U18:V18"/>
    <mergeCell ref="X18:Y18"/>
    <mergeCell ref="B27:I27"/>
    <mergeCell ref="K27:L27"/>
    <mergeCell ref="B28:I28"/>
    <mergeCell ref="K28:L28"/>
    <mergeCell ref="A29:I29"/>
    <mergeCell ref="K29:L29"/>
    <mergeCell ref="N2:Y5"/>
    <mergeCell ref="N6:R6"/>
    <mergeCell ref="U6:V6"/>
    <mergeCell ref="X6:Y6"/>
    <mergeCell ref="N7:Y7"/>
    <mergeCell ref="O8:Y8"/>
    <mergeCell ref="O9:Y9"/>
    <mergeCell ref="O10:R10"/>
    <mergeCell ref="U10:V10"/>
    <mergeCell ref="X10:Y10"/>
    <mergeCell ref="O11:R11"/>
    <mergeCell ref="U11:V11"/>
    <mergeCell ref="X11:Y11"/>
    <mergeCell ref="O12:R12"/>
    <mergeCell ref="U12:V12"/>
    <mergeCell ref="X12:Y12"/>
    <mergeCell ref="O13:Y13"/>
    <mergeCell ref="O14:V14"/>
    <mergeCell ref="H26:I26"/>
    <mergeCell ref="K26:L26"/>
    <mergeCell ref="B17:L17"/>
    <mergeCell ref="B18:I18"/>
    <mergeCell ref="K18:L18"/>
    <mergeCell ref="B19:L19"/>
    <mergeCell ref="B20:L20"/>
    <mergeCell ref="B21:E21"/>
    <mergeCell ref="H21:I21"/>
    <mergeCell ref="K21:L21"/>
    <mergeCell ref="B22:I22"/>
    <mergeCell ref="K22:L22"/>
    <mergeCell ref="K23:L23"/>
    <mergeCell ref="B24:L24"/>
    <mergeCell ref="B25:L25"/>
    <mergeCell ref="B49:H50"/>
    <mergeCell ref="B51:H51"/>
    <mergeCell ref="B8:L8"/>
    <mergeCell ref="A2:L5"/>
    <mergeCell ref="A6:E6"/>
    <mergeCell ref="H6:I6"/>
    <mergeCell ref="K6:L6"/>
    <mergeCell ref="A7:L7"/>
    <mergeCell ref="B16:E16"/>
    <mergeCell ref="H16:I16"/>
    <mergeCell ref="K16:L16"/>
    <mergeCell ref="B9:L9"/>
    <mergeCell ref="B10:E10"/>
    <mergeCell ref="H10:I10"/>
    <mergeCell ref="K10:L10"/>
    <mergeCell ref="B11:E11"/>
    <mergeCell ref="H11:I11"/>
    <mergeCell ref="K11:L11"/>
    <mergeCell ref="B12:L12"/>
    <mergeCell ref="B13:I13"/>
    <mergeCell ref="K13:L13"/>
    <mergeCell ref="B14:L14"/>
    <mergeCell ref="B15:L15"/>
    <mergeCell ref="B26:E26"/>
  </mergeCells>
  <pageMargins left="0.7" right="0.7" top="0.75" bottom="0.75" header="0.3" footer="0.3"/>
  <pageSetup scale="63" orientation="landscape" r:id="rId1"/>
  <colBreaks count="1" manualBreakCount="1">
    <brk id="12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AF2A5368E87F44F934E5A8BB7EF84B9" ma:contentTypeVersion="13" ma:contentTypeDescription="Crear nuevo documento." ma:contentTypeScope="" ma:versionID="b84e703b98b23512f6643d2be206d2ed">
  <xsd:schema xmlns:xsd="http://www.w3.org/2001/XMLSchema" xmlns:xs="http://www.w3.org/2001/XMLSchema" xmlns:p="http://schemas.microsoft.com/office/2006/metadata/properties" xmlns:ns2="15ff428f-28d0-45ae-ab9f-b9ddecaf8066" xmlns:ns3="169a036c-33dc-48e8-bca4-518fe833d31e" targetNamespace="http://schemas.microsoft.com/office/2006/metadata/properties" ma:root="true" ma:fieldsID="3e8978ed657ebd80959e2ba6905abf3e" ns2:_="" ns3:_="">
    <xsd:import namespace="15ff428f-28d0-45ae-ab9f-b9ddecaf8066"/>
    <xsd:import namespace="169a036c-33dc-48e8-bca4-518fe833d3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ff428f-28d0-45ae-ab9f-b9ddecaf80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a036c-33dc-48e8-bca4-518fe833d3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5f028c-ad8e-4895-8114-e8f13ffb174c}" ma:internalName="TaxCatchAll" ma:showField="CatchAllData" ma:web="169a036c-33dc-48e8-bca4-518fe833d3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5ff428f-28d0-45ae-ab9f-b9ddecaf8066">
      <Terms xmlns="http://schemas.microsoft.com/office/infopath/2007/PartnerControls"/>
    </lcf76f155ced4ddcb4097134ff3c332f>
    <TaxCatchAll xmlns="169a036c-33dc-48e8-bca4-518fe833d31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E56B1E-8C89-4CF3-937E-0C9EC2D31D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ff428f-28d0-45ae-ab9f-b9ddecaf8066"/>
    <ds:schemaRef ds:uri="169a036c-33dc-48e8-bca4-518fe833d3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2AEF2A-53CB-4361-8150-EAAD6F09D381}">
  <ds:schemaRefs>
    <ds:schemaRef ds:uri="http://schemas.microsoft.com/office/2006/metadata/properties"/>
    <ds:schemaRef ds:uri="http://schemas.microsoft.com/office/infopath/2007/PartnerControls"/>
    <ds:schemaRef ds:uri="15ff428f-28d0-45ae-ab9f-b9ddecaf8066"/>
    <ds:schemaRef ds:uri="169a036c-33dc-48e8-bca4-518fe833d31e"/>
  </ds:schemaRefs>
</ds:datastoreItem>
</file>

<file path=customXml/itemProps3.xml><?xml version="1.0" encoding="utf-8"?>
<ds:datastoreItem xmlns:ds="http://schemas.openxmlformats.org/officeDocument/2006/customXml" ds:itemID="{5AA9778A-6523-4FCB-A0A7-D6F9E2D9A67D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IPIALES Y SANDONA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Karol Valentina Burbano Casallas</dc:creator>
  <cp:keywords/>
  <dc:description/>
  <cp:lastModifiedBy>Deicy Julieth Ortega Noguera</cp:lastModifiedBy>
  <cp:revision/>
  <dcterms:created xsi:type="dcterms:W3CDTF">2026-04-09T17:08:52Z</dcterms:created>
  <dcterms:modified xsi:type="dcterms:W3CDTF">2026-10-19T21:06:14Z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0x0101008AF2A5368E87F44F934E5A8BB7EF84B9</vt:lpwstr>
  </property>
  <property fmtid="{D5CDD505-2E9C-101B-9397-08002B2CF9AE}" pid="3" name="MediaServiceImageTags">
    <vt:lpwstr/>
  </property>
  <property fmtid="{D5CDD505-2E9C-101B-9397-08002B2CF9AE}" pid="4" name="gvdocid">
    <vt:lpwstr>afb31c79-847b-4f9d-a0b1-dad4ed92d98f</vt:lpwstr>
  </property>
  <property fmtid="{D5CDD505-2E9C-101B-9397-08002B2CF9AE}" pid="5" name="ClassificationTagSetId">
    <vt:lpwstr>e16409a7-1700-4153-9090-3955bc2f0ae8</vt:lpwstr>
  </property>
  <property fmtid="{D5CDD505-2E9C-101B-9397-08002B2CF9AE}" pid="6" name="ComplianceTagSetId">
    <vt:lpwstr>f14fc1f1-8950-40d5-8a29-45909da947d6</vt:lpwstr>
  </property>
  <property fmtid="{D5CDD505-2E9C-101B-9397-08002B2CF9AE}" pid="7" name="FileId">
    <vt:lpwstr>afb31c79-847b-4f9d-a0b1-dad4ed92d98f</vt:lpwstr>
  </property>
  <property fmtid="{D5CDD505-2E9C-101B-9397-08002B2CF9AE}" pid="8" name="UserId">
    <vt:lpwstr>Liliana Lopez Latino</vt:lpwstr>
  </property>
  <property fmtid="{D5CDD505-2E9C-101B-9397-08002B2CF9AE}" pid="9" name="TagDateTime">
    <vt:lpwstr>2026-08-18T18:34:04Z</vt:lpwstr>
  </property>
  <property fmtid="{D5CDD505-2E9C-101B-9397-08002B2CF9AE}" pid="10" name="GVData">
    <vt:lpwstr>eyJPUyI6IldpbmRvd3MiLCJkb2NJRCI6ImFmYjMxYzc5LTg0N2ItNGY5ZC1hMGIxLWRhZDRlZDkyZDk4ZiIsImRvY1N0YXRlIjoie30iLCJwYXJlbnRMaW5lSWRzIjoiW1wiZTgzZjNkYTUtZTk0OS00N2Q1LWJlZTItMjQ5N2QwZGU4ODdkXCIsXCIwZDE3ZWQ1Ny00</vt:lpwstr>
  </property>
  <property fmtid="{D5CDD505-2E9C-101B-9397-08002B2CF9AE}" pid="11" name="GVData0">
    <vt:lpwstr>YjM2LTQzOGUtYmFkZi04MjJkZDA0ODI1ZjBcIixcIjcwYTZjNmU4LTA5ODQtNDgwMy04MmY1LTBiYTM1ZDM5NTA2YVwiLFwiNzhkMDk2ZmUtYjQ4OC00MDU5LWI0ZTMtNWQ2ZTEwNzZmMDhmXCIsXCI2MWI1MDdmMi1lNzcyLTRkY2YtOGMwMC1mMjcxZDAxMGE3MzFc</vt:lpwstr>
  </property>
  <property fmtid="{D5CDD505-2E9C-101B-9397-08002B2CF9AE}" pid="12" name="GVData1">
    <vt:lpwstr>IixcImUwNGU1ZDNkLTJkMTItNDhkNy1hMWQ1LTk4ZWU5OTk3Zjg5OFwiLFwiOTU2YjQ5N2YtNWY4Yi00MGRjLWFlZmMtNzZhMDZmMGExYzg5XCIsXCJmNzJmNTVmYy1hNGIzLTQwYTItYWQ5MS03ZDAzYzI2MjIwNzJcIixcIjU4NzdmMzYwLTI1NTQtNGY5ZS1hM2Y5</vt:lpwstr>
  </property>
  <property fmtid="{D5CDD505-2E9C-101B-9397-08002B2CF9AE}" pid="13" name="GVData2">
    <vt:lpwstr>LTNlNjFkNTQyNDgwNVwiLFwiMWYwNzM5MTUtOWE2Yi00MzY3LWFjZTQtNGFjY2Y2YTA3OWQwXCJdIiwid3JpdHRlbktleXMiOiJbXCJndmRvY2lkXCIsXCJDbGFzc2lmaWNhdGlvblRhZ1NldElkXCIsXCJDb21wbGlhbmNlVGFnU2V0SWRcIixcIkZpbGVJZFwiLFwi</vt:lpwstr>
  </property>
  <property fmtid="{D5CDD505-2E9C-101B-9397-08002B2CF9AE}" pid="14" name="GVData3">
    <vt:lpwstr>VXNlcklkXCIsXCJUYWdEYXRlVGltZVwiXSIsIm5vT2ZHdkRhdGFFbnRyaWVzIjoiNyIsImxpbmVJZCI6IjdiOWJkYjMzLWQ0NzMtNGExNi1iNjUzLTBiZTMxYjdiOTcyZiJ9</vt:lpwstr>
  </property>
  <property fmtid="{D5CDD505-2E9C-101B-9397-08002B2CF9AE}" pid="15" name="GVData4">
    <vt:lpwstr>(end)</vt:lpwstr>
  </property>
</Properties>
</file>