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gistraduriaco-my.sharepoint.com/personal/djortega_registraduria_gov_co/Documents/ADMINISTRATIVA Y FINANCIERA/2026/PLAN ANUAL DE ADQUISICIONES/5. MANTENIMIENTO DE SEDES PROPIAS/1. PRECONTRACTUAL/"/>
    </mc:Choice>
  </mc:AlternateContent>
  <xr:revisionPtr revIDLastSave="0" documentId="13_ncr:1_{2462DB70-1759-477A-A75E-B15304AE60EE}" xr6:coauthVersionLast="47" xr6:coauthVersionMax="47" xr10:uidLastSave="{00000000-0000-0000-0000-000000000000}"/>
  <bookViews>
    <workbookView xWindow="-105" yWindow="0" windowWidth="14610" windowHeight="15585" activeTab="1" xr2:uid="{A4D9EAFA-2CB6-4451-98EA-00EA34BC83B9}"/>
  </bookViews>
  <sheets>
    <sheet name="SANDONA" sheetId="5" r:id="rId1"/>
    <sheet name="ESPECIFICACIONE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" i="5" l="1"/>
  <c r="J24" i="5"/>
  <c r="J19" i="5"/>
  <c r="J18" i="5"/>
  <c r="J17" i="5"/>
  <c r="J12" i="5"/>
  <c r="J11" i="5"/>
  <c r="J10" i="5"/>
  <c r="J21" i="5" l="1"/>
  <c r="J14" i="5"/>
  <c r="J27" i="5" l="1"/>
  <c r="E29" i="5" s="1"/>
  <c r="F31" i="5" l="1"/>
  <c r="F32" i="5"/>
  <c r="F33" i="5"/>
  <c r="F34" i="5" s="1"/>
  <c r="E35" i="5" l="1"/>
</calcChain>
</file>

<file path=xl/sharedStrings.xml><?xml version="1.0" encoding="utf-8"?>
<sst xmlns="http://schemas.openxmlformats.org/spreadsheetml/2006/main" count="84" uniqueCount="49">
  <si>
    <t>Actividad</t>
  </si>
  <si>
    <t>UN</t>
  </si>
  <si>
    <t>Cantidad</t>
  </si>
  <si>
    <t>Vr. Unitario</t>
  </si>
  <si>
    <t>Vr. Total</t>
  </si>
  <si>
    <t>Costos directos</t>
  </si>
  <si>
    <t>ACTIVIDADES PRELIMINARES</t>
  </si>
  <si>
    <t>01.01.01</t>
  </si>
  <si>
    <t>01.01.02</t>
  </si>
  <si>
    <t xml:space="preserve">INSPECCIÓN, REVISIÓN,DESTAPE Y LIMPIEZA DE RED HIDROSANITARIA Y SIFONES EXISTENTES. </t>
  </si>
  <si>
    <t>ML</t>
  </si>
  <si>
    <t>TOTAL ACTIVIDADES PRELIMINARES</t>
  </si>
  <si>
    <t>02.01.01</t>
  </si>
  <si>
    <t>M2</t>
  </si>
  <si>
    <t>03.01.01</t>
  </si>
  <si>
    <t>PINTURA</t>
  </si>
  <si>
    <t>TOTAL COSTOS DIRECTOS</t>
  </si>
  <si>
    <t>SUBTOTAL</t>
  </si>
  <si>
    <t>ADMINISTRACIÓN</t>
  </si>
  <si>
    <t>IMPREVISTOS</t>
  </si>
  <si>
    <t>UTILIDAD</t>
  </si>
  <si>
    <t>I.V.A / UTILIDAD</t>
  </si>
  <si>
    <t>TOTAL OBRA</t>
  </si>
  <si>
    <t>ACTIVIDAD</t>
  </si>
  <si>
    <t>ESPECIFICACIONES</t>
  </si>
  <si>
    <t>La inspección, revisión y limpieza de sifones y red
hidrosanitaria comprende la evaluación del estado de tuberías, sifones y accesorios, la remoción de obstrucciones como sedimentos, cabellos o residuos orgánicos, la verificación del correcto funcionamiento del sistema y previniendo futuros atascos o problemas de salubridad. La ejecución y el diagnóstico de esta tarea permtirán determinar si es necesario ampliar o contruir una red adicional. (Aguas lluvias), según lo contemplado en el presupuesto. Esta información se evaluará con el supervisor e interventor para definir el curso de acción</t>
  </si>
  <si>
    <t>FUENTE: SOFTWARE ESPECIALIZADO DE LEGIS, CONSTRUPLAN</t>
  </si>
  <si>
    <t>TOTAL PINTURA</t>
  </si>
  <si>
    <t>ELABORÓ: Ing. LILIANA LOPEZ PATIÑO</t>
  </si>
  <si>
    <t>RESANE, LIJADA Y PINTURA 3 MANOS INTERIOR O BAJO PLACA, CON VINILO IGUAL O SUPERIOR A VINILTEX</t>
  </si>
  <si>
    <t xml:space="preserve">LIMPIEZA DE CANALES,BAJANTES DE AGUAS LLUVIAS  INCLUYE CARGUE Y RETIRO DE SOBRANTES  </t>
  </si>
  <si>
    <t>M</t>
  </si>
  <si>
    <t>Alcance: retirar residuos, lavar a presión 1 000 psi, revisar uniones, sellar silicona neutra; disponer sobrantes; verificar flujo 10 l/s.</t>
  </si>
  <si>
    <t>ESPECIFICACIONES TECNICAS: SEDE DE LA REGISTRADURIA MUNICIPAL DE SANDONA</t>
  </si>
  <si>
    <t>MANTENIMIENTO DE LA SEDE DE LA REGISTRADURIA MUNICIPAL DE SANDONA</t>
  </si>
  <si>
    <t>01.01.03</t>
  </si>
  <si>
    <t>PISO</t>
  </si>
  <si>
    <t>TOTAL PISO</t>
  </si>
  <si>
    <t>Suministro e instalación de piso en gres, incluye adhesivo, boquilla y nivelación.</t>
  </si>
  <si>
    <t>DEMOLICIÓN PISO EXISTENTE. Incluye mortero de nivelación, guardaescoba, cargue y retiro.</t>
  </si>
  <si>
    <t>Incluye retiro guardaescoba cerámico 7 cm, corte perimetral con turbo. Aspirado y lavado base. Espesor total removido máximo 4 cm.</t>
  </si>
  <si>
    <t>Reparación y sellado de juntas en pisos de tableta de gres</t>
  </si>
  <si>
    <t>SUMINISTRO, TRANSPORTE E INSTALACION  ALISTADO PISOS MORTERO 1:3  IMPERMEABILIZADO E= 0.04 MTS</t>
  </si>
  <si>
    <t>02.01.02</t>
  </si>
  <si>
    <t>02.01.03</t>
  </si>
  <si>
    <t>03.01.02</t>
  </si>
  <si>
    <t>Para reparar la junta de piso de tableta de gres, el proceso consiste primero en retirar mecánicamente el material dañado y limpiar a fondo el canal eliminando todo el polvo. A continuación, se aplica la nueva boquilla cementosa presionándola con una llana de goma, retirando los excesos con una esponja húmeda una vez que empiece a endurecer. Finalmente, tras dejar secar por completo la boquilla (de 24 a 48 horas), se aplica el sellador acrílico líquido directamente sobre la línea de la junta para impermeabilizarla y proteger su durabilidad.</t>
  </si>
  <si>
    <t>Alistado de piso: capa de mortero 1:3, 4 cm espesor, extendido con regla vibratoria y llana; curado húmedo 48 h.</t>
  </si>
  <si>
    <t>PISO GRES FORMATO 30.5X30.5CM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</si>
</sst>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8"/>
      <color theme="1"/>
      <name val="Tahoma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617E"/>
        <bgColor indexed="64"/>
      </patternFill>
    </fill>
    <fill>
      <patternFill patternType="solid">
        <fgColor rgb="FFABC100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7" fillId="0" borderId="0"/>
  </cellStyleXfs>
  <cellXfs count="99">
    <xf numFmtId="0" fontId="0" fillId="0" borderId="0" xfId="0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right"/>
    </xf>
    <xf numFmtId="0" fontId="2" fillId="3" borderId="9" xfId="0" applyFont="1" applyFill="1" applyBorder="1"/>
    <xf numFmtId="0" fontId="2" fillId="2" borderId="9" xfId="0" applyFont="1" applyFill="1" applyBorder="1"/>
    <xf numFmtId="9" fontId="2" fillId="0" borderId="13" xfId="2" applyFont="1" applyBorder="1" applyAlignment="1">
      <alignment horizontal="center"/>
    </xf>
    <xf numFmtId="0" fontId="2" fillId="4" borderId="9" xfId="0" applyFont="1" applyFill="1" applyBorder="1"/>
    <xf numFmtId="0" fontId="2" fillId="3" borderId="10" xfId="0" applyFont="1" applyFill="1" applyBorder="1"/>
    <xf numFmtId="0" fontId="2" fillId="3" borderId="11" xfId="0" applyFont="1" applyFill="1" applyBorder="1"/>
    <xf numFmtId="43" fontId="0" fillId="0" borderId="0" xfId="0" applyNumberFormat="1"/>
    <xf numFmtId="0" fontId="3" fillId="0" borderId="13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4" fontId="0" fillId="0" borderId="0" xfId="0" applyNumberFormat="1"/>
    <xf numFmtId="2" fontId="3" fillId="0" borderId="14" xfId="0" applyNumberFormat="1" applyFont="1" applyBorder="1" applyAlignment="1">
      <alignment horizontal="center" vertical="center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3" borderId="10" xfId="0" applyFont="1" applyFill="1" applyBorder="1" applyAlignment="1">
      <alignment horizontal="left"/>
    </xf>
    <xf numFmtId="0" fontId="2" fillId="3" borderId="11" xfId="0" applyFont="1" applyFill="1" applyBorder="1" applyAlignment="1">
      <alignment horizontal="left"/>
    </xf>
    <xf numFmtId="0" fontId="3" fillId="0" borderId="13" xfId="0" applyFont="1" applyBorder="1" applyAlignment="1">
      <alignment horizontal="left" vertical="center" wrapText="1"/>
    </xf>
    <xf numFmtId="44" fontId="3" fillId="0" borderId="9" xfId="1" applyFont="1" applyBorder="1" applyAlignment="1">
      <alignment horizontal="center" vertical="center"/>
    </xf>
    <xf numFmtId="44" fontId="3" fillId="0" borderId="11" xfId="1" applyFont="1" applyBorder="1" applyAlignment="1">
      <alignment horizontal="center" vertical="center"/>
    </xf>
    <xf numFmtId="44" fontId="3" fillId="0" borderId="13" xfId="1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44" fontId="3" fillId="0" borderId="14" xfId="1" applyFont="1" applyBorder="1" applyAlignment="1">
      <alignment horizontal="center" vertical="center"/>
    </xf>
    <xf numFmtId="44" fontId="3" fillId="0" borderId="13" xfId="1" applyFont="1" applyFill="1" applyBorder="1" applyAlignment="1">
      <alignment horizontal="center" vertical="center"/>
    </xf>
    <xf numFmtId="44" fontId="3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4" fontId="2" fillId="3" borderId="10" xfId="0" applyNumberFormat="1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44" fontId="3" fillId="0" borderId="9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4" fontId="2" fillId="3" borderId="9" xfId="0" applyNumberFormat="1" applyFont="1" applyFill="1" applyBorder="1" applyAlignment="1">
      <alignment horizontal="center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44" fontId="3" fillId="0" borderId="9" xfId="0" applyNumberFormat="1" applyFont="1" applyBorder="1" applyAlignment="1">
      <alignment horizontal="center"/>
    </xf>
    <xf numFmtId="44" fontId="3" fillId="0" borderId="11" xfId="0" applyNumberFormat="1" applyFont="1" applyBorder="1" applyAlignment="1">
      <alignment horizontal="center"/>
    </xf>
    <xf numFmtId="44" fontId="2" fillId="3" borderId="11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44" fontId="2" fillId="0" borderId="10" xfId="0" applyNumberFormat="1" applyFont="1" applyBorder="1" applyAlignment="1">
      <alignment horizontal="center"/>
    </xf>
    <xf numFmtId="44" fontId="2" fillId="0" borderId="11" xfId="0" applyNumberFormat="1" applyFont="1" applyBorder="1" applyAlignment="1">
      <alignment horizontal="center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44" fontId="2" fillId="0" borderId="1" xfId="1" applyFont="1" applyBorder="1" applyAlignment="1">
      <alignment horizontal="center"/>
    </xf>
    <xf numFmtId="44" fontId="2" fillId="0" borderId="2" xfId="1" applyFont="1" applyBorder="1" applyAlignment="1">
      <alignment horizontal="center"/>
    </xf>
    <xf numFmtId="44" fontId="2" fillId="0" borderId="3" xfId="1" applyFont="1" applyBorder="1" applyAlignment="1">
      <alignment horizontal="center"/>
    </xf>
    <xf numFmtId="44" fontId="2" fillId="0" borderId="6" xfId="1" applyFont="1" applyBorder="1" applyAlignment="1">
      <alignment horizontal="center"/>
    </xf>
    <xf numFmtId="44" fontId="2" fillId="0" borderId="7" xfId="1" applyFont="1" applyBorder="1" applyAlignment="1">
      <alignment horizontal="center"/>
    </xf>
    <xf numFmtId="44" fontId="2" fillId="0" borderId="8" xfId="1" applyFont="1" applyBorder="1" applyAlignment="1">
      <alignment horizontal="center"/>
    </xf>
    <xf numFmtId="44" fontId="2" fillId="0" borderId="9" xfId="1" applyFont="1" applyBorder="1" applyAlignment="1">
      <alignment horizontal="center"/>
    </xf>
    <xf numFmtId="44" fontId="2" fillId="0" borderId="10" xfId="1" applyFont="1" applyBorder="1" applyAlignment="1">
      <alignment horizontal="center"/>
    </xf>
    <xf numFmtId="44" fontId="2" fillId="0" borderId="11" xfId="1" applyFont="1" applyBorder="1" applyAlignment="1">
      <alignment horizontal="center"/>
    </xf>
    <xf numFmtId="44" fontId="2" fillId="0" borderId="9" xfId="0" applyNumberFormat="1" applyFont="1" applyBorder="1" applyAlignment="1">
      <alignment horizontal="center"/>
    </xf>
    <xf numFmtId="0" fontId="5" fillId="0" borderId="0" xfId="4" applyFont="1" applyAlignment="1">
      <alignment horizontal="left"/>
    </xf>
    <xf numFmtId="0" fontId="0" fillId="0" borderId="0" xfId="0" applyAlignment="1">
      <alignment horizontal="center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vertical="center" wrapText="1"/>
    </xf>
    <xf numFmtId="0" fontId="2" fillId="4" borderId="10" xfId="0" applyFont="1" applyFill="1" applyBorder="1"/>
    <xf numFmtId="0" fontId="2" fillId="4" borderId="11" xfId="0" applyFont="1" applyFill="1" applyBorder="1"/>
    <xf numFmtId="0" fontId="8" fillId="0" borderId="13" xfId="0" applyFont="1" applyBorder="1" applyAlignment="1">
      <alignment vertical="center" wrapText="1"/>
    </xf>
    <xf numFmtId="0" fontId="3" fillId="0" borderId="13" xfId="1" applyNumberFormat="1" applyFont="1" applyBorder="1" applyAlignment="1">
      <alignment vertical="center" wrapText="1"/>
    </xf>
    <xf numFmtId="0" fontId="3" fillId="0" borderId="13" xfId="1" applyNumberFormat="1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44" fontId="3" fillId="0" borderId="13" xfId="1" applyFont="1" applyBorder="1" applyAlignment="1">
      <alignment vertical="center" wrapText="1"/>
    </xf>
  </cellXfs>
  <cellStyles count="5">
    <cellStyle name="Moneda" xfId="1" builtinId="4"/>
    <cellStyle name="Normal" xfId="0" builtinId="0"/>
    <cellStyle name="Normal 4" xfId="3" xr:uid="{20512985-EDC0-4C90-A147-4B4B10E38F74}"/>
    <cellStyle name="Normal 4 2" xfId="4" xr:uid="{25A4ACB4-DB9C-4BEB-9F5C-BDEB1828A0C6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528692</xdr:colOff>
      <xdr:row>1</xdr:row>
      <xdr:rowOff>38099</xdr:rowOff>
    </xdr:from>
    <xdr:ext cx="850790" cy="793969"/>
    <xdr:pic>
      <xdr:nvPicPr>
        <xdr:cNvPr id="2" name="Picture 59">
          <a:extLst>
            <a:ext uri="{FF2B5EF4-FFF2-40B4-BE49-F238E27FC236}">
              <a16:creationId xmlns:a16="http://schemas.microsoft.com/office/drawing/2014/main" id="{A86268C6-E721-4852-BFD7-6F146D0D16A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062842" y="228599"/>
          <a:ext cx="850790" cy="79396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1E716-3DE2-4310-A611-C330BD0A7B23}">
  <sheetPr>
    <tabColor rgb="FF00B050"/>
  </sheetPr>
  <dimension ref="A2:M41"/>
  <sheetViews>
    <sheetView topLeftCell="A4" zoomScale="80" zoomScaleNormal="80" workbookViewId="0">
      <selection activeCell="M17" sqref="M17"/>
    </sheetView>
  </sheetViews>
  <sheetFormatPr baseColWidth="10" defaultColWidth="11.42578125" defaultRowHeight="15" x14ac:dyDescent="0.25"/>
  <cols>
    <col min="6" max="6" width="9" customWidth="1"/>
    <col min="7" max="7" width="11.140625" customWidth="1"/>
    <col min="9" max="9" width="9.28515625" customWidth="1"/>
    <col min="11" max="11" width="9.7109375" customWidth="1"/>
    <col min="13" max="13" width="28" customWidth="1"/>
  </cols>
  <sheetData>
    <row r="2" spans="1:13" x14ac:dyDescent="0.25">
      <c r="A2" s="19" t="s">
        <v>34</v>
      </c>
      <c r="B2" s="20"/>
      <c r="C2" s="20"/>
      <c r="D2" s="20"/>
      <c r="E2" s="20"/>
      <c r="F2" s="20"/>
      <c r="G2" s="20"/>
      <c r="H2" s="20"/>
      <c r="I2" s="20"/>
      <c r="J2" s="20"/>
      <c r="K2" s="21"/>
    </row>
    <row r="3" spans="1:13" x14ac:dyDescent="0.25">
      <c r="A3" s="22"/>
      <c r="B3" s="23"/>
      <c r="C3" s="23"/>
      <c r="D3" s="23"/>
      <c r="E3" s="23"/>
      <c r="F3" s="23"/>
      <c r="G3" s="23"/>
      <c r="H3" s="23"/>
      <c r="I3" s="23"/>
      <c r="J3" s="23"/>
      <c r="K3" s="24"/>
    </row>
    <row r="4" spans="1:13" ht="24" customHeight="1" x14ac:dyDescent="0.25">
      <c r="A4" s="22"/>
      <c r="B4" s="23"/>
      <c r="C4" s="23"/>
      <c r="D4" s="23"/>
      <c r="E4" s="23"/>
      <c r="F4" s="23"/>
      <c r="G4" s="23"/>
      <c r="H4" s="23"/>
      <c r="I4" s="23"/>
      <c r="J4" s="23"/>
      <c r="K4" s="24"/>
    </row>
    <row r="5" spans="1:13" x14ac:dyDescent="0.25">
      <c r="A5" s="25"/>
      <c r="B5" s="26"/>
      <c r="C5" s="26"/>
      <c r="D5" s="26"/>
      <c r="E5" s="26"/>
      <c r="F5" s="26"/>
      <c r="G5" s="26"/>
      <c r="H5" s="26"/>
      <c r="I5" s="26"/>
      <c r="J5" s="26"/>
      <c r="K5" s="27"/>
    </row>
    <row r="6" spans="1:13" x14ac:dyDescent="0.25">
      <c r="A6" s="28" t="s">
        <v>0</v>
      </c>
      <c r="B6" s="29"/>
      <c r="C6" s="29"/>
      <c r="D6" s="29"/>
      <c r="E6" s="30"/>
      <c r="F6" s="1" t="s">
        <v>1</v>
      </c>
      <c r="G6" s="2" t="s">
        <v>2</v>
      </c>
      <c r="H6" s="28" t="s">
        <v>3</v>
      </c>
      <c r="I6" s="30"/>
      <c r="J6" s="28" t="s">
        <v>4</v>
      </c>
      <c r="K6" s="30"/>
    </row>
    <row r="7" spans="1:13" x14ac:dyDescent="0.25">
      <c r="A7" s="28" t="s">
        <v>5</v>
      </c>
      <c r="B7" s="29"/>
      <c r="C7" s="29"/>
      <c r="D7" s="29"/>
      <c r="E7" s="29"/>
      <c r="F7" s="29"/>
      <c r="G7" s="29"/>
      <c r="H7" s="29"/>
      <c r="I7" s="29"/>
      <c r="J7" s="29"/>
      <c r="K7" s="30"/>
    </row>
    <row r="8" spans="1:13" x14ac:dyDescent="0.25">
      <c r="A8" s="3">
        <v>1</v>
      </c>
      <c r="B8" s="17" t="s">
        <v>6</v>
      </c>
      <c r="C8" s="17"/>
      <c r="D8" s="17"/>
      <c r="E8" s="17"/>
      <c r="F8" s="17"/>
      <c r="G8" s="17"/>
      <c r="H8" s="17"/>
      <c r="I8" s="17"/>
      <c r="J8" s="17"/>
      <c r="K8" s="18"/>
    </row>
    <row r="9" spans="1:13" x14ac:dyDescent="0.25">
      <c r="A9" s="4">
        <v>1.01</v>
      </c>
      <c r="B9" s="31" t="s">
        <v>6</v>
      </c>
      <c r="C9" s="31"/>
      <c r="D9" s="31"/>
      <c r="E9" s="31"/>
      <c r="F9" s="31"/>
      <c r="G9" s="31"/>
      <c r="H9" s="31"/>
      <c r="I9" s="31"/>
      <c r="J9" s="31"/>
      <c r="K9" s="32"/>
    </row>
    <row r="10" spans="1:13" ht="49.5" customHeight="1" x14ac:dyDescent="0.25">
      <c r="A10" s="13" t="s">
        <v>7</v>
      </c>
      <c r="B10" s="33" t="s">
        <v>30</v>
      </c>
      <c r="C10" s="33"/>
      <c r="D10" s="33"/>
      <c r="E10" s="33"/>
      <c r="F10" s="13" t="s">
        <v>31</v>
      </c>
      <c r="G10" s="12">
        <v>6</v>
      </c>
      <c r="H10" s="34">
        <v>36338</v>
      </c>
      <c r="I10" s="35"/>
      <c r="J10" s="36">
        <f>G10*H10</f>
        <v>218028</v>
      </c>
      <c r="K10" s="36"/>
    </row>
    <row r="11" spans="1:13" ht="44.25" customHeight="1" x14ac:dyDescent="0.25">
      <c r="A11" s="13" t="s">
        <v>8</v>
      </c>
      <c r="B11" s="37" t="s">
        <v>9</v>
      </c>
      <c r="C11" s="37"/>
      <c r="D11" s="37"/>
      <c r="E11" s="37"/>
      <c r="F11" s="14" t="s">
        <v>10</v>
      </c>
      <c r="G11" s="16">
        <v>5.3125426783069321</v>
      </c>
      <c r="H11" s="38">
        <v>146503</v>
      </c>
      <c r="I11" s="38"/>
      <c r="J11" s="36">
        <f>G11*H11</f>
        <v>778303.44000000041</v>
      </c>
      <c r="K11" s="36"/>
      <c r="M11" s="15"/>
    </row>
    <row r="12" spans="1:13" ht="54" customHeight="1" x14ac:dyDescent="0.25">
      <c r="A12" s="13" t="s">
        <v>35</v>
      </c>
      <c r="B12" s="37" t="s">
        <v>39</v>
      </c>
      <c r="C12" s="37"/>
      <c r="D12" s="37"/>
      <c r="E12" s="37"/>
      <c r="F12" s="14" t="s">
        <v>13</v>
      </c>
      <c r="G12" s="14">
        <v>20</v>
      </c>
      <c r="H12" s="38">
        <v>54516</v>
      </c>
      <c r="I12" s="38"/>
      <c r="J12" s="36">
        <f>G12*H12</f>
        <v>1090320</v>
      </c>
      <c r="K12" s="36"/>
    </row>
    <row r="13" spans="1:13" x14ac:dyDescent="0.25">
      <c r="A13" s="3"/>
      <c r="B13" s="17" t="s">
        <v>11</v>
      </c>
      <c r="C13" s="17"/>
      <c r="D13" s="17"/>
      <c r="E13" s="17"/>
      <c r="F13" s="17"/>
      <c r="G13" s="17"/>
      <c r="H13" s="17"/>
      <c r="I13" s="17"/>
      <c r="J13" s="17"/>
      <c r="K13" s="18"/>
    </row>
    <row r="14" spans="1:13" x14ac:dyDescent="0.25">
      <c r="A14" s="4"/>
      <c r="B14" s="31" t="s">
        <v>11</v>
      </c>
      <c r="C14" s="31"/>
      <c r="D14" s="31"/>
      <c r="E14" s="31"/>
      <c r="F14" s="31"/>
      <c r="G14" s="31"/>
      <c r="H14" s="31"/>
      <c r="I14" s="31"/>
      <c r="J14" s="42">
        <f>SUM(J10:K12)</f>
        <v>2086651.4400000004</v>
      </c>
      <c r="K14" s="43"/>
    </row>
    <row r="15" spans="1:13" ht="18" customHeight="1" x14ac:dyDescent="0.25">
      <c r="A15" s="3">
        <v>2</v>
      </c>
      <c r="B15" s="17" t="s">
        <v>36</v>
      </c>
      <c r="C15" s="17"/>
      <c r="D15" s="17"/>
      <c r="E15" s="17"/>
      <c r="F15" s="17"/>
      <c r="G15" s="17"/>
      <c r="H15" s="17"/>
      <c r="I15" s="17"/>
      <c r="J15" s="17"/>
      <c r="K15" s="18"/>
    </row>
    <row r="16" spans="1:13" ht="14.25" customHeight="1" x14ac:dyDescent="0.25">
      <c r="A16" s="4">
        <v>2.0099999999999998</v>
      </c>
      <c r="B16" s="31" t="s">
        <v>36</v>
      </c>
      <c r="C16" s="31"/>
      <c r="D16" s="31"/>
      <c r="E16" s="31"/>
      <c r="F16" s="31"/>
      <c r="G16" s="31"/>
      <c r="H16" s="31"/>
      <c r="I16" s="31"/>
      <c r="J16" s="31"/>
      <c r="K16" s="32"/>
    </row>
    <row r="17" spans="1:13" ht="33.75" customHeight="1" x14ac:dyDescent="0.25">
      <c r="A17" s="13" t="s">
        <v>12</v>
      </c>
      <c r="B17" s="33" t="s">
        <v>48</v>
      </c>
      <c r="C17" s="33"/>
      <c r="D17" s="33"/>
      <c r="E17" s="33"/>
      <c r="F17" s="13" t="s">
        <v>13</v>
      </c>
      <c r="G17" s="13">
        <v>20</v>
      </c>
      <c r="H17" s="39">
        <v>112311</v>
      </c>
      <c r="I17" s="39"/>
      <c r="J17" s="40">
        <f>G17*H17</f>
        <v>2246220</v>
      </c>
      <c r="K17" s="41"/>
    </row>
    <row r="18" spans="1:13" ht="33.75" customHeight="1" x14ac:dyDescent="0.25">
      <c r="A18" s="13" t="s">
        <v>43</v>
      </c>
      <c r="B18" s="33" t="s">
        <v>41</v>
      </c>
      <c r="C18" s="33"/>
      <c r="D18" s="33"/>
      <c r="E18" s="33"/>
      <c r="F18" s="13" t="s">
        <v>13</v>
      </c>
      <c r="G18" s="13">
        <v>25</v>
      </c>
      <c r="H18" s="39">
        <v>22478</v>
      </c>
      <c r="I18" s="39"/>
      <c r="J18" s="40">
        <f>G18*H18</f>
        <v>561950</v>
      </c>
      <c r="K18" s="41"/>
    </row>
    <row r="19" spans="1:13" ht="33.75" customHeight="1" x14ac:dyDescent="0.25">
      <c r="A19" s="13" t="s">
        <v>44</v>
      </c>
      <c r="B19" s="33" t="s">
        <v>42</v>
      </c>
      <c r="C19" s="33"/>
      <c r="D19" s="33"/>
      <c r="E19" s="33"/>
      <c r="F19" s="13" t="s">
        <v>13</v>
      </c>
      <c r="G19" s="13">
        <v>20</v>
      </c>
      <c r="H19" s="36">
        <v>36040</v>
      </c>
      <c r="I19" s="36"/>
      <c r="J19" s="46">
        <f>G19*H19</f>
        <v>720800</v>
      </c>
      <c r="K19" s="47"/>
    </row>
    <row r="20" spans="1:13" ht="17.25" customHeight="1" x14ac:dyDescent="0.25">
      <c r="A20" s="5"/>
      <c r="B20" s="17" t="s">
        <v>37</v>
      </c>
      <c r="C20" s="17"/>
      <c r="D20" s="17"/>
      <c r="E20" s="17"/>
      <c r="F20" s="17"/>
      <c r="G20" s="17"/>
      <c r="H20" s="17"/>
      <c r="I20" s="18"/>
      <c r="J20" s="44"/>
      <c r="K20" s="45"/>
    </row>
    <row r="21" spans="1:13" ht="19.5" customHeight="1" x14ac:dyDescent="0.25">
      <c r="A21" s="4"/>
      <c r="B21" s="31" t="s">
        <v>37</v>
      </c>
      <c r="C21" s="31"/>
      <c r="D21" s="31"/>
      <c r="E21" s="31"/>
      <c r="F21" s="31"/>
      <c r="G21" s="31"/>
      <c r="H21" s="31"/>
      <c r="I21" s="32"/>
      <c r="J21" s="48">
        <f>SUM(J17:K19)</f>
        <v>3528970</v>
      </c>
      <c r="K21" s="43"/>
    </row>
    <row r="22" spans="1:13" x14ac:dyDescent="0.25">
      <c r="A22" s="3">
        <v>3</v>
      </c>
      <c r="B22" s="17" t="s">
        <v>15</v>
      </c>
      <c r="C22" s="17"/>
      <c r="D22" s="17"/>
      <c r="E22" s="17"/>
      <c r="F22" s="17"/>
      <c r="G22" s="17"/>
      <c r="H22" s="17"/>
      <c r="I22" s="17"/>
      <c r="J22" s="17"/>
      <c r="K22" s="18"/>
    </row>
    <row r="23" spans="1:13" ht="18.75" customHeight="1" x14ac:dyDescent="0.25">
      <c r="A23" s="4">
        <v>3.01</v>
      </c>
      <c r="B23" s="31" t="s">
        <v>15</v>
      </c>
      <c r="C23" s="31"/>
      <c r="D23" s="31"/>
      <c r="E23" s="31"/>
      <c r="F23" s="31"/>
      <c r="G23" s="31"/>
      <c r="H23" s="31"/>
      <c r="I23" s="31"/>
      <c r="J23" s="31"/>
      <c r="K23" s="32"/>
    </row>
    <row r="24" spans="1:13" ht="36" customHeight="1" x14ac:dyDescent="0.25">
      <c r="A24" s="12" t="s">
        <v>45</v>
      </c>
      <c r="B24" s="49" t="s">
        <v>29</v>
      </c>
      <c r="C24" s="49"/>
      <c r="D24" s="49"/>
      <c r="E24" s="50"/>
      <c r="F24" s="13" t="s">
        <v>13</v>
      </c>
      <c r="G24" s="12">
        <v>20</v>
      </c>
      <c r="H24" s="34">
        <v>26942</v>
      </c>
      <c r="I24" s="35"/>
      <c r="J24" s="51">
        <f>G24*H24</f>
        <v>538840</v>
      </c>
      <c r="K24" s="52"/>
    </row>
    <row r="25" spans="1:13" x14ac:dyDescent="0.25">
      <c r="A25" s="5"/>
      <c r="B25" s="17" t="s">
        <v>27</v>
      </c>
      <c r="C25" s="17"/>
      <c r="D25" s="17"/>
      <c r="E25" s="17"/>
      <c r="F25" s="17"/>
      <c r="G25" s="17"/>
      <c r="H25" s="17"/>
      <c r="I25" s="18"/>
      <c r="J25" s="44"/>
      <c r="K25" s="45"/>
    </row>
    <row r="26" spans="1:13" ht="19.5" customHeight="1" x14ac:dyDescent="0.25">
      <c r="A26" s="4"/>
      <c r="B26" s="8" t="s">
        <v>27</v>
      </c>
      <c r="C26" s="8"/>
      <c r="D26" s="8"/>
      <c r="E26" s="8"/>
      <c r="F26" s="8"/>
      <c r="G26" s="8"/>
      <c r="H26" s="8"/>
      <c r="I26" s="9"/>
      <c r="J26" s="48">
        <f>J24</f>
        <v>538840</v>
      </c>
      <c r="K26" s="53"/>
    </row>
    <row r="27" spans="1:13" x14ac:dyDescent="0.25">
      <c r="A27" s="54" t="s">
        <v>16</v>
      </c>
      <c r="B27" s="55"/>
      <c r="C27" s="55"/>
      <c r="D27" s="55"/>
      <c r="E27" s="55"/>
      <c r="F27" s="55"/>
      <c r="G27" s="55"/>
      <c r="H27" s="55"/>
      <c r="I27" s="55"/>
      <c r="J27" s="56">
        <f>J26+J21+J14</f>
        <v>6154461.4400000004</v>
      </c>
      <c r="K27" s="57"/>
    </row>
    <row r="28" spans="1:13" x14ac:dyDescent="0.25">
      <c r="A28" s="58"/>
      <c r="B28" s="59"/>
      <c r="C28" s="59"/>
      <c r="D28" s="59"/>
      <c r="E28" s="59"/>
      <c r="F28" s="59"/>
      <c r="G28" s="59"/>
      <c r="H28" s="59"/>
      <c r="I28" s="59"/>
      <c r="J28" s="59"/>
      <c r="K28" s="60"/>
    </row>
    <row r="29" spans="1:13" x14ac:dyDescent="0.25">
      <c r="B29" s="61" t="s">
        <v>17</v>
      </c>
      <c r="C29" s="62"/>
      <c r="D29" s="63"/>
      <c r="E29" s="67">
        <f>J27</f>
        <v>6154461.4400000004</v>
      </c>
      <c r="F29" s="68"/>
      <c r="G29" s="68"/>
      <c r="H29" s="68"/>
      <c r="I29" s="68"/>
      <c r="J29" s="68"/>
      <c r="K29" s="69"/>
    </row>
    <row r="30" spans="1:13" x14ac:dyDescent="0.25">
      <c r="B30" s="64"/>
      <c r="C30" s="65"/>
      <c r="D30" s="66"/>
      <c r="E30" s="70"/>
      <c r="F30" s="71"/>
      <c r="G30" s="71"/>
      <c r="H30" s="71"/>
      <c r="I30" s="71"/>
      <c r="J30" s="71"/>
      <c r="K30" s="72"/>
      <c r="M30" s="15"/>
    </row>
    <row r="31" spans="1:13" x14ac:dyDescent="0.25">
      <c r="B31" s="28" t="s">
        <v>18</v>
      </c>
      <c r="C31" s="29"/>
      <c r="D31" s="30"/>
      <c r="E31" s="6">
        <v>0.17</v>
      </c>
      <c r="F31" s="73">
        <f>(E29*E31)</f>
        <v>1046258.4448000002</v>
      </c>
      <c r="G31" s="74"/>
      <c r="H31" s="74"/>
      <c r="I31" s="74"/>
      <c r="J31" s="74"/>
      <c r="K31" s="75"/>
      <c r="M31" s="15"/>
    </row>
    <row r="32" spans="1:13" x14ac:dyDescent="0.25">
      <c r="B32" s="28" t="s">
        <v>19</v>
      </c>
      <c r="C32" s="29"/>
      <c r="D32" s="30"/>
      <c r="E32" s="6">
        <v>0.02</v>
      </c>
      <c r="F32" s="73">
        <f>(E29*E32)</f>
        <v>123089.22880000001</v>
      </c>
      <c r="G32" s="74"/>
      <c r="H32" s="74"/>
      <c r="I32" s="74"/>
      <c r="J32" s="74"/>
      <c r="K32" s="75"/>
    </row>
    <row r="33" spans="2:13" x14ac:dyDescent="0.25">
      <c r="B33" s="28" t="s">
        <v>20</v>
      </c>
      <c r="C33" s="29"/>
      <c r="D33" s="30"/>
      <c r="E33" s="6">
        <v>0.05</v>
      </c>
      <c r="F33" s="76">
        <f>(E29*E33)</f>
        <v>307723.07200000004</v>
      </c>
      <c r="G33" s="29"/>
      <c r="H33" s="29"/>
      <c r="I33" s="29"/>
      <c r="J33" s="29"/>
      <c r="K33" s="30"/>
    </row>
    <row r="34" spans="2:13" x14ac:dyDescent="0.25">
      <c r="B34" s="28" t="s">
        <v>21</v>
      </c>
      <c r="C34" s="29"/>
      <c r="D34" s="30"/>
      <c r="E34" s="6">
        <v>0.19</v>
      </c>
      <c r="F34" s="76">
        <f>(F33*E34)</f>
        <v>58467.383680000006</v>
      </c>
      <c r="G34" s="29"/>
      <c r="H34" s="29"/>
      <c r="I34" s="29"/>
      <c r="J34" s="29"/>
      <c r="K34" s="30"/>
    </row>
    <row r="35" spans="2:13" x14ac:dyDescent="0.25">
      <c r="B35" s="28" t="s">
        <v>22</v>
      </c>
      <c r="C35" s="29"/>
      <c r="D35" s="30"/>
      <c r="E35" s="76">
        <f>ROUND(SUM(E29:K34),0)</f>
        <v>7690000</v>
      </c>
      <c r="F35" s="29"/>
      <c r="G35" s="29"/>
      <c r="H35" s="29"/>
      <c r="I35" s="29"/>
      <c r="J35" s="29"/>
      <c r="K35" s="30"/>
      <c r="M35" s="10"/>
    </row>
    <row r="36" spans="2:13" x14ac:dyDescent="0.25">
      <c r="M36" s="10"/>
    </row>
    <row r="39" spans="2:13" x14ac:dyDescent="0.25">
      <c r="B39" s="77" t="s">
        <v>26</v>
      </c>
      <c r="C39" s="77"/>
      <c r="D39" s="77"/>
      <c r="E39" s="77"/>
      <c r="F39" s="77"/>
      <c r="G39" s="77"/>
      <c r="H39" s="77"/>
      <c r="I39" s="77"/>
      <c r="J39" s="77"/>
      <c r="K39" s="77"/>
    </row>
    <row r="40" spans="2:13" x14ac:dyDescent="0.25">
      <c r="B40" s="78"/>
      <c r="C40" s="78"/>
      <c r="D40" s="78"/>
      <c r="E40" s="78"/>
      <c r="F40" s="78"/>
      <c r="G40" s="78"/>
      <c r="H40" s="78"/>
      <c r="I40" s="78"/>
      <c r="J40" s="78"/>
      <c r="K40" s="78"/>
    </row>
    <row r="41" spans="2:13" x14ac:dyDescent="0.25">
      <c r="B41" s="77" t="s">
        <v>28</v>
      </c>
      <c r="C41" s="77"/>
      <c r="D41" s="77"/>
      <c r="E41" s="77"/>
      <c r="F41" s="77"/>
      <c r="G41" s="77"/>
      <c r="H41" s="77"/>
      <c r="I41" s="77"/>
      <c r="J41" s="77"/>
      <c r="K41" s="77"/>
    </row>
  </sheetData>
  <mergeCells count="60">
    <mergeCell ref="B41:K41"/>
    <mergeCell ref="B34:D34"/>
    <mergeCell ref="F34:K34"/>
    <mergeCell ref="B35:D35"/>
    <mergeCell ref="E35:K35"/>
    <mergeCell ref="B39:K39"/>
    <mergeCell ref="B40:K40"/>
    <mergeCell ref="B31:D31"/>
    <mergeCell ref="F31:K31"/>
    <mergeCell ref="B32:D32"/>
    <mergeCell ref="F32:K32"/>
    <mergeCell ref="B33:D33"/>
    <mergeCell ref="F33:K33"/>
    <mergeCell ref="J26:K26"/>
    <mergeCell ref="A27:I27"/>
    <mergeCell ref="J27:K27"/>
    <mergeCell ref="A28:K28"/>
    <mergeCell ref="B29:D30"/>
    <mergeCell ref="E29:K30"/>
    <mergeCell ref="B25:I25"/>
    <mergeCell ref="J25:K25"/>
    <mergeCell ref="B19:E19"/>
    <mergeCell ref="H19:I19"/>
    <mergeCell ref="J19:K19"/>
    <mergeCell ref="B20:I20"/>
    <mergeCell ref="J20:K20"/>
    <mergeCell ref="B21:I21"/>
    <mergeCell ref="J21:K21"/>
    <mergeCell ref="B22:K22"/>
    <mergeCell ref="B23:K23"/>
    <mergeCell ref="B24:E24"/>
    <mergeCell ref="H24:I24"/>
    <mergeCell ref="J24:K24"/>
    <mergeCell ref="B18:E18"/>
    <mergeCell ref="H18:I18"/>
    <mergeCell ref="J18:K18"/>
    <mergeCell ref="B12:E12"/>
    <mergeCell ref="H12:I12"/>
    <mergeCell ref="J12:K12"/>
    <mergeCell ref="B13:K13"/>
    <mergeCell ref="B14:I14"/>
    <mergeCell ref="J14:K14"/>
    <mergeCell ref="B15:K15"/>
    <mergeCell ref="B16:K16"/>
    <mergeCell ref="B17:E17"/>
    <mergeCell ref="H17:I17"/>
    <mergeCell ref="J17:K17"/>
    <mergeCell ref="B9:K9"/>
    <mergeCell ref="B10:E10"/>
    <mergeCell ref="H10:I10"/>
    <mergeCell ref="J10:K10"/>
    <mergeCell ref="B11:E11"/>
    <mergeCell ref="H11:I11"/>
    <mergeCell ref="J11:K11"/>
    <mergeCell ref="B8:K8"/>
    <mergeCell ref="A2:K5"/>
    <mergeCell ref="A6:E6"/>
    <mergeCell ref="H6:I6"/>
    <mergeCell ref="J6:K6"/>
    <mergeCell ref="A7:K7"/>
  </mergeCells>
  <pageMargins left="0.7" right="0.7" top="0.75" bottom="0.75" header="0.3" footer="0.3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401B2-AE5E-4D2A-8BE9-C3BC9FC546E5}">
  <sheetPr>
    <tabColor rgb="FF00B050"/>
  </sheetPr>
  <dimension ref="A2:K17"/>
  <sheetViews>
    <sheetView tabSelected="1" topLeftCell="A9" zoomScaleNormal="100" workbookViewId="0">
      <selection activeCell="B16" sqref="B16:E16"/>
    </sheetView>
  </sheetViews>
  <sheetFormatPr baseColWidth="10" defaultColWidth="11.42578125" defaultRowHeight="15" x14ac:dyDescent="0.25"/>
  <cols>
    <col min="6" max="6" width="9" customWidth="1"/>
    <col min="7" max="7" width="11.140625" customWidth="1"/>
    <col min="9" max="9" width="9.28515625" customWidth="1"/>
    <col min="11" max="11" width="26.85546875" customWidth="1"/>
  </cols>
  <sheetData>
    <row r="2" spans="1:11" x14ac:dyDescent="0.25">
      <c r="A2" s="89" t="s">
        <v>33</v>
      </c>
      <c r="B2" s="90"/>
      <c r="C2" s="90"/>
      <c r="D2" s="90"/>
      <c r="E2" s="90"/>
      <c r="F2" s="90"/>
      <c r="G2" s="90"/>
      <c r="H2" s="90"/>
      <c r="I2" s="90"/>
      <c r="J2" s="90"/>
      <c r="K2" s="91"/>
    </row>
    <row r="3" spans="1:11" x14ac:dyDescent="0.25">
      <c r="A3" s="92"/>
      <c r="B3" s="93"/>
      <c r="C3" s="93"/>
      <c r="D3" s="93"/>
      <c r="E3" s="93"/>
      <c r="F3" s="93"/>
      <c r="G3" s="93"/>
      <c r="H3" s="93"/>
      <c r="I3" s="93"/>
      <c r="J3" s="93"/>
      <c r="K3" s="94"/>
    </row>
    <row r="4" spans="1:11" ht="24" customHeight="1" x14ac:dyDescent="0.25">
      <c r="A4" s="92"/>
      <c r="B4" s="93"/>
      <c r="C4" s="93"/>
      <c r="D4" s="93"/>
      <c r="E4" s="93"/>
      <c r="F4" s="93"/>
      <c r="G4" s="93"/>
      <c r="H4" s="93"/>
      <c r="I4" s="93"/>
      <c r="J4" s="93"/>
      <c r="K4" s="94"/>
    </row>
    <row r="5" spans="1:11" x14ac:dyDescent="0.25">
      <c r="A5" s="95"/>
      <c r="B5" s="96"/>
      <c r="C5" s="96"/>
      <c r="D5" s="96"/>
      <c r="E5" s="96"/>
      <c r="F5" s="96"/>
      <c r="G5" s="96"/>
      <c r="H5" s="96"/>
      <c r="I5" s="96"/>
      <c r="J5" s="96"/>
      <c r="K5" s="97"/>
    </row>
    <row r="6" spans="1:11" x14ac:dyDescent="0.25">
      <c r="A6" s="28" t="s">
        <v>23</v>
      </c>
      <c r="B6" s="29"/>
      <c r="C6" s="29"/>
      <c r="D6" s="29"/>
      <c r="E6" s="30"/>
      <c r="F6" s="28" t="s">
        <v>1</v>
      </c>
      <c r="G6" s="30"/>
      <c r="H6" s="28" t="s">
        <v>24</v>
      </c>
      <c r="I6" s="29"/>
      <c r="J6" s="29"/>
      <c r="K6" s="30"/>
    </row>
    <row r="7" spans="1:11" x14ac:dyDescent="0.25">
      <c r="A7" s="7">
        <v>1.01</v>
      </c>
      <c r="B7" s="84" t="s">
        <v>6</v>
      </c>
      <c r="C7" s="84"/>
      <c r="D7" s="84"/>
      <c r="E7" s="84"/>
      <c r="F7" s="84"/>
      <c r="G7" s="84"/>
      <c r="H7" s="84"/>
      <c r="I7" s="84"/>
      <c r="J7" s="84"/>
      <c r="K7" s="85"/>
    </row>
    <row r="8" spans="1:11" ht="48.75" customHeight="1" x14ac:dyDescent="0.25">
      <c r="A8" s="11" t="s">
        <v>7</v>
      </c>
      <c r="B8" s="83" t="s">
        <v>30</v>
      </c>
      <c r="C8" s="83"/>
      <c r="D8" s="83"/>
      <c r="E8" s="83"/>
      <c r="F8" s="41" t="s">
        <v>31</v>
      </c>
      <c r="G8" s="41"/>
      <c r="H8" s="98" t="s">
        <v>32</v>
      </c>
      <c r="I8" s="98"/>
      <c r="J8" s="98"/>
      <c r="K8" s="98"/>
    </row>
    <row r="9" spans="1:11" ht="114.75" customHeight="1" x14ac:dyDescent="0.25">
      <c r="A9" s="11" t="s">
        <v>8</v>
      </c>
      <c r="B9" s="83" t="s">
        <v>9</v>
      </c>
      <c r="C9" s="83"/>
      <c r="D9" s="83"/>
      <c r="E9" s="83"/>
      <c r="F9" s="41" t="s">
        <v>10</v>
      </c>
      <c r="G9" s="41"/>
      <c r="H9" s="87" t="s">
        <v>25</v>
      </c>
      <c r="I9" s="88"/>
      <c r="J9" s="88"/>
      <c r="K9" s="88"/>
    </row>
    <row r="10" spans="1:11" ht="54.75" customHeight="1" x14ac:dyDescent="0.25">
      <c r="A10" s="11" t="s">
        <v>35</v>
      </c>
      <c r="B10" s="83" t="s">
        <v>39</v>
      </c>
      <c r="C10" s="83"/>
      <c r="D10" s="83"/>
      <c r="E10" s="83"/>
      <c r="F10" s="41" t="s">
        <v>13</v>
      </c>
      <c r="G10" s="41"/>
      <c r="H10" s="87" t="s">
        <v>40</v>
      </c>
      <c r="I10" s="88"/>
      <c r="J10" s="88"/>
      <c r="K10" s="88"/>
    </row>
    <row r="11" spans="1:11" x14ac:dyDescent="0.25">
      <c r="A11" s="7">
        <v>2.0099999999999998</v>
      </c>
      <c r="B11" s="84" t="s">
        <v>36</v>
      </c>
      <c r="C11" s="84"/>
      <c r="D11" s="84"/>
      <c r="E11" s="84"/>
      <c r="F11" s="84"/>
      <c r="G11" s="84"/>
      <c r="H11" s="84"/>
      <c r="I11" s="84"/>
      <c r="J11" s="84"/>
      <c r="K11" s="85"/>
    </row>
    <row r="12" spans="1:11" ht="45" customHeight="1" x14ac:dyDescent="0.25">
      <c r="A12" s="13" t="s">
        <v>12</v>
      </c>
      <c r="B12" s="33" t="s">
        <v>48</v>
      </c>
      <c r="C12" s="33"/>
      <c r="D12" s="33"/>
      <c r="E12" s="33"/>
      <c r="F12" s="82" t="s">
        <v>13</v>
      </c>
      <c r="G12" s="47"/>
      <c r="H12" s="86" t="s">
        <v>38</v>
      </c>
      <c r="I12" s="86"/>
      <c r="J12" s="86"/>
      <c r="K12" s="86"/>
    </row>
    <row r="13" spans="1:11" ht="98.25" customHeight="1" x14ac:dyDescent="0.25">
      <c r="A13" s="13" t="s">
        <v>43</v>
      </c>
      <c r="B13" s="33" t="s">
        <v>41</v>
      </c>
      <c r="C13" s="33"/>
      <c r="D13" s="33"/>
      <c r="E13" s="33"/>
      <c r="F13" s="82" t="s">
        <v>13</v>
      </c>
      <c r="G13" s="47"/>
      <c r="H13" s="83" t="s">
        <v>46</v>
      </c>
      <c r="I13" s="83"/>
      <c r="J13" s="83"/>
      <c r="K13" s="83"/>
    </row>
    <row r="14" spans="1:11" ht="45" customHeight="1" x14ac:dyDescent="0.25">
      <c r="A14" s="13" t="s">
        <v>44</v>
      </c>
      <c r="B14" s="33" t="s">
        <v>42</v>
      </c>
      <c r="C14" s="33"/>
      <c r="D14" s="33"/>
      <c r="E14" s="33"/>
      <c r="F14" s="82" t="s">
        <v>13</v>
      </c>
      <c r="G14" s="47"/>
      <c r="H14" s="83" t="s">
        <v>47</v>
      </c>
      <c r="I14" s="83"/>
      <c r="J14" s="83"/>
      <c r="K14" s="83"/>
    </row>
    <row r="15" spans="1:11" ht="21.75" customHeight="1" x14ac:dyDescent="0.25">
      <c r="A15" s="7">
        <v>3.01</v>
      </c>
      <c r="B15" s="84" t="s">
        <v>15</v>
      </c>
      <c r="C15" s="84"/>
      <c r="D15" s="84"/>
      <c r="E15" s="84"/>
      <c r="F15" s="84"/>
      <c r="G15" s="84"/>
      <c r="H15" s="84"/>
      <c r="I15" s="84"/>
      <c r="J15" s="84"/>
      <c r="K15" s="85"/>
    </row>
    <row r="16" spans="1:11" ht="46.5" customHeight="1" x14ac:dyDescent="0.25">
      <c r="A16" s="11" t="s">
        <v>14</v>
      </c>
      <c r="B16" s="79" t="s">
        <v>29</v>
      </c>
      <c r="C16" s="80"/>
      <c r="D16" s="80"/>
      <c r="E16" s="81"/>
      <c r="F16" s="82" t="s">
        <v>13</v>
      </c>
      <c r="G16" s="47"/>
      <c r="H16" s="83" t="s">
        <v>29</v>
      </c>
      <c r="I16" s="83"/>
      <c r="J16" s="83"/>
      <c r="K16" s="83"/>
    </row>
    <row r="17" ht="19.5" customHeight="1" x14ac:dyDescent="0.25"/>
  </sheetData>
  <mergeCells count="28">
    <mergeCell ref="B10:E10"/>
    <mergeCell ref="F10:G10"/>
    <mergeCell ref="H10:K10"/>
    <mergeCell ref="A2:K5"/>
    <mergeCell ref="A6:E6"/>
    <mergeCell ref="F6:G6"/>
    <mergeCell ref="H6:K6"/>
    <mergeCell ref="B7:K7"/>
    <mergeCell ref="B8:E8"/>
    <mergeCell ref="F8:G8"/>
    <mergeCell ref="H8:K8"/>
    <mergeCell ref="B9:E9"/>
    <mergeCell ref="F9:G9"/>
    <mergeCell ref="H9:K9"/>
    <mergeCell ref="B11:K11"/>
    <mergeCell ref="B12:E12"/>
    <mergeCell ref="F12:G12"/>
    <mergeCell ref="H12:K12"/>
    <mergeCell ref="B15:K15"/>
    <mergeCell ref="B16:E16"/>
    <mergeCell ref="F16:G16"/>
    <mergeCell ref="H16:K16"/>
    <mergeCell ref="B14:E14"/>
    <mergeCell ref="B13:E13"/>
    <mergeCell ref="F13:G13"/>
    <mergeCell ref="H13:K13"/>
    <mergeCell ref="F14:G14"/>
    <mergeCell ref="H14:K14"/>
  </mergeCells>
  <phoneticPr fontId="6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2AEF2A-53CB-4361-8150-EAAD6F09D381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customXml/itemProps2.xml><?xml version="1.0" encoding="utf-8"?>
<ds:datastoreItem xmlns:ds="http://schemas.openxmlformats.org/officeDocument/2006/customXml" ds:itemID="{5AA9778A-6523-4FCB-A0A7-D6F9E2D9A6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E56B1E-8C89-4CF3-937E-0C9EC2D31D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SANDONA</vt:lpstr>
      <vt:lpstr>ESPECIFICACIONES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Karol Valentina Burbano Casallas</dc:creator>
  <cp:keywords/>
  <dc:description/>
  <cp:lastModifiedBy>Deicy Julieth Ortega Noguera</cp:lastModifiedBy>
  <cp:revision/>
  <dcterms:created xsi:type="dcterms:W3CDTF">2026-04-09T17:08:52Z</dcterms:created>
  <dcterms:modified xsi:type="dcterms:W3CDTF">2026-09-14T20:52:32Z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MediaServiceImageTags">
    <vt:lpwstr/>
  </property>
  <property fmtid="{D5CDD505-2E9C-101B-9397-08002B2CF9AE}" pid="4" name="gvdocid">
    <vt:lpwstr>afb31c79-847b-4f9d-a0b1-dad4ed92d98f</vt:lpwstr>
  </property>
  <property fmtid="{D5CDD505-2E9C-101B-9397-08002B2CF9AE}" pid="5" name="ClassificationTagSetId">
    <vt:lpwstr>e16409a7-1700-4153-9090-3955bc2f0ae8</vt:lpwstr>
  </property>
  <property fmtid="{D5CDD505-2E9C-101B-9397-08002B2CF9AE}" pid="6" name="ComplianceTagSetId">
    <vt:lpwstr>f14fc1f1-8950-40d5-8a29-45909da947d6</vt:lpwstr>
  </property>
  <property fmtid="{D5CDD505-2E9C-101B-9397-08002B2CF9AE}" pid="7" name="FileId">
    <vt:lpwstr>afb31c79-847b-4f9d-a0b1-dad4ed92d98f</vt:lpwstr>
  </property>
  <property fmtid="{D5CDD505-2E9C-101B-9397-08002B2CF9AE}" pid="8" name="UserId">
    <vt:lpwstr>Liliana Lopez Latino</vt:lpwstr>
  </property>
  <property fmtid="{D5CDD505-2E9C-101B-9397-08002B2CF9AE}" pid="9" name="TagDateTime">
    <vt:lpwstr>2026-08-18T18:34:50Z</vt:lpwstr>
  </property>
  <property fmtid="{D5CDD505-2E9C-101B-9397-08002B2CF9AE}" pid="10" name="GVData">
    <vt:lpwstr>eyJPUyI6IldpbmRvd3MiLCJkb2NJRCI6ImFmYjMxYzc5LTg0N2ItNGY5ZC1hMGIxLWRhZDRlZDkyZDk4ZiIsImRvY1N0YXRlIjoie30iLCJwYXJlbnRMaW5lSWRzIjoiW1wiMjRiZmFmMWEtZTQwNS00ZjA3LWE4NjAtYzE5YTI3YTAwZTE4XCIsXCJjMTA4MGQ3My00</vt:lpwstr>
  </property>
  <property fmtid="{D5CDD505-2E9C-101B-9397-08002B2CF9AE}" pid="11" name="GVData0">
    <vt:lpwstr>MjRmLTRkYzktYmJhZS0yYzg2YjA0NmNlNGFcIixcIjcwYTZjNmU4LTA5ODQtNDgwMy04MmY1LTBiYTM1ZDM5NTA2YVwiLFwiNzhkMDk2ZmUtYjQ4OC00MDU5LWI0ZTMtNWQ2ZTEwNzZmMDhmXCIsXCI2MWI1MDdmMi1lNzcyLTRkY2YtOGMwMC1mMjcxZDAxMGE3MzFc</vt:lpwstr>
  </property>
  <property fmtid="{D5CDD505-2E9C-101B-9397-08002B2CF9AE}" pid="12" name="GVData1">
    <vt:lpwstr>IixcImUwNGU1ZDNkLTJkMTItNDhkNy1hMWQ1LTk4ZWU5OTk3Zjg5OFwiLFwiOTU2YjQ5N2YtNWY4Yi00MGRjLWFlZmMtNzZhMDZmMGExYzg5XCIsXCJmNzJmNTVmYy1hNGIzLTQwYTItYWQ5MS03ZDAzYzI2MjIwNzJcIixcIjU4NzdmMzYwLTI1NTQtNGY5ZS1hM2Y5</vt:lpwstr>
  </property>
  <property fmtid="{D5CDD505-2E9C-101B-9397-08002B2CF9AE}" pid="13" name="GVData2">
    <vt:lpwstr>LTNlNjFkNTQyNDgwNVwiLFwiMWYwNzM5MTUtOWE2Yi00MzY3LWFjZTQtNGFjY2Y2YTA3OWQwXCJdIiwid3JpdHRlbktleXMiOiJbXCJndmRvY2lkXCIsXCJDbGFzc2lmaWNhdGlvblRhZ1NldElkXCIsXCJDb21wbGlhbmNlVGFnU2V0SWRcIixcIkZpbGVJZFwiLFwi</vt:lpwstr>
  </property>
  <property fmtid="{D5CDD505-2E9C-101B-9397-08002B2CF9AE}" pid="14" name="GVData3">
    <vt:lpwstr>VXNlcklkXCIsXCJUYWdEYXRlVGltZVwiXSIsIm5vT2ZHdkRhdGFFbnRyaWVzIjoiNyIsImxpbmVJZCI6ImI4YWIyZmNmLTBlYTYtNDk1ZC1iMDZlLWM0M2Q1ZDE0NjRhMCJ9</vt:lpwstr>
  </property>
  <property fmtid="{D5CDD505-2E9C-101B-9397-08002B2CF9AE}" pid="15" name="GVData4">
    <vt:lpwstr>(end)</vt:lpwstr>
  </property>
</Properties>
</file>