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djortega_registraduria_gov_co/Documents/ADMINISTRATIVA Y FINANCIERA/2026/PLAN ANUAL DE ADQUISICIONES/5. MANTENIMIENTO DE SEDES PROPIAS/1. PRECONTRACTUAL/"/>
    </mc:Choice>
  </mc:AlternateContent>
  <xr:revisionPtr revIDLastSave="34" documentId="13_ncr:1_{DD9C2CAC-CA3A-490E-B237-B1D532F31691}" xr6:coauthVersionLast="47" xr6:coauthVersionMax="47" xr10:uidLastSave="{3A90146C-D425-4937-AFAE-64D9F942AD5D}"/>
  <bookViews>
    <workbookView xWindow="-105" yWindow="0" windowWidth="14610" windowHeight="15585" activeTab="1" xr2:uid="{A4D9EAFA-2CB6-4451-98EA-00EA34BC83B9}"/>
  </bookViews>
  <sheets>
    <sheet name="IPIALES " sheetId="5" r:id="rId1"/>
    <sheet name="ESPECIFICACION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" i="5" l="1"/>
  <c r="J28" i="5" s="1"/>
  <c r="J21" i="5"/>
  <c r="J23" i="5" s="1"/>
  <c r="J16" i="5"/>
  <c r="J18" i="5" s="1"/>
  <c r="J11" i="5"/>
  <c r="J10" i="5"/>
  <c r="J13" i="5" l="1"/>
  <c r="J29" i="5" s="1"/>
  <c r="E38" i="5" s="1"/>
  <c r="F40" i="5" s="1"/>
  <c r="F41" i="5" l="1"/>
  <c r="F42" i="5"/>
  <c r="F43" i="5" s="1"/>
  <c r="E44" i="5" l="1"/>
</calcChain>
</file>

<file path=xl/sharedStrings.xml><?xml version="1.0" encoding="utf-8"?>
<sst xmlns="http://schemas.openxmlformats.org/spreadsheetml/2006/main" count="75" uniqueCount="44">
  <si>
    <t>Actividad</t>
  </si>
  <si>
    <t>UN</t>
  </si>
  <si>
    <t>Cantidad</t>
  </si>
  <si>
    <t>Vr. Unitario</t>
  </si>
  <si>
    <t>Vr. Total</t>
  </si>
  <si>
    <t>Costos directos</t>
  </si>
  <si>
    <t>ACTIVIDADES PRELIMINARES</t>
  </si>
  <si>
    <t>01.01.01</t>
  </si>
  <si>
    <t>01.01.02</t>
  </si>
  <si>
    <t xml:space="preserve">INSPECCIÓN, REVISIÓN,DESTAPE Y LIMPIEZA DE RED HIDROSANITARIA Y SIFONES EXISTENTES. </t>
  </si>
  <si>
    <t>ML</t>
  </si>
  <si>
    <t>TOTAL ACTIVIDADES PRELIMINARES</t>
  </si>
  <si>
    <t>CUBIERTAS</t>
  </si>
  <si>
    <t>02.01.01</t>
  </si>
  <si>
    <t xml:space="preserve">RECORRIDO CUBIERTA EN TEJA </t>
  </si>
  <si>
    <t>M2</t>
  </si>
  <si>
    <t>TOTAL CUBIERTAS</t>
  </si>
  <si>
    <t>03.01.01</t>
  </si>
  <si>
    <t>PINTURA</t>
  </si>
  <si>
    <t>04.01.01</t>
  </si>
  <si>
    <t>RED HIDRAULICA</t>
  </si>
  <si>
    <t>TOTAL RED HIDRAULICA</t>
  </si>
  <si>
    <t>TOTAL COSTOS DIRECTOS</t>
  </si>
  <si>
    <t>SUBTOTAL</t>
  </si>
  <si>
    <t>ADMINISTRACIÓN</t>
  </si>
  <si>
    <t>IMPREVISTOS</t>
  </si>
  <si>
    <t>UTILIDAD</t>
  </si>
  <si>
    <t>I.V.A / UTILIDAD</t>
  </si>
  <si>
    <t>TOTAL OBRA</t>
  </si>
  <si>
    <t>ACTIVIDAD</t>
  </si>
  <si>
    <t>ESPECIFICACIONES</t>
  </si>
  <si>
    <t>La inspección, revisión y limpieza de sifones y red
hidrosanitaria comprende la evaluación del estado de tuberías, sifones y accesorios, la remoción de obstrucciones como sedimentos, cabellos o residuos orgánicos, la verificación del correcto funcionamiento del sistema y previniendo futuros atascos o problemas de salubridad. La ejecución y el diagnóstico de esta tarea permtirán determinar si es necesario ampliar o contruir una red adicional. (Aguas lluvias), según lo contemplado en el presupuesto. Esta información se evaluará con el supervisor e interventor para definir el curso de acción</t>
  </si>
  <si>
    <t>Reacomodo y ajuste de tejas existentes en cubierta, garantizando correcta alineación, traslape y fijación, con el fin de asegurar su estabilidad y adecuado escurrimiento de aguas</t>
  </si>
  <si>
    <t>FUENTE: SOFTWARE ESPECIALIZADO DE LEGIS, CONSTRUPLAN</t>
  </si>
  <si>
    <t>TOTAL PINTURA</t>
  </si>
  <si>
    <t>Lavado, desinfección y mantenimiento menor de tanque plástico elevado de agua potable (&lt;= 1,000 L). Incluye suministro y reposición de accesorios por desgaste, elementos de anclaje: Emison de certificado del lavado y desinfeccion.</t>
  </si>
  <si>
    <t>ELABORÓ: Ing. LILIANA LOPEZ PATIÑO</t>
  </si>
  <si>
    <t>Esta actividad comprende el vaciado, la limpieza mecánica con hidrolavadora y la desinfección química con hipoclorito de sodio del tanque plástico elevado, incluyendo el mantenimiento, reajuste o sustitución de sus elementos de anclaje, así como el suministro e instalación de los accesorios hidráulicos para reposición por desgaste (empaques, válvulas de corte, flotadores y conexiones) necesarios para garantizar su buen funcionamiento. El procedimiento exige el cumplimiento de la normatividad vigente para trabajo seguro en alturas, el uso de andamios certificados, personal calificado y la verificación analítica in situ de los niveles de cloro residual libre y pH posterior a la desinfección; garantizando la entrega del Certificado de Lavado y Desinfección del Tanque de Almacenamiento de Agua Potable y el registro de los parámetros verificados durante la ejecución del servicio.</t>
  </si>
  <si>
    <t>RESANE, LIJADA Y PINTURA 3 MANOS INTERIOR O BAJO PLACA, CON VINILO IGUAL O SUPERIOR A VINILTEX</t>
  </si>
  <si>
    <t xml:space="preserve">LIMPIEZA DE CANALES,BAJANTES DE AGUAS LLUVIAS  INCLUYE CARGUE Y RETIRO DE SOBRANTES  </t>
  </si>
  <si>
    <t>M</t>
  </si>
  <si>
    <t>Alcance: retirar residuos, lavar a presión 1 000 psi, revisar uniones, sellar silicona neutra; disponer sobrantes; verificar flujo 10 l/s.</t>
  </si>
  <si>
    <t>MANTENIMIENTO DE LA SEDE DE LA REGISTRADURIA ESPECIAL DE IPIALES</t>
  </si>
  <si>
    <t>ESPECIFICACIONES TECNICAS: SEDE DE LA REGISTRADURIA ESPECIAL DE IPIALES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</si>
</sst>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b/>
      <sz val="8"/>
      <color theme="1"/>
      <name val="Tahoma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617E"/>
        <bgColor indexed="64"/>
      </patternFill>
    </fill>
    <fill>
      <patternFill patternType="solid">
        <fgColor rgb="FFABC10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7" fillId="0" borderId="0"/>
  </cellStyleXfs>
  <cellXfs count="103">
    <xf numFmtId="0" fontId="0" fillId="0" borderId="0" xfId="0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right"/>
    </xf>
    <xf numFmtId="0" fontId="2" fillId="3" borderId="9" xfId="0" applyFont="1" applyFill="1" applyBorder="1"/>
    <xf numFmtId="0" fontId="2" fillId="2" borderId="9" xfId="0" applyFont="1" applyFill="1" applyBorder="1"/>
    <xf numFmtId="9" fontId="2" fillId="0" borderId="13" xfId="2" applyFont="1" applyBorder="1" applyAlignment="1">
      <alignment horizontal="center"/>
    </xf>
    <xf numFmtId="0" fontId="2" fillId="4" borderId="9" xfId="0" applyFont="1" applyFill="1" applyBorder="1"/>
    <xf numFmtId="0" fontId="3" fillId="0" borderId="14" xfId="0" applyFont="1" applyBorder="1" applyAlignment="1">
      <alignment horizontal="center" vertical="center"/>
    </xf>
    <xf numFmtId="0" fontId="2" fillId="3" borderId="10" xfId="0" applyFont="1" applyFill="1" applyBorder="1"/>
    <xf numFmtId="0" fontId="2" fillId="3" borderId="11" xfId="0" applyFont="1" applyFill="1" applyBorder="1"/>
    <xf numFmtId="43" fontId="0" fillId="0" borderId="0" xfId="0" applyNumberFormat="1"/>
    <xf numFmtId="0" fontId="3" fillId="0" borderId="13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44" fontId="0" fillId="0" borderId="0" xfId="0" applyNumberFormat="1"/>
    <xf numFmtId="8" fontId="0" fillId="0" borderId="0" xfId="0" applyNumberFormat="1"/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44" fontId="2" fillId="0" borderId="10" xfId="0" applyNumberFormat="1" applyFont="1" applyBorder="1" applyAlignment="1">
      <alignment horizontal="center"/>
    </xf>
    <xf numFmtId="44" fontId="2" fillId="0" borderId="11" xfId="0" applyNumberFormat="1" applyFont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44" fontId="3" fillId="0" borderId="9" xfId="1" applyFont="1" applyBorder="1" applyAlignment="1">
      <alignment horizontal="center" vertical="center"/>
    </xf>
    <xf numFmtId="44" fontId="3" fillId="0" borderId="11" xfId="1" applyFont="1" applyBorder="1" applyAlignment="1">
      <alignment horizontal="center" vertical="center"/>
    </xf>
    <xf numFmtId="44" fontId="3" fillId="0" borderId="9" xfId="0" applyNumberFormat="1" applyFont="1" applyBorder="1" applyAlignment="1">
      <alignment horizontal="center" vertical="center"/>
    </xf>
    <xf numFmtId="44" fontId="3" fillId="0" borderId="11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44" fontId="3" fillId="0" borderId="13" xfId="1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44" fontId="3" fillId="0" borderId="14" xfId="1" applyFont="1" applyBorder="1" applyAlignment="1">
      <alignment horizontal="center" vertical="center"/>
    </xf>
    <xf numFmtId="44" fontId="2" fillId="3" borderId="10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44" fontId="2" fillId="3" borderId="11" xfId="0" applyNumberFormat="1" applyFont="1" applyFill="1" applyBorder="1" applyAlignment="1">
      <alignment horizontal="center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44" fontId="3" fillId="0" borderId="9" xfId="0" applyNumberFormat="1" applyFont="1" applyBorder="1" applyAlignment="1">
      <alignment horizontal="center"/>
    </xf>
    <xf numFmtId="44" fontId="3" fillId="0" borderId="11" xfId="0" applyNumberFormat="1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44" fontId="2" fillId="3" borderId="9" xfId="0" applyNumberFormat="1" applyFont="1" applyFill="1" applyBorder="1" applyAlignment="1">
      <alignment horizontal="center"/>
    </xf>
    <xf numFmtId="44" fontId="2" fillId="0" borderId="9" xfId="1" applyFont="1" applyBorder="1" applyAlignment="1">
      <alignment horizontal="center"/>
    </xf>
    <xf numFmtId="44" fontId="2" fillId="0" borderId="10" xfId="1" applyFont="1" applyBorder="1" applyAlignment="1">
      <alignment horizontal="center"/>
    </xf>
    <xf numFmtId="44" fontId="2" fillId="0" borderId="11" xfId="1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44" fontId="2" fillId="0" borderId="10" xfId="0" applyNumberFormat="1" applyFont="1" applyBorder="1" applyAlignment="1">
      <alignment horizontal="center"/>
    </xf>
    <xf numFmtId="44" fontId="2" fillId="0" borderId="11" xfId="0" applyNumberFormat="1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44" fontId="2" fillId="0" borderId="1" xfId="1" applyFont="1" applyBorder="1" applyAlignment="1">
      <alignment horizontal="center"/>
    </xf>
    <xf numFmtId="44" fontId="2" fillId="0" borderId="2" xfId="1" applyFont="1" applyBorder="1" applyAlignment="1">
      <alignment horizontal="center"/>
    </xf>
    <xf numFmtId="44" fontId="2" fillId="0" borderId="3" xfId="1" applyFont="1" applyBorder="1" applyAlignment="1">
      <alignment horizontal="center"/>
    </xf>
    <xf numFmtId="44" fontId="2" fillId="0" borderId="6" xfId="1" applyFont="1" applyBorder="1" applyAlignment="1">
      <alignment horizontal="center"/>
    </xf>
    <xf numFmtId="44" fontId="2" fillId="0" borderId="7" xfId="1" applyFont="1" applyBorder="1" applyAlignment="1">
      <alignment horizontal="center"/>
    </xf>
    <xf numFmtId="44" fontId="2" fillId="0" borderId="8" xfId="1" applyFont="1" applyBorder="1" applyAlignment="1">
      <alignment horizontal="center"/>
    </xf>
    <xf numFmtId="0" fontId="5" fillId="0" borderId="0" xfId="4" applyFont="1" applyAlignment="1">
      <alignment horizontal="left"/>
    </xf>
    <xf numFmtId="0" fontId="0" fillId="0" borderId="0" xfId="0" applyAlignment="1">
      <alignment horizontal="center"/>
    </xf>
    <xf numFmtId="44" fontId="2" fillId="0" borderId="9" xfId="0" applyNumberFormat="1" applyFont="1" applyBorder="1" applyAlignment="1">
      <alignment horizontal="center"/>
    </xf>
    <xf numFmtId="0" fontId="2" fillId="4" borderId="10" xfId="0" applyFont="1" applyFill="1" applyBorder="1"/>
    <xf numFmtId="0" fontId="2" fillId="4" borderId="11" xfId="0" applyFont="1" applyFill="1" applyBorder="1"/>
    <xf numFmtId="0" fontId="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44" fontId="3" fillId="0" borderId="13" xfId="1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3" xfId="1" applyNumberFormat="1" applyFont="1" applyBorder="1" applyAlignment="1">
      <alignment vertical="center" wrapText="1"/>
    </xf>
    <xf numFmtId="0" fontId="3" fillId="0" borderId="13" xfId="1" applyNumberFormat="1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</cellXfs>
  <cellStyles count="5">
    <cellStyle name="Moneda" xfId="1" builtinId="4"/>
    <cellStyle name="Normal" xfId="0" builtinId="0"/>
    <cellStyle name="Normal 4" xfId="3" xr:uid="{20512985-EDC0-4C90-A147-4B4B10E38F74}"/>
    <cellStyle name="Normal 4 2" xfId="4" xr:uid="{25A4ACB4-DB9C-4BEB-9F5C-BDEB1828A0C6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528692</xdr:colOff>
      <xdr:row>1</xdr:row>
      <xdr:rowOff>38099</xdr:rowOff>
    </xdr:from>
    <xdr:ext cx="850790" cy="793969"/>
    <xdr:pic>
      <xdr:nvPicPr>
        <xdr:cNvPr id="2" name="Picture 59">
          <a:extLst>
            <a:ext uri="{FF2B5EF4-FFF2-40B4-BE49-F238E27FC236}">
              <a16:creationId xmlns:a16="http://schemas.microsoft.com/office/drawing/2014/main" id="{1B8FEB29-1C78-4C0E-B7C9-3577E6FDDB1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062842" y="228599"/>
          <a:ext cx="850790" cy="7939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477D9-DD91-4BD8-AEBD-E6EF6F4CA3CC}">
  <sheetPr>
    <tabColor rgb="FF00B050"/>
  </sheetPr>
  <dimension ref="A2:M50"/>
  <sheetViews>
    <sheetView topLeftCell="A14" zoomScale="87" zoomScaleNormal="87" workbookViewId="0">
      <selection activeCell="K31" sqref="K31"/>
    </sheetView>
  </sheetViews>
  <sheetFormatPr baseColWidth="10" defaultColWidth="11.42578125" defaultRowHeight="15" x14ac:dyDescent="0.25"/>
  <cols>
    <col min="6" max="6" width="9" customWidth="1"/>
    <col min="7" max="7" width="11.140625" customWidth="1"/>
    <col min="9" max="9" width="9.28515625" customWidth="1"/>
    <col min="11" max="11" width="9.7109375" customWidth="1"/>
    <col min="13" max="13" width="28.7109375" customWidth="1"/>
  </cols>
  <sheetData>
    <row r="2" spans="1:13" x14ac:dyDescent="0.25">
      <c r="A2" s="24" t="s">
        <v>42</v>
      </c>
      <c r="B2" s="25"/>
      <c r="C2" s="25"/>
      <c r="D2" s="25"/>
      <c r="E2" s="25"/>
      <c r="F2" s="25"/>
      <c r="G2" s="25"/>
      <c r="H2" s="25"/>
      <c r="I2" s="25"/>
      <c r="J2" s="25"/>
      <c r="K2" s="26"/>
    </row>
    <row r="3" spans="1:13" x14ac:dyDescent="0.25">
      <c r="A3" s="27"/>
      <c r="B3" s="28"/>
      <c r="C3" s="28"/>
      <c r="D3" s="28"/>
      <c r="E3" s="28"/>
      <c r="F3" s="28"/>
      <c r="G3" s="28"/>
      <c r="H3" s="28"/>
      <c r="I3" s="28"/>
      <c r="J3" s="28"/>
      <c r="K3" s="29"/>
    </row>
    <row r="4" spans="1:13" ht="24" customHeight="1" x14ac:dyDescent="0.25">
      <c r="A4" s="27"/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x14ac:dyDescent="0.25">
      <c r="A5" s="30"/>
      <c r="B5" s="31"/>
      <c r="C5" s="31"/>
      <c r="D5" s="31"/>
      <c r="E5" s="31"/>
      <c r="F5" s="31"/>
      <c r="G5" s="31"/>
      <c r="H5" s="31"/>
      <c r="I5" s="31"/>
      <c r="J5" s="31"/>
      <c r="K5" s="32"/>
    </row>
    <row r="6" spans="1:13" x14ac:dyDescent="0.25">
      <c r="A6" s="33" t="s">
        <v>0</v>
      </c>
      <c r="B6" s="34"/>
      <c r="C6" s="34"/>
      <c r="D6" s="34"/>
      <c r="E6" s="35"/>
      <c r="F6" s="1" t="s">
        <v>1</v>
      </c>
      <c r="G6" s="2" t="s">
        <v>2</v>
      </c>
      <c r="H6" s="33" t="s">
        <v>3</v>
      </c>
      <c r="I6" s="35"/>
      <c r="J6" s="33" t="s">
        <v>4</v>
      </c>
      <c r="K6" s="35"/>
    </row>
    <row r="7" spans="1:13" x14ac:dyDescent="0.25">
      <c r="A7" s="33" t="s">
        <v>5</v>
      </c>
      <c r="B7" s="34"/>
      <c r="C7" s="34"/>
      <c r="D7" s="34"/>
      <c r="E7" s="34"/>
      <c r="F7" s="34"/>
      <c r="G7" s="34"/>
      <c r="H7" s="34"/>
      <c r="I7" s="34"/>
      <c r="J7" s="34"/>
      <c r="K7" s="35"/>
    </row>
    <row r="8" spans="1:13" x14ac:dyDescent="0.25">
      <c r="A8" s="3">
        <v>1</v>
      </c>
      <c r="B8" s="22" t="s">
        <v>6</v>
      </c>
      <c r="C8" s="22"/>
      <c r="D8" s="22"/>
      <c r="E8" s="22"/>
      <c r="F8" s="22"/>
      <c r="G8" s="22"/>
      <c r="H8" s="22"/>
      <c r="I8" s="22"/>
      <c r="J8" s="22"/>
      <c r="K8" s="23"/>
    </row>
    <row r="9" spans="1:13" x14ac:dyDescent="0.25">
      <c r="A9" s="4">
        <v>1.01</v>
      </c>
      <c r="B9" s="42" t="s">
        <v>6</v>
      </c>
      <c r="C9" s="42"/>
      <c r="D9" s="42"/>
      <c r="E9" s="42"/>
      <c r="F9" s="42"/>
      <c r="G9" s="42"/>
      <c r="H9" s="42"/>
      <c r="I9" s="42"/>
      <c r="J9" s="42"/>
      <c r="K9" s="43"/>
    </row>
    <row r="10" spans="1:13" ht="49.5" customHeight="1" x14ac:dyDescent="0.25">
      <c r="A10" s="14" t="s">
        <v>7</v>
      </c>
      <c r="B10" s="44" t="s">
        <v>39</v>
      </c>
      <c r="C10" s="44"/>
      <c r="D10" s="44"/>
      <c r="E10" s="44"/>
      <c r="F10" s="14" t="s">
        <v>40</v>
      </c>
      <c r="G10" s="15">
        <v>20.995961803071157</v>
      </c>
      <c r="H10" s="38">
        <v>36338</v>
      </c>
      <c r="I10" s="39"/>
      <c r="J10" s="45">
        <f>G10*H10</f>
        <v>762951.25999999978</v>
      </c>
      <c r="K10" s="45"/>
      <c r="M10" s="16"/>
    </row>
    <row r="11" spans="1:13" ht="72" customHeight="1" x14ac:dyDescent="0.25">
      <c r="A11" s="14" t="s">
        <v>8</v>
      </c>
      <c r="B11" s="46" t="s">
        <v>9</v>
      </c>
      <c r="C11" s="46"/>
      <c r="D11" s="46"/>
      <c r="E11" s="46"/>
      <c r="F11" s="8" t="s">
        <v>10</v>
      </c>
      <c r="G11" s="8">
        <v>15</v>
      </c>
      <c r="H11" s="47">
        <v>146503</v>
      </c>
      <c r="I11" s="47"/>
      <c r="J11" s="45">
        <f>G11*H11</f>
        <v>2197545</v>
      </c>
      <c r="K11" s="45"/>
    </row>
    <row r="12" spans="1:13" x14ac:dyDescent="0.25">
      <c r="A12" s="3"/>
      <c r="B12" s="22" t="s">
        <v>11</v>
      </c>
      <c r="C12" s="22"/>
      <c r="D12" s="22"/>
      <c r="E12" s="22"/>
      <c r="F12" s="22"/>
      <c r="G12" s="22"/>
      <c r="H12" s="22"/>
      <c r="I12" s="22"/>
      <c r="J12" s="22"/>
      <c r="K12" s="23"/>
    </row>
    <row r="13" spans="1:13" x14ac:dyDescent="0.25">
      <c r="A13" s="4"/>
      <c r="B13" s="42" t="s">
        <v>11</v>
      </c>
      <c r="C13" s="42"/>
      <c r="D13" s="42"/>
      <c r="E13" s="42"/>
      <c r="F13" s="42"/>
      <c r="G13" s="42"/>
      <c r="H13" s="42"/>
      <c r="I13" s="42"/>
      <c r="J13" s="48">
        <f>SUM(J10:K11)</f>
        <v>2960496.26</v>
      </c>
      <c r="K13" s="49"/>
    </row>
    <row r="14" spans="1:13" x14ac:dyDescent="0.25">
      <c r="A14" s="3">
        <v>2</v>
      </c>
      <c r="B14" s="22" t="s">
        <v>12</v>
      </c>
      <c r="C14" s="22"/>
      <c r="D14" s="22"/>
      <c r="E14" s="22"/>
      <c r="F14" s="22"/>
      <c r="G14" s="22"/>
      <c r="H14" s="22"/>
      <c r="I14" s="22"/>
      <c r="J14" s="22"/>
      <c r="K14" s="22"/>
    </row>
    <row r="15" spans="1:13" ht="16.5" customHeight="1" x14ac:dyDescent="0.25">
      <c r="A15" s="4">
        <v>2.0099999999999998</v>
      </c>
      <c r="B15" s="42" t="s">
        <v>12</v>
      </c>
      <c r="C15" s="42"/>
      <c r="D15" s="42"/>
      <c r="E15" s="42"/>
      <c r="F15" s="42"/>
      <c r="G15" s="42"/>
      <c r="H15" s="42"/>
      <c r="I15" s="42"/>
      <c r="J15" s="42"/>
      <c r="K15" s="43"/>
    </row>
    <row r="16" spans="1:13" ht="23.25" customHeight="1" x14ac:dyDescent="0.25">
      <c r="A16" s="13" t="s">
        <v>13</v>
      </c>
      <c r="B16" s="36" t="s">
        <v>14</v>
      </c>
      <c r="C16" s="36"/>
      <c r="D16" s="36"/>
      <c r="E16" s="37"/>
      <c r="F16" s="14" t="s">
        <v>15</v>
      </c>
      <c r="G16" s="15">
        <v>155</v>
      </c>
      <c r="H16" s="38">
        <v>26737</v>
      </c>
      <c r="I16" s="39"/>
      <c r="J16" s="40">
        <f>G16*H16</f>
        <v>4144235</v>
      </c>
      <c r="K16" s="41"/>
    </row>
    <row r="17" spans="1:11" x14ac:dyDescent="0.25">
      <c r="A17" s="3"/>
      <c r="B17" s="22" t="s">
        <v>16</v>
      </c>
      <c r="C17" s="22"/>
      <c r="D17" s="22"/>
      <c r="E17" s="22"/>
      <c r="F17" s="22"/>
      <c r="G17" s="22"/>
      <c r="H17" s="22"/>
      <c r="I17" s="22"/>
      <c r="J17" s="22"/>
      <c r="K17" s="23"/>
    </row>
    <row r="18" spans="1:11" x14ac:dyDescent="0.25">
      <c r="A18" s="4"/>
      <c r="B18" s="42" t="s">
        <v>16</v>
      </c>
      <c r="C18" s="42"/>
      <c r="D18" s="42"/>
      <c r="E18" s="42"/>
      <c r="F18" s="42"/>
      <c r="G18" s="42"/>
      <c r="H18" s="42"/>
      <c r="I18" s="42"/>
      <c r="J18" s="48">
        <f>J16</f>
        <v>4144235</v>
      </c>
      <c r="K18" s="53"/>
    </row>
    <row r="19" spans="1:11" x14ac:dyDescent="0.25">
      <c r="A19" s="3">
        <v>3</v>
      </c>
      <c r="B19" s="22" t="s">
        <v>18</v>
      </c>
      <c r="C19" s="22"/>
      <c r="D19" s="22"/>
      <c r="E19" s="22"/>
      <c r="F19" s="22"/>
      <c r="G19" s="22"/>
      <c r="H19" s="22"/>
      <c r="I19" s="22"/>
      <c r="J19" s="22"/>
      <c r="K19" s="23"/>
    </row>
    <row r="20" spans="1:11" ht="18.75" customHeight="1" x14ac:dyDescent="0.25">
      <c r="A20" s="4">
        <v>3.01</v>
      </c>
      <c r="B20" s="42" t="s">
        <v>18</v>
      </c>
      <c r="C20" s="42"/>
      <c r="D20" s="42"/>
      <c r="E20" s="42"/>
      <c r="F20" s="42"/>
      <c r="G20" s="42"/>
      <c r="H20" s="42"/>
      <c r="I20" s="42"/>
      <c r="J20" s="42"/>
      <c r="K20" s="43"/>
    </row>
    <row r="21" spans="1:11" ht="36" customHeight="1" x14ac:dyDescent="0.25">
      <c r="A21" s="13" t="s">
        <v>17</v>
      </c>
      <c r="B21" s="54" t="s">
        <v>38</v>
      </c>
      <c r="C21" s="54"/>
      <c r="D21" s="54"/>
      <c r="E21" s="55"/>
      <c r="F21" s="14" t="s">
        <v>15</v>
      </c>
      <c r="G21" s="13">
        <v>100</v>
      </c>
      <c r="H21" s="38">
        <v>26942</v>
      </c>
      <c r="I21" s="39"/>
      <c r="J21" s="56">
        <f>G21*H21</f>
        <v>2694200</v>
      </c>
      <c r="K21" s="57"/>
    </row>
    <row r="22" spans="1:11" x14ac:dyDescent="0.25">
      <c r="A22" s="5"/>
      <c r="B22" s="22" t="s">
        <v>34</v>
      </c>
      <c r="C22" s="22"/>
      <c r="D22" s="22"/>
      <c r="E22" s="22"/>
      <c r="F22" s="22"/>
      <c r="G22" s="22"/>
      <c r="H22" s="22"/>
      <c r="I22" s="23"/>
      <c r="J22" s="58"/>
      <c r="K22" s="59"/>
    </row>
    <row r="23" spans="1:11" ht="19.5" customHeight="1" x14ac:dyDescent="0.25">
      <c r="A23" s="4"/>
      <c r="B23" s="9" t="s">
        <v>34</v>
      </c>
      <c r="C23" s="9"/>
      <c r="D23" s="9"/>
      <c r="E23" s="9"/>
      <c r="F23" s="9"/>
      <c r="G23" s="9"/>
      <c r="H23" s="9"/>
      <c r="I23" s="10"/>
      <c r="J23" s="60">
        <f>J21</f>
        <v>2694200</v>
      </c>
      <c r="K23" s="53"/>
    </row>
    <row r="24" spans="1:11" ht="19.5" customHeight="1" x14ac:dyDescent="0.25">
      <c r="A24" s="3">
        <v>4</v>
      </c>
      <c r="B24" s="22" t="s">
        <v>20</v>
      </c>
      <c r="C24" s="22"/>
      <c r="D24" s="22"/>
      <c r="E24" s="22"/>
      <c r="F24" s="22"/>
      <c r="G24" s="22"/>
      <c r="H24" s="22"/>
      <c r="I24" s="22"/>
      <c r="J24" s="22"/>
      <c r="K24" s="23"/>
    </row>
    <row r="25" spans="1:11" ht="19.5" customHeight="1" x14ac:dyDescent="0.25">
      <c r="A25" s="4">
        <v>4.01</v>
      </c>
      <c r="B25" s="42" t="s">
        <v>20</v>
      </c>
      <c r="C25" s="42"/>
      <c r="D25" s="42"/>
      <c r="E25" s="42"/>
      <c r="F25" s="42"/>
      <c r="G25" s="42"/>
      <c r="H25" s="42"/>
      <c r="I25" s="42"/>
      <c r="J25" s="42"/>
      <c r="K25" s="43"/>
    </row>
    <row r="26" spans="1:11" ht="67.5" customHeight="1" x14ac:dyDescent="0.25">
      <c r="A26" s="13" t="s">
        <v>19</v>
      </c>
      <c r="B26" s="50" t="s">
        <v>35</v>
      </c>
      <c r="C26" s="50"/>
      <c r="D26" s="50"/>
      <c r="E26" s="51"/>
      <c r="F26" s="8" t="s">
        <v>1</v>
      </c>
      <c r="G26" s="8">
        <v>1</v>
      </c>
      <c r="H26" s="47">
        <v>205070</v>
      </c>
      <c r="I26" s="47"/>
      <c r="J26" s="40">
        <f>G26*H26</f>
        <v>205070</v>
      </c>
      <c r="K26" s="52"/>
    </row>
    <row r="27" spans="1:11" ht="19.5" customHeight="1" x14ac:dyDescent="0.25">
      <c r="A27" s="5"/>
      <c r="B27" s="22" t="s">
        <v>21</v>
      </c>
      <c r="C27" s="22"/>
      <c r="D27" s="22"/>
      <c r="E27" s="22"/>
      <c r="F27" s="22"/>
      <c r="G27" s="22"/>
      <c r="H27" s="22"/>
      <c r="I27" s="23"/>
      <c r="J27" s="58"/>
      <c r="K27" s="59"/>
    </row>
    <row r="28" spans="1:11" ht="19.5" customHeight="1" x14ac:dyDescent="0.25">
      <c r="A28" s="4"/>
      <c r="B28" s="42" t="s">
        <v>21</v>
      </c>
      <c r="C28" s="42"/>
      <c r="D28" s="42"/>
      <c r="E28" s="42"/>
      <c r="F28" s="42"/>
      <c r="G28" s="42"/>
      <c r="H28" s="42"/>
      <c r="I28" s="43"/>
      <c r="J28" s="60">
        <f>SUM(J26:K26)</f>
        <v>205070</v>
      </c>
      <c r="K28" s="49"/>
    </row>
    <row r="29" spans="1:11" x14ac:dyDescent="0.25">
      <c r="A29" s="64" t="s">
        <v>22</v>
      </c>
      <c r="B29" s="65"/>
      <c r="C29" s="65"/>
      <c r="D29" s="65"/>
      <c r="E29" s="65"/>
      <c r="F29" s="65"/>
      <c r="G29" s="65"/>
      <c r="H29" s="65"/>
      <c r="I29" s="65"/>
      <c r="J29" s="66">
        <f>J28+J23+J18+J13</f>
        <v>10004001.26</v>
      </c>
      <c r="K29" s="67"/>
    </row>
    <row r="30" spans="1:11" x14ac:dyDescent="0.25">
      <c r="A30" s="18"/>
      <c r="B30" s="19"/>
      <c r="C30" s="19"/>
      <c r="D30" s="19"/>
      <c r="E30" s="19"/>
      <c r="F30" s="19"/>
      <c r="G30" s="19"/>
      <c r="H30" s="19"/>
      <c r="I30" s="19"/>
      <c r="J30" s="20"/>
      <c r="K30" s="21"/>
    </row>
    <row r="31" spans="1:11" x14ac:dyDescent="0.25">
      <c r="A31" s="18"/>
      <c r="B31" s="19"/>
      <c r="C31" s="19"/>
      <c r="D31" s="19"/>
      <c r="E31" s="19"/>
      <c r="F31" s="19"/>
      <c r="G31" s="19"/>
      <c r="H31" s="19"/>
      <c r="I31" s="19"/>
      <c r="J31" s="20"/>
      <c r="K31" s="21"/>
    </row>
    <row r="32" spans="1:11" x14ac:dyDescent="0.25">
      <c r="A32" s="18"/>
      <c r="B32" s="19"/>
      <c r="C32" s="19"/>
      <c r="D32" s="19"/>
      <c r="E32" s="19"/>
      <c r="F32" s="19"/>
      <c r="G32" s="19"/>
      <c r="H32" s="19"/>
      <c r="I32" s="19"/>
      <c r="J32" s="20"/>
      <c r="K32" s="21"/>
    </row>
    <row r="33" spans="1:13" x14ac:dyDescent="0.25">
      <c r="A33" s="18"/>
      <c r="B33" s="19"/>
      <c r="C33" s="19"/>
      <c r="D33" s="19"/>
      <c r="E33" s="19"/>
      <c r="F33" s="19"/>
      <c r="G33" s="19"/>
      <c r="H33" s="19"/>
      <c r="I33" s="19"/>
      <c r="J33" s="20"/>
      <c r="K33" s="21"/>
    </row>
    <row r="34" spans="1:13" x14ac:dyDescent="0.25">
      <c r="A34" s="18"/>
      <c r="B34" s="19"/>
      <c r="C34" s="19"/>
      <c r="D34" s="19"/>
      <c r="E34" s="19"/>
      <c r="F34" s="19"/>
      <c r="G34" s="19"/>
      <c r="H34" s="19"/>
      <c r="I34" s="19"/>
      <c r="J34" s="20"/>
      <c r="K34" s="21"/>
    </row>
    <row r="35" spans="1:13" x14ac:dyDescent="0.25">
      <c r="A35" s="18"/>
      <c r="B35" s="19"/>
      <c r="C35" s="19"/>
      <c r="D35" s="19"/>
      <c r="E35" s="19"/>
      <c r="F35" s="19"/>
      <c r="G35" s="19"/>
      <c r="H35" s="19"/>
      <c r="I35" s="19"/>
      <c r="J35" s="20"/>
      <c r="K35" s="21"/>
    </row>
    <row r="36" spans="1:13" x14ac:dyDescent="0.25">
      <c r="A36" s="18"/>
      <c r="B36" s="19"/>
      <c r="C36" s="19"/>
      <c r="D36" s="19"/>
      <c r="E36" s="19"/>
      <c r="F36" s="19"/>
      <c r="G36" s="19"/>
      <c r="H36" s="19"/>
      <c r="I36" s="19"/>
      <c r="J36" s="20"/>
      <c r="K36" s="21"/>
    </row>
    <row r="37" spans="1:13" x14ac:dyDescent="0.25">
      <c r="A37" s="68"/>
      <c r="B37" s="69"/>
      <c r="C37" s="69"/>
      <c r="D37" s="69"/>
      <c r="E37" s="69"/>
      <c r="F37" s="69"/>
      <c r="G37" s="69"/>
      <c r="H37" s="69"/>
      <c r="I37" s="69"/>
      <c r="J37" s="69"/>
      <c r="K37" s="70"/>
    </row>
    <row r="38" spans="1:13" x14ac:dyDescent="0.25">
      <c r="B38" s="71" t="s">
        <v>23</v>
      </c>
      <c r="C38" s="72"/>
      <c r="D38" s="73"/>
      <c r="E38" s="77">
        <f>J29</f>
        <v>10004001.26</v>
      </c>
      <c r="F38" s="78"/>
      <c r="G38" s="78"/>
      <c r="H38" s="78"/>
      <c r="I38" s="78"/>
      <c r="J38" s="78"/>
      <c r="K38" s="79"/>
    </row>
    <row r="39" spans="1:13" x14ac:dyDescent="0.25">
      <c r="B39" s="74"/>
      <c r="C39" s="75"/>
      <c r="D39" s="76"/>
      <c r="E39" s="80"/>
      <c r="F39" s="81"/>
      <c r="G39" s="81"/>
      <c r="H39" s="81"/>
      <c r="I39" s="81"/>
      <c r="J39" s="81"/>
      <c r="K39" s="82"/>
      <c r="M39" s="17"/>
    </row>
    <row r="40" spans="1:13" x14ac:dyDescent="0.25">
      <c r="B40" s="33" t="s">
        <v>24</v>
      </c>
      <c r="C40" s="34"/>
      <c r="D40" s="35"/>
      <c r="E40" s="6">
        <v>0.17</v>
      </c>
      <c r="F40" s="61">
        <f>(E38*E40)</f>
        <v>1700680.2142</v>
      </c>
      <c r="G40" s="62"/>
      <c r="H40" s="62"/>
      <c r="I40" s="62"/>
      <c r="J40" s="62"/>
      <c r="K40" s="63"/>
      <c r="M40" s="17"/>
    </row>
    <row r="41" spans="1:13" x14ac:dyDescent="0.25">
      <c r="B41" s="33" t="s">
        <v>25</v>
      </c>
      <c r="C41" s="34"/>
      <c r="D41" s="35"/>
      <c r="E41" s="6">
        <v>0.02</v>
      </c>
      <c r="F41" s="61">
        <f>(E38*E41)</f>
        <v>200080.0252</v>
      </c>
      <c r="G41" s="62"/>
      <c r="H41" s="62"/>
      <c r="I41" s="62"/>
      <c r="J41" s="62"/>
      <c r="K41" s="63"/>
    </row>
    <row r="42" spans="1:13" x14ac:dyDescent="0.25">
      <c r="B42" s="33" t="s">
        <v>26</v>
      </c>
      <c r="C42" s="34"/>
      <c r="D42" s="35"/>
      <c r="E42" s="6">
        <v>0.05</v>
      </c>
      <c r="F42" s="85">
        <f>(E38*E42)</f>
        <v>500200.06300000002</v>
      </c>
      <c r="G42" s="34"/>
      <c r="H42" s="34"/>
      <c r="I42" s="34"/>
      <c r="J42" s="34"/>
      <c r="K42" s="35"/>
    </row>
    <row r="43" spans="1:13" x14ac:dyDescent="0.25">
      <c r="B43" s="33" t="s">
        <v>27</v>
      </c>
      <c r="C43" s="34"/>
      <c r="D43" s="35"/>
      <c r="E43" s="6">
        <v>0.19</v>
      </c>
      <c r="F43" s="85">
        <f>(F42*E43)</f>
        <v>95038.011970000007</v>
      </c>
      <c r="G43" s="34"/>
      <c r="H43" s="34"/>
      <c r="I43" s="34"/>
      <c r="J43" s="34"/>
      <c r="K43" s="35"/>
    </row>
    <row r="44" spans="1:13" x14ac:dyDescent="0.25">
      <c r="B44" s="33" t="s">
        <v>28</v>
      </c>
      <c r="C44" s="34"/>
      <c r="D44" s="35"/>
      <c r="E44" s="85">
        <f>ROUND(SUM(E38:K43),0)</f>
        <v>12500000</v>
      </c>
      <c r="F44" s="34"/>
      <c r="G44" s="34"/>
      <c r="H44" s="34"/>
      <c r="I44" s="34"/>
      <c r="J44" s="34"/>
      <c r="K44" s="35"/>
      <c r="M44" s="11"/>
    </row>
    <row r="45" spans="1:13" x14ac:dyDescent="0.25">
      <c r="M45" s="11"/>
    </row>
    <row r="48" spans="1:13" x14ac:dyDescent="0.25">
      <c r="B48" s="83" t="s">
        <v>33</v>
      </c>
      <c r="C48" s="83"/>
      <c r="D48" s="83"/>
      <c r="E48" s="83"/>
      <c r="F48" s="83"/>
      <c r="G48" s="83"/>
      <c r="H48" s="83"/>
      <c r="I48" s="83"/>
      <c r="J48" s="83"/>
      <c r="K48" s="83"/>
    </row>
    <row r="49" spans="2:11" x14ac:dyDescent="0.25">
      <c r="B49" s="84"/>
      <c r="C49" s="84"/>
      <c r="D49" s="84"/>
      <c r="E49" s="84"/>
      <c r="F49" s="84"/>
      <c r="G49" s="84"/>
      <c r="H49" s="84"/>
      <c r="I49" s="84"/>
      <c r="J49" s="84"/>
      <c r="K49" s="84"/>
    </row>
    <row r="50" spans="2:11" x14ac:dyDescent="0.25">
      <c r="B50" s="83" t="s">
        <v>36</v>
      </c>
      <c r="C50" s="83"/>
      <c r="D50" s="83"/>
      <c r="E50" s="83"/>
      <c r="F50" s="83"/>
      <c r="G50" s="83"/>
      <c r="H50" s="83"/>
      <c r="I50" s="83"/>
      <c r="J50" s="83"/>
      <c r="K50" s="83"/>
    </row>
  </sheetData>
  <mergeCells count="59">
    <mergeCell ref="B48:K48"/>
    <mergeCell ref="B49:K49"/>
    <mergeCell ref="B50:K50"/>
    <mergeCell ref="B42:D42"/>
    <mergeCell ref="F42:K42"/>
    <mergeCell ref="B43:D43"/>
    <mergeCell ref="F43:K43"/>
    <mergeCell ref="B44:D44"/>
    <mergeCell ref="E44:K44"/>
    <mergeCell ref="B41:D41"/>
    <mergeCell ref="F41:K41"/>
    <mergeCell ref="B27:I27"/>
    <mergeCell ref="J27:K27"/>
    <mergeCell ref="B28:I28"/>
    <mergeCell ref="J28:K28"/>
    <mergeCell ref="A29:I29"/>
    <mergeCell ref="J29:K29"/>
    <mergeCell ref="A37:K37"/>
    <mergeCell ref="B38:D39"/>
    <mergeCell ref="E38:K39"/>
    <mergeCell ref="B40:D40"/>
    <mergeCell ref="F40:K40"/>
    <mergeCell ref="B26:E26"/>
    <mergeCell ref="H26:I26"/>
    <mergeCell ref="J26:K26"/>
    <mergeCell ref="B17:K17"/>
    <mergeCell ref="B18:I18"/>
    <mergeCell ref="J18:K18"/>
    <mergeCell ref="B19:K19"/>
    <mergeCell ref="B20:K20"/>
    <mergeCell ref="B21:E21"/>
    <mergeCell ref="H21:I21"/>
    <mergeCell ref="J21:K21"/>
    <mergeCell ref="B22:I22"/>
    <mergeCell ref="J22:K22"/>
    <mergeCell ref="J23:K23"/>
    <mergeCell ref="B24:K24"/>
    <mergeCell ref="B25:K25"/>
    <mergeCell ref="B16:E16"/>
    <mergeCell ref="H16:I16"/>
    <mergeCell ref="J16:K16"/>
    <mergeCell ref="B9:K9"/>
    <mergeCell ref="B10:E10"/>
    <mergeCell ref="H10:I10"/>
    <mergeCell ref="J10:K10"/>
    <mergeCell ref="B11:E11"/>
    <mergeCell ref="H11:I11"/>
    <mergeCell ref="J11:K11"/>
    <mergeCell ref="B12:K12"/>
    <mergeCell ref="B13:I13"/>
    <mergeCell ref="J13:K13"/>
    <mergeCell ref="B14:K14"/>
    <mergeCell ref="B15:K15"/>
    <mergeCell ref="B8:K8"/>
    <mergeCell ref="A2:K5"/>
    <mergeCell ref="A6:E6"/>
    <mergeCell ref="H6:I6"/>
    <mergeCell ref="J6:K6"/>
    <mergeCell ref="A7:K7"/>
  </mergeCells>
  <pageMargins left="0.7" right="0.7" top="0.75" bottom="0.75" header="0.3" footer="0.3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401B2-AE5E-4D2A-8BE9-C3BC9FC546E5}">
  <sheetPr>
    <tabColor rgb="FF00B050"/>
  </sheetPr>
  <dimension ref="A2:K16"/>
  <sheetViews>
    <sheetView tabSelected="1" topLeftCell="A9" zoomScale="87" zoomScaleNormal="87" workbookViewId="0">
      <selection activeCell="B15" sqref="B15:E15"/>
    </sheetView>
  </sheetViews>
  <sheetFormatPr baseColWidth="10" defaultColWidth="11.42578125" defaultRowHeight="15" x14ac:dyDescent="0.25"/>
  <cols>
    <col min="1" max="1" width="7.28515625" customWidth="1"/>
    <col min="4" max="4" width="1.7109375" customWidth="1"/>
    <col min="5" max="5" width="6.140625" customWidth="1"/>
    <col min="6" max="6" width="9" customWidth="1"/>
    <col min="7" max="7" width="0.140625" customWidth="1"/>
    <col min="9" max="9" width="9.28515625" customWidth="1"/>
    <col min="11" max="11" width="10.7109375" customWidth="1"/>
  </cols>
  <sheetData>
    <row r="2" spans="1:11" x14ac:dyDescent="0.25">
      <c r="A2" s="94" t="s">
        <v>43</v>
      </c>
      <c r="B2" s="95"/>
      <c r="C2" s="95"/>
      <c r="D2" s="95"/>
      <c r="E2" s="95"/>
      <c r="F2" s="95"/>
      <c r="G2" s="95"/>
      <c r="H2" s="95"/>
      <c r="I2" s="95"/>
      <c r="J2" s="95"/>
      <c r="K2" s="96"/>
    </row>
    <row r="3" spans="1:11" x14ac:dyDescent="0.25">
      <c r="A3" s="97"/>
      <c r="B3" s="98"/>
      <c r="C3" s="98"/>
      <c r="D3" s="98"/>
      <c r="E3" s="98"/>
      <c r="F3" s="98"/>
      <c r="G3" s="98"/>
      <c r="H3" s="98"/>
      <c r="I3" s="98"/>
      <c r="J3" s="98"/>
      <c r="K3" s="99"/>
    </row>
    <row r="4" spans="1:11" ht="24" customHeight="1" x14ac:dyDescent="0.25">
      <c r="A4" s="97"/>
      <c r="B4" s="98"/>
      <c r="C4" s="98"/>
      <c r="D4" s="98"/>
      <c r="E4" s="98"/>
      <c r="F4" s="98"/>
      <c r="G4" s="98"/>
      <c r="H4" s="98"/>
      <c r="I4" s="98"/>
      <c r="J4" s="98"/>
      <c r="K4" s="99"/>
    </row>
    <row r="5" spans="1:11" x14ac:dyDescent="0.25">
      <c r="A5" s="100"/>
      <c r="B5" s="101"/>
      <c r="C5" s="101"/>
      <c r="D5" s="101"/>
      <c r="E5" s="101"/>
      <c r="F5" s="101"/>
      <c r="G5" s="101"/>
      <c r="H5" s="101"/>
      <c r="I5" s="101"/>
      <c r="J5" s="101"/>
      <c r="K5" s="102"/>
    </row>
    <row r="6" spans="1:11" x14ac:dyDescent="0.25">
      <c r="A6" s="33" t="s">
        <v>29</v>
      </c>
      <c r="B6" s="34"/>
      <c r="C6" s="34"/>
      <c r="D6" s="34"/>
      <c r="E6" s="35"/>
      <c r="F6" s="33" t="s">
        <v>1</v>
      </c>
      <c r="G6" s="35"/>
      <c r="H6" s="33" t="s">
        <v>30</v>
      </c>
      <c r="I6" s="34"/>
      <c r="J6" s="34"/>
      <c r="K6" s="35"/>
    </row>
    <row r="7" spans="1:11" x14ac:dyDescent="0.25">
      <c r="A7" s="7">
        <v>1.01</v>
      </c>
      <c r="B7" s="86" t="s">
        <v>6</v>
      </c>
      <c r="C7" s="86"/>
      <c r="D7" s="86"/>
      <c r="E7" s="86"/>
      <c r="F7" s="86"/>
      <c r="G7" s="86"/>
      <c r="H7" s="86"/>
      <c r="I7" s="86"/>
      <c r="J7" s="86"/>
      <c r="K7" s="87"/>
    </row>
    <row r="8" spans="1:11" ht="140.25" customHeight="1" x14ac:dyDescent="0.25">
      <c r="A8" s="12" t="s">
        <v>7</v>
      </c>
      <c r="B8" s="88" t="s">
        <v>39</v>
      </c>
      <c r="C8" s="88"/>
      <c r="D8" s="88"/>
      <c r="E8" s="88"/>
      <c r="F8" s="89" t="s">
        <v>40</v>
      </c>
      <c r="G8" s="89"/>
      <c r="H8" s="90" t="s">
        <v>41</v>
      </c>
      <c r="I8" s="90"/>
      <c r="J8" s="90"/>
      <c r="K8" s="90"/>
    </row>
    <row r="9" spans="1:11" ht="144.75" customHeight="1" x14ac:dyDescent="0.25">
      <c r="A9" s="12" t="s">
        <v>8</v>
      </c>
      <c r="B9" s="88" t="s">
        <v>9</v>
      </c>
      <c r="C9" s="88"/>
      <c r="D9" s="88"/>
      <c r="E9" s="88"/>
      <c r="F9" s="89" t="s">
        <v>10</v>
      </c>
      <c r="G9" s="89"/>
      <c r="H9" s="92" t="s">
        <v>31</v>
      </c>
      <c r="I9" s="93"/>
      <c r="J9" s="93"/>
      <c r="K9" s="93"/>
    </row>
    <row r="10" spans="1:11" ht="28.5" customHeight="1" x14ac:dyDescent="0.25">
      <c r="A10" s="7">
        <v>2.0099999999999998</v>
      </c>
      <c r="B10" s="86" t="s">
        <v>12</v>
      </c>
      <c r="C10" s="86"/>
      <c r="D10" s="86"/>
      <c r="E10" s="86"/>
      <c r="F10" s="86"/>
      <c r="G10" s="86"/>
      <c r="H10" s="86"/>
      <c r="I10" s="86"/>
      <c r="J10" s="86"/>
      <c r="K10" s="87"/>
    </row>
    <row r="11" spans="1:11" ht="114" customHeight="1" x14ac:dyDescent="0.25">
      <c r="A11" s="12" t="s">
        <v>13</v>
      </c>
      <c r="B11" s="88" t="s">
        <v>14</v>
      </c>
      <c r="C11" s="88"/>
      <c r="D11" s="88"/>
      <c r="E11" s="88"/>
      <c r="F11" s="89" t="s">
        <v>15</v>
      </c>
      <c r="G11" s="89"/>
      <c r="H11" s="90" t="s">
        <v>32</v>
      </c>
      <c r="I11" s="90"/>
      <c r="J11" s="90"/>
      <c r="K11" s="90"/>
    </row>
    <row r="12" spans="1:11" x14ac:dyDescent="0.25">
      <c r="A12" s="7">
        <v>3.01</v>
      </c>
      <c r="B12" s="86" t="s">
        <v>18</v>
      </c>
      <c r="C12" s="86"/>
      <c r="D12" s="86"/>
      <c r="E12" s="86"/>
      <c r="F12" s="86"/>
      <c r="G12" s="86"/>
      <c r="H12" s="86"/>
      <c r="I12" s="86"/>
      <c r="J12" s="86"/>
      <c r="K12" s="87"/>
    </row>
    <row r="13" spans="1:11" ht="45" customHeight="1" x14ac:dyDescent="0.25">
      <c r="A13" s="12" t="s">
        <v>17</v>
      </c>
      <c r="B13" s="54" t="s">
        <v>38</v>
      </c>
      <c r="C13" s="54"/>
      <c r="D13" s="54"/>
      <c r="E13" s="55"/>
      <c r="F13" s="91" t="s">
        <v>15</v>
      </c>
      <c r="G13" s="52"/>
      <c r="H13" s="88" t="s">
        <v>38</v>
      </c>
      <c r="I13" s="88"/>
      <c r="J13" s="88"/>
      <c r="K13" s="88"/>
    </row>
    <row r="14" spans="1:11" ht="21.75" customHeight="1" x14ac:dyDescent="0.25">
      <c r="A14" s="7">
        <v>4.01</v>
      </c>
      <c r="B14" s="86" t="s">
        <v>20</v>
      </c>
      <c r="C14" s="86"/>
      <c r="D14" s="86"/>
      <c r="E14" s="86"/>
      <c r="F14" s="86"/>
      <c r="G14" s="86"/>
      <c r="H14" s="86"/>
      <c r="I14" s="86"/>
      <c r="J14" s="86"/>
      <c r="K14" s="87"/>
    </row>
    <row r="15" spans="1:11" ht="207" customHeight="1" x14ac:dyDescent="0.25">
      <c r="A15" s="12" t="s">
        <v>19</v>
      </c>
      <c r="B15" s="88" t="s">
        <v>35</v>
      </c>
      <c r="C15" s="88"/>
      <c r="D15" s="88"/>
      <c r="E15" s="88"/>
      <c r="F15" s="89" t="s">
        <v>1</v>
      </c>
      <c r="G15" s="89"/>
      <c r="H15" s="88" t="s">
        <v>37</v>
      </c>
      <c r="I15" s="88"/>
      <c r="J15" s="88"/>
      <c r="K15" s="88"/>
    </row>
    <row r="16" spans="1:11" ht="19.5" customHeight="1" x14ac:dyDescent="0.25"/>
  </sheetData>
  <mergeCells count="23">
    <mergeCell ref="A2:K5"/>
    <mergeCell ref="A6:E6"/>
    <mergeCell ref="F6:G6"/>
    <mergeCell ref="H6:K6"/>
    <mergeCell ref="B7:K7"/>
    <mergeCell ref="B8:E8"/>
    <mergeCell ref="F8:G8"/>
    <mergeCell ref="H8:K8"/>
    <mergeCell ref="B9:E9"/>
    <mergeCell ref="F9:G9"/>
    <mergeCell ref="H9:K9"/>
    <mergeCell ref="B14:K14"/>
    <mergeCell ref="B15:E15"/>
    <mergeCell ref="F15:G15"/>
    <mergeCell ref="H15:K15"/>
    <mergeCell ref="B13:E13"/>
    <mergeCell ref="F13:G13"/>
    <mergeCell ref="H13:K13"/>
    <mergeCell ref="B10:K10"/>
    <mergeCell ref="B11:E11"/>
    <mergeCell ref="F11:G11"/>
    <mergeCell ref="H11:K11"/>
    <mergeCell ref="B12:K12"/>
  </mergeCells>
  <phoneticPr fontId="6" type="noConversion"/>
  <pageMargins left="0.7" right="0.7" top="0.75" bottom="0.75" header="0.3" footer="0.3"/>
  <pageSetup scale="7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E56B1E-8C89-4CF3-937E-0C9EC2D31D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2AEF2A-53CB-4361-8150-EAAD6F09D381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customXml/itemProps3.xml><?xml version="1.0" encoding="utf-8"?>
<ds:datastoreItem xmlns:ds="http://schemas.openxmlformats.org/officeDocument/2006/customXml" ds:itemID="{5AA9778A-6523-4FCB-A0A7-D6F9E2D9A67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IPIALES </vt:lpstr>
      <vt:lpstr>ESPECIFICACIONES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Karol Valentina Burbano Casallas</dc:creator>
  <cp:keywords/>
  <dc:description/>
  <cp:lastModifiedBy>Deicy Julieth Ortega Noguera</cp:lastModifiedBy>
  <cp:revision/>
  <dcterms:created xsi:type="dcterms:W3CDTF">2026-04-09T17:08:52Z</dcterms:created>
  <dcterms:modified xsi:type="dcterms:W3CDTF">2026-09-14T20:24:41Z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MediaServiceImageTags">
    <vt:lpwstr/>
  </property>
  <property fmtid="{D5CDD505-2E9C-101B-9397-08002B2CF9AE}" pid="4" name="gvdocid">
    <vt:lpwstr>afb31c79-847b-4f9d-a0b1-dad4ed92d98f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afb31c79-847b-4f9d-a0b1-dad4ed92d98f</vt:lpwstr>
  </property>
  <property fmtid="{D5CDD505-2E9C-101B-9397-08002B2CF9AE}" pid="8" name="UserId">
    <vt:lpwstr>Liliana Lopez Latino</vt:lpwstr>
  </property>
  <property fmtid="{D5CDD505-2E9C-101B-9397-08002B2CF9AE}" pid="9" name="TagDateTime">
    <vt:lpwstr>2026-08-18T18:34:04Z</vt:lpwstr>
  </property>
  <property fmtid="{D5CDD505-2E9C-101B-9397-08002B2CF9AE}" pid="10" name="GVData">
    <vt:lpwstr>eyJPUyI6IldpbmRvd3MiLCJkb2NJRCI6ImFmYjMxYzc5LTg0N2ItNGY5ZC1hMGIxLWRhZDRlZDkyZDk4ZiIsImRvY1N0YXRlIjoie30iLCJwYXJlbnRMaW5lSWRzIjoiW1wiZTgzZjNkYTUtZTk0OS00N2Q1LWJlZTItMjQ5N2QwZGU4ODdkXCIsXCIwZDE3ZWQ1Ny00</vt:lpwstr>
  </property>
  <property fmtid="{D5CDD505-2E9C-101B-9397-08002B2CF9AE}" pid="11" name="GVData0">
    <vt:lpwstr>YjM2LTQzOGUtYmFkZi04MjJkZDA0ODI1ZjBcIixcIjcwYTZjNmU4LTA5ODQtNDgwMy04MmY1LTBiYTM1ZDM5NTA2YVwiLFwiNzhkMDk2ZmUtYjQ4OC00MDU5LWI0ZTMtNWQ2ZTEwNzZmMDhmXCIsXCI2MWI1MDdmMi1lNzcyLTRkY2YtOGMwMC1mMjcxZDAxMGE3MzFc</vt:lpwstr>
  </property>
  <property fmtid="{D5CDD505-2E9C-101B-9397-08002B2CF9AE}" pid="12" name="GVData1">
    <vt:lpwstr>IixcImUwNGU1ZDNkLTJkMTItNDhkNy1hMWQ1LTk4ZWU5OTk3Zjg5OFwiLFwiOTU2YjQ5N2YtNWY4Yi00MGRjLWFlZmMtNzZhMDZmMGExYzg5XCIsXCJmNzJmNTVmYy1hNGIzLTQwYTItYWQ5MS03ZDAzYzI2MjIwNzJcIixcIjU4NzdmMzYwLTI1NTQtNGY5ZS1hM2Y5</vt:lpwstr>
  </property>
  <property fmtid="{D5CDD505-2E9C-101B-9397-08002B2CF9AE}" pid="13" name="GVData2">
    <vt:lpwstr>LTNlNjFkNTQyNDgwNVwiLFwiMWYwNzM5MTUtOWE2Yi00MzY3LWFjZTQtNGFjY2Y2YTA3OWQwXCJdIiwid3JpdHRlbktleXMiOiJbXCJndmRvY2lkXCIsXCJDbGFzc2lmaWNhdGlvblRhZ1NldElkXCIsXCJDb21wbGlhbmNlVGFnU2V0SWRcIixcIkZpbGVJZFwiLFwi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VXNlcklkXCIsXCJUYWdEYXRlVGltZVwiXSIsIm5vT2ZHdkRhdGFFbnRyaWVzIjoiNyIsImxpbmVJZCI6IjdiOWJkYjMzLWQ0NzMtNGExNi1iNjUzLTBiZTMxYjdiOTcyZiJ9</vt:lpwstr>
  </property>
  <property fmtid="{D5CDD505-2E9C-101B-9397-08002B2CF9AE}" pid="15" name="GVData4">
    <vt:lpwstr>(end)</vt:lpwstr>
  </property>
</Properties>
</file>