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-120" yWindow="-120" windowWidth="29040" windowHeight="15720"/>
  </bookViews>
  <sheets>
    <sheet name="Anexo 1" sheetId="1" r:id="rId1"/>
  </sheets>
  <definedNames>
    <definedName name="_xlnm._FilterDatabase" localSheetId="0" hidden="1">'Anexo 1'!$C$17:$R$85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J87" i="1" s="1"/>
  <c r="O82" i="1"/>
  <c r="O84" i="1"/>
  <c r="F11" i="1" l="1"/>
  <c r="F6" i="1"/>
  <c r="F7" i="1"/>
  <c r="F8" i="1"/>
  <c r="D13" i="1"/>
  <c r="F5" i="1" l="1"/>
  <c r="F13" i="1" s="1"/>
  <c r="N81" i="1"/>
  <c r="O81" i="1" s="1"/>
  <c r="N80" i="1"/>
  <c r="O80" i="1" s="1"/>
  <c r="N79" i="1"/>
  <c r="O79" i="1" s="1"/>
  <c r="N78" i="1"/>
  <c r="O78" i="1" s="1"/>
  <c r="N77" i="1"/>
  <c r="O77" i="1" s="1"/>
  <c r="N76" i="1"/>
  <c r="O76" i="1" s="1"/>
  <c r="N75" i="1"/>
  <c r="O75" i="1" s="1"/>
  <c r="N74" i="1"/>
  <c r="O74" i="1" s="1"/>
  <c r="N73" i="1"/>
  <c r="O73" i="1" s="1"/>
  <c r="N72" i="1"/>
  <c r="O72" i="1" s="1"/>
  <c r="N71" i="1"/>
  <c r="O71" i="1" s="1"/>
  <c r="N70" i="1"/>
  <c r="O70" i="1" s="1"/>
  <c r="N69" i="1"/>
  <c r="O69" i="1" s="1"/>
  <c r="N68" i="1"/>
  <c r="O68" i="1" s="1"/>
  <c r="N67" i="1"/>
  <c r="O67" i="1" s="1"/>
  <c r="N66" i="1"/>
  <c r="O66" i="1" s="1"/>
  <c r="N65" i="1"/>
  <c r="O65" i="1" s="1"/>
  <c r="N64" i="1"/>
  <c r="O64" i="1" s="1"/>
  <c r="N63" i="1"/>
  <c r="O63" i="1" s="1"/>
  <c r="N62" i="1"/>
  <c r="O62" i="1" s="1"/>
  <c r="N61" i="1"/>
  <c r="O61" i="1" s="1"/>
  <c r="N60" i="1"/>
  <c r="O60" i="1" s="1"/>
  <c r="N59" i="1"/>
  <c r="O59" i="1" s="1"/>
  <c r="N58" i="1"/>
  <c r="O58" i="1" s="1"/>
  <c r="N57" i="1"/>
  <c r="O57" i="1" s="1"/>
  <c r="N56" i="1"/>
  <c r="O56" i="1" s="1"/>
  <c r="N55" i="1"/>
  <c r="O55" i="1" s="1"/>
  <c r="N54" i="1"/>
  <c r="O54" i="1" s="1"/>
  <c r="N53" i="1"/>
  <c r="O53" i="1" s="1"/>
  <c r="N52" i="1"/>
  <c r="O52" i="1" s="1"/>
  <c r="N51" i="1"/>
  <c r="O51" i="1" s="1"/>
  <c r="N50" i="1"/>
  <c r="O50" i="1" s="1"/>
  <c r="N49" i="1"/>
  <c r="O49" i="1" s="1"/>
  <c r="N48" i="1"/>
  <c r="O48" i="1" s="1"/>
  <c r="N47" i="1"/>
  <c r="O47" i="1" s="1"/>
  <c r="N46" i="1"/>
  <c r="O46" i="1" s="1"/>
  <c r="N45" i="1"/>
  <c r="O45" i="1" s="1"/>
  <c r="N44" i="1"/>
  <c r="O44" i="1" s="1"/>
  <c r="N43" i="1"/>
  <c r="O43" i="1" s="1"/>
  <c r="N42" i="1"/>
  <c r="O42" i="1" s="1"/>
  <c r="N41" i="1"/>
  <c r="O41" i="1" s="1"/>
  <c r="N40" i="1"/>
  <c r="O40" i="1" s="1"/>
  <c r="N39" i="1"/>
  <c r="O39" i="1" s="1"/>
  <c r="N38" i="1"/>
  <c r="O38" i="1" s="1"/>
  <c r="N37" i="1"/>
  <c r="O37" i="1" s="1"/>
  <c r="N36" i="1"/>
  <c r="O36" i="1" s="1"/>
  <c r="N35" i="1"/>
  <c r="O35" i="1" s="1"/>
  <c r="N34" i="1"/>
  <c r="O34" i="1" s="1"/>
  <c r="N33" i="1"/>
  <c r="O33" i="1" s="1"/>
  <c r="N32" i="1"/>
  <c r="O32" i="1" s="1"/>
  <c r="N31" i="1"/>
  <c r="O31" i="1" s="1"/>
  <c r="N30" i="1"/>
  <c r="O30" i="1" s="1"/>
  <c r="N29" i="1"/>
  <c r="O29" i="1" s="1"/>
  <c r="N28" i="1"/>
  <c r="O28" i="1" s="1"/>
  <c r="N27" i="1"/>
  <c r="O27" i="1" s="1"/>
  <c r="N26" i="1"/>
  <c r="O26" i="1" s="1"/>
  <c r="N25" i="1"/>
  <c r="O25" i="1" s="1"/>
  <c r="N24" i="1"/>
  <c r="O24" i="1" s="1"/>
  <c r="N23" i="1"/>
  <c r="O23" i="1" s="1"/>
  <c r="N22" i="1"/>
  <c r="O22" i="1" s="1"/>
  <c r="N21" i="1"/>
  <c r="O21" i="1" s="1"/>
  <c r="N20" i="1"/>
  <c r="O20" i="1" s="1"/>
  <c r="N18" i="1"/>
  <c r="O18" i="1" s="1"/>
</calcChain>
</file>

<file path=xl/sharedStrings.xml><?xml version="1.0" encoding="utf-8"?>
<sst xmlns="http://schemas.openxmlformats.org/spreadsheetml/2006/main" count="556" uniqueCount="279">
  <si>
    <t xml:space="preserve">
PÓLIZA DE TODO RIESGOS DAÑO MATERIAL
</t>
  </si>
  <si>
    <t>Descripción</t>
  </si>
  <si>
    <t>Valor Asegurado</t>
  </si>
  <si>
    <t>% Índice Variable</t>
  </si>
  <si>
    <t xml:space="preserve"> Índice Variable </t>
  </si>
  <si>
    <t>Edificios</t>
  </si>
  <si>
    <t>Contenidos</t>
  </si>
  <si>
    <t>Maquinaria</t>
  </si>
  <si>
    <t>Sustracción Todo Riesgo</t>
  </si>
  <si>
    <t>Dineros</t>
  </si>
  <si>
    <t>Renta</t>
  </si>
  <si>
    <t>Equipo Eléctrico y Electrónico</t>
  </si>
  <si>
    <t>Vehículos en reposo</t>
  </si>
  <si>
    <t xml:space="preserve">RELACION DE PREDIOS ASEGURAR </t>
  </si>
  <si>
    <t xml:space="preserve">Numero </t>
  </si>
  <si>
    <t xml:space="preserve">Ficha Castastral </t>
  </si>
  <si>
    <t xml:space="preserve"> Nit</t>
  </si>
  <si>
    <t>Razon Social</t>
  </si>
  <si>
    <t>Nomenclatura</t>
  </si>
  <si>
    <t>Nombre</t>
  </si>
  <si>
    <t>Matricula</t>
  </si>
  <si>
    <t xml:space="preserve">Numero de pisos </t>
  </si>
  <si>
    <t>Piso que ocupa el riesgo</t>
  </si>
  <si>
    <t>Edad de Construccion 2023 (EN AÑOS)</t>
  </si>
  <si>
    <t>Año</t>
  </si>
  <si>
    <t>Rango De  Construccion</t>
  </si>
  <si>
    <t>Coordenadas Geograficas</t>
  </si>
  <si>
    <t>Actividad del riesgo</t>
  </si>
  <si>
    <t>Tipo Estructural</t>
  </si>
  <si>
    <t xml:space="preserve">Municipio de Sabaneta              </t>
  </si>
  <si>
    <t xml:space="preserve">CL 75S N 33-53   </t>
  </si>
  <si>
    <t xml:space="preserve">I.E Primitivo leal la Doctora </t>
  </si>
  <si>
    <t>1-2-3</t>
  </si>
  <si>
    <t>6.141207571498287, -75.61278758395466</t>
  </si>
  <si>
    <t>EDUCACION</t>
  </si>
  <si>
    <t>Concreto Reforzado, Mampostería, Acero y Adobe</t>
  </si>
  <si>
    <t xml:space="preserve">Cr 38 No. 68 A Sur 25                      </t>
  </si>
  <si>
    <t xml:space="preserve">Institución Educativa Adelaida Correa </t>
  </si>
  <si>
    <t>1-2-3-4-5-6</t>
  </si>
  <si>
    <t>2011 en Adelante</t>
  </si>
  <si>
    <t>6.1485381297899195, -75.61224089696243</t>
  </si>
  <si>
    <t>Cr 45 No. 75 SUR 69</t>
  </si>
  <si>
    <t>Centro Administrativo Municipal de Sabaneta</t>
  </si>
  <si>
    <t>1-2-3-4-5-6-7-8-9</t>
  </si>
  <si>
    <t>6.149639667779538, -75.61896516120711</t>
  </si>
  <si>
    <t>OFICINAS</t>
  </si>
  <si>
    <t>CL 75 Sur No. 45-47</t>
  </si>
  <si>
    <t xml:space="preserve">Biblioteca Municipal Juan Carlos Montoya           </t>
  </si>
  <si>
    <t xml:space="preserve">CL 56 SUR N 42-55  </t>
  </si>
  <si>
    <t>Centro Ambiental, Cultural y Deportivo Maria Auxiliadora</t>
  </si>
  <si>
    <t>1-2-3-4-5</t>
  </si>
  <si>
    <t>6.156794434655245, -75.60537191754389</t>
  </si>
  <si>
    <t>OFICINAS Y DEPORTES</t>
  </si>
  <si>
    <t>CL 76 Sur  N 46 B-17</t>
  </si>
  <si>
    <t xml:space="preserve">I.E Jose Felix de Restrepo </t>
  </si>
  <si>
    <t>1-2-3-4</t>
  </si>
  <si>
    <t>6.15057850673631, -75.62025331754386</t>
  </si>
  <si>
    <t xml:space="preserve">CR 46B N 77 S 166                                  </t>
  </si>
  <si>
    <t>Caites</t>
  </si>
  <si>
    <t>6.150167139867499, -75.62028545987258</t>
  </si>
  <si>
    <t>OFICINAS Y RECREACION</t>
  </si>
  <si>
    <t xml:space="preserve">CR 45 N 77C S-47 </t>
  </si>
  <si>
    <t xml:space="preserve">I.E Rafael J. Mejia            </t>
  </si>
  <si>
    <t>6.14578075253573, -75.62137937295509</t>
  </si>
  <si>
    <t>CR 46 B No. 76 Sur-17</t>
  </si>
  <si>
    <t>6.150151879725978, -75.62031199268046</t>
  </si>
  <si>
    <t xml:space="preserve">CL 66 SUR  43C- 50  </t>
  </si>
  <si>
    <t xml:space="preserve">Parque de los cuatro elementos      </t>
  </si>
  <si>
    <t>1-2</t>
  </si>
  <si>
    <t>6.152948103237258, -75.61276803103699</t>
  </si>
  <si>
    <t xml:space="preserve">CR 43C N 65S-128 </t>
  </si>
  <si>
    <t>Caipi</t>
  </si>
  <si>
    <t>6.152185390037502, -75.6128691646728</t>
  </si>
  <si>
    <t>CL 68 SUR 42 40</t>
  </si>
  <si>
    <t>Casa de la Cultura la Barquereña</t>
  </si>
  <si>
    <t>6.150746905404732, -75.61295070220129</t>
  </si>
  <si>
    <t>EDUCACION Y RECREACION</t>
  </si>
  <si>
    <t xml:space="preserve">Adobe ,Acero y  Madera </t>
  </si>
  <si>
    <t xml:space="preserve">KR 42 N 61 Sur -12                   </t>
  </si>
  <si>
    <t xml:space="preserve">I.E educativa liceo concejo        </t>
  </si>
  <si>
    <t>6.1535196980324, -75.60689953450827</t>
  </si>
  <si>
    <t xml:space="preserve">KR 45 N 68 Sur-61 </t>
  </si>
  <si>
    <t>Palacio de Justicia</t>
  </si>
  <si>
    <t>6.152171261822939, -75.61536436092487</t>
  </si>
  <si>
    <t xml:space="preserve">CL 76 E Sur N 46 B-82 </t>
  </si>
  <si>
    <t>Unidad Deportiva Zona Sur</t>
  </si>
  <si>
    <t>6.15000680576158, -75.62202030220128</t>
  </si>
  <si>
    <t xml:space="preserve">KR 45 N 75BS-42  </t>
  </si>
  <si>
    <t>Caipd</t>
  </si>
  <si>
    <t>6.1485393349794135, -75.61876095352636</t>
  </si>
  <si>
    <t>OFICINAS EDUCACION Y RECREACION</t>
  </si>
  <si>
    <t>CR 48 N 57 SUR 199</t>
  </si>
  <si>
    <t xml:space="preserve">Unidad Deportiva Zona Norte </t>
  </si>
  <si>
    <t>6.158370296312221, -75.61119849577202</t>
  </si>
  <si>
    <t xml:space="preserve">CL 56 Sur N 38-117     </t>
  </si>
  <si>
    <t>I.E Maria Auxiliadora</t>
  </si>
  <si>
    <t>6.152057470666156, -75.60187853103695</t>
  </si>
  <si>
    <t xml:space="preserve">KR 46CC X CL 72B S </t>
  </si>
  <si>
    <t>Sede Comunal Entre Amigos</t>
  </si>
  <si>
    <t>6.1514274062758165, -75.61995435987264</t>
  </si>
  <si>
    <t>RECREACION Y DEPORTES</t>
  </si>
  <si>
    <t>CL 82 SUR 32 68</t>
  </si>
  <si>
    <t xml:space="preserve">I.E Presbítero Antonio Baena Salazar </t>
  </si>
  <si>
    <t>6.14060826719817, -75.63142009850208</t>
  </si>
  <si>
    <t xml:space="preserve">CL 82S N 32-42                                   </t>
  </si>
  <si>
    <t>Tienda Colegio Pan de Azúcar</t>
  </si>
  <si>
    <t xml:space="preserve">CR 30 N 65 Sur 142                            </t>
  </si>
  <si>
    <t xml:space="preserve">Sede Comunal Las brisas/Playas Placer            </t>
  </si>
  <si>
    <t>6.137001462232836, -75.60743986756239</t>
  </si>
  <si>
    <t>SEDE COMUNAL</t>
  </si>
  <si>
    <t xml:space="preserve">CL 82S X CR 35 -21                            </t>
  </si>
  <si>
    <t>Cancha y Placa pan de azucar</t>
  </si>
  <si>
    <t>6.143621576061407, -75.62941183103702</t>
  </si>
  <si>
    <t>DEPORTES</t>
  </si>
  <si>
    <t xml:space="preserve">CL 75S N 33-03                            </t>
  </si>
  <si>
    <t xml:space="preserve">I. E.primitivo leal la doctora zona nueva </t>
  </si>
  <si>
    <t>6.141378309918989, -75.61249698870834</t>
  </si>
  <si>
    <t xml:space="preserve">CL 75S N 33-03                   </t>
  </si>
  <si>
    <t>Secretaria de Medio Ambiente</t>
  </si>
  <si>
    <t>6.141090346427082, -75.61250768870826</t>
  </si>
  <si>
    <t>OFICINAS CONSULTORIO</t>
  </si>
  <si>
    <t>R</t>
  </si>
  <si>
    <t xml:space="preserve">CL 71S X 43A AP                                  </t>
  </si>
  <si>
    <t>Parque Erato</t>
  </si>
  <si>
    <t>6.167096231269596, -75.64572915987266</t>
  </si>
  <si>
    <t xml:space="preserve">KR 49 N 77S -101                                 </t>
  </si>
  <si>
    <t xml:space="preserve">Locales estacion del metro </t>
  </si>
  <si>
    <t>6.160234668384835, -75.6111740733656</t>
  </si>
  <si>
    <t>COMERCIO</t>
  </si>
  <si>
    <t xml:space="preserve">CR 32 N 71S-07/09     </t>
  </si>
  <si>
    <t xml:space="preserve">Sede comunal san isidro            </t>
  </si>
  <si>
    <t>6.142374240450644, -75.60672998870827</t>
  </si>
  <si>
    <t xml:space="preserve">SEDE COMUNAL </t>
  </si>
  <si>
    <t xml:space="preserve">CL 71S N 45A-10 </t>
  </si>
  <si>
    <t xml:space="preserve">Polideportivo adalberto lopera   </t>
  </si>
  <si>
    <t>6.151689274211202, -75.6166728063847</t>
  </si>
  <si>
    <t xml:space="preserve">KR 42B N 57 Sur 31                                  </t>
  </si>
  <si>
    <t xml:space="preserve">Preescolar  maravillas </t>
  </si>
  <si>
    <t>6.155761676299414, -75.60562654721099</t>
  </si>
  <si>
    <t>Concreto Reforzado, Adobe, Madera, Mamposteria y Acero</t>
  </si>
  <si>
    <t xml:space="preserve">CR 29 X CL 80 Sur </t>
  </si>
  <si>
    <t xml:space="preserve">Casas lote la victoria sector el morro           </t>
  </si>
  <si>
    <t>6.136800840436746, -75.61005795916074</t>
  </si>
  <si>
    <t>CASA</t>
  </si>
  <si>
    <t>Adobe, Mamposteria, Acero y Madera</t>
  </si>
  <si>
    <t xml:space="preserve">CL 67 Sur N 48 B 46         </t>
  </si>
  <si>
    <t xml:space="preserve">Sede bomberos </t>
  </si>
  <si>
    <t>6.156273734864775, -75.61655340220125</t>
  </si>
  <si>
    <t>ESTACION DE BOMBEROS</t>
  </si>
  <si>
    <t>KR 23 N 65S-02 IN 180</t>
  </si>
  <si>
    <t xml:space="preserve">La Romera </t>
  </si>
  <si>
    <t>6.120873479485837, -75.59759658447635</t>
  </si>
  <si>
    <t>Bahareque, Madera, Tapia y Adobe</t>
  </si>
  <si>
    <t xml:space="preserve">CL 75S N 33-03 , 05, 07                              </t>
  </si>
  <si>
    <t xml:space="preserve">Locales 5 miramonte cancha y locales </t>
  </si>
  <si>
    <t>6.141069011890239, -75.61244331569435</t>
  </si>
  <si>
    <t>CL 68 SUR 43 12</t>
  </si>
  <si>
    <t xml:space="preserve">Sede comunal la barquereña </t>
  </si>
  <si>
    <t>6.150883271185356, -75.6129201022013</t>
  </si>
  <si>
    <t xml:space="preserve">KR 45 N 72S-25    </t>
  </si>
  <si>
    <t xml:space="preserve">Secretaria de educacion - el principito          </t>
  </si>
  <si>
    <t>6.150763902923839, -75.61676840220126</t>
  </si>
  <si>
    <t>Adobe, Madera, Mamposteria y Acero</t>
  </si>
  <si>
    <t xml:space="preserve">Cl. 66 B Sur No. 48A 16                    </t>
  </si>
  <si>
    <t xml:space="preserve">Sede comunal playas de maria </t>
  </si>
  <si>
    <t>6,1574,-75,6156</t>
  </si>
  <si>
    <t xml:space="preserve">KR 43A N 60 Sur 64                      </t>
  </si>
  <si>
    <t>Sede comunal unidad residencial san antonio</t>
  </si>
  <si>
    <t>6.155892822625649, -75.60715245295694</t>
  </si>
  <si>
    <t xml:space="preserve">CL 77 Sur 27-220 </t>
  </si>
  <si>
    <t>6,1313,-75,6185</t>
  </si>
  <si>
    <t>mamposteria, acero, adobe, madera</t>
  </si>
  <si>
    <t xml:space="preserve">Cr. 46 C X Cl. 80 Sur                               </t>
  </si>
  <si>
    <t xml:space="preserve">Sala de ventas amonte </t>
  </si>
  <si>
    <t>6.146759407326941, -75.62525771569423</t>
  </si>
  <si>
    <t>Concreto Reforzado, Adobe, Madera, Mamposteria ,Acero y Vidrios</t>
  </si>
  <si>
    <t xml:space="preserve">KR 48 N 57S-199               </t>
  </si>
  <si>
    <t>Local edu unidad deportiva zona norte</t>
  </si>
  <si>
    <t>6.158382781378663, -75.61117249076935</t>
  </si>
  <si>
    <t xml:space="preserve">CL 67 Sur # 43C-44 INT  101 A </t>
  </si>
  <si>
    <t xml:space="preserve">Sede comunal santa ana </t>
  </si>
  <si>
    <t>6.152716470374701, -75.61350668870826</t>
  </si>
  <si>
    <t xml:space="preserve">CL 78 Sur  No.  35-171 </t>
  </si>
  <si>
    <t xml:space="preserve">Sede comunal cañaveralejo          </t>
  </si>
  <si>
    <t>6.134600413180689, -75.62080120220132</t>
  </si>
  <si>
    <t xml:space="preserve">Concreto Reforzado, Adobe, Madera, </t>
  </si>
  <si>
    <t xml:space="preserve">CR 39N 77 C Sur -65 </t>
  </si>
  <si>
    <t xml:space="preserve">I.E cañaveralejo </t>
  </si>
  <si>
    <t>6.141993744133621, -75.61844503103688</t>
  </si>
  <si>
    <t xml:space="preserve">CR 34 No.  81 A Sur -76                 </t>
  </si>
  <si>
    <t>Sede comunal pan de azucar</t>
  </si>
  <si>
    <t>6.139539278108856, -75.6297458733656</t>
  </si>
  <si>
    <t>Mamposteria, Concreto, Madera y Acero</t>
  </si>
  <si>
    <t xml:space="preserve">CL 62S N 45-50 </t>
  </si>
  <si>
    <t>Sede comunal restrepo naranjo</t>
  </si>
  <si>
    <t>6.1554923501758365, -75.61185078478617</t>
  </si>
  <si>
    <t>CL 75BS N 35-240 UR Villa Fidelena</t>
  </si>
  <si>
    <t>Garaje municipal</t>
  </si>
  <si>
    <t>6.143974474238058, -75.61641961569438</t>
  </si>
  <si>
    <t>OFICINAS Y TALLER</t>
  </si>
  <si>
    <t>Madera, Acero y Mamposteria</t>
  </si>
  <si>
    <t xml:space="preserve">Finca Bellavista                               </t>
  </si>
  <si>
    <t xml:space="preserve">Finca bellavista </t>
  </si>
  <si>
    <t>6.121138352023598, -75.6052444020664</t>
  </si>
  <si>
    <t>Adobe, Madera,Mamposteria y Acero.</t>
  </si>
  <si>
    <t xml:space="preserve">CR 46B N 78 Sur-200  </t>
  </si>
  <si>
    <t xml:space="preserve">Sede comunal prados de sabaneta      </t>
  </si>
  <si>
    <t>6.147749344040311, -75.62267401213818</t>
  </si>
  <si>
    <t xml:space="preserve">CR 38 X CL 56S                       </t>
  </si>
  <si>
    <t>Locales maria auxiliadora</t>
  </si>
  <si>
    <t>6.151616837922985, -75.60115215987256</t>
  </si>
  <si>
    <t xml:space="preserve">KR 42 B No.  61 Sur-52 </t>
  </si>
  <si>
    <t xml:space="preserve">Sede comunal la florida          </t>
  </si>
  <si>
    <t>6.153754425703728, -75.60803204950959</t>
  </si>
  <si>
    <t>mamposteria , adobe,concreto, madera</t>
  </si>
  <si>
    <t xml:space="preserve">CR 45 No.  65 SUR-18 </t>
  </si>
  <si>
    <t xml:space="preserve">Accion comunal aliadas           </t>
  </si>
  <si>
    <t>6.154028290956719, -75.6131344908303</t>
  </si>
  <si>
    <t xml:space="preserve">CR 48 N 76 B Sur -30                   </t>
  </si>
  <si>
    <t>Casa av las vegas</t>
  </si>
  <si>
    <t>6.152511370465429, -75.62348085987259</t>
  </si>
  <si>
    <t xml:space="preserve">KR 33 N 72S-50             </t>
  </si>
  <si>
    <t xml:space="preserve">Sede comunal la inmaculada </t>
  </si>
  <si>
    <t>6.144057054370487, -75.6070561804257</t>
  </si>
  <si>
    <t xml:space="preserve">Concreto reforzado, Adobe y Madera </t>
  </si>
  <si>
    <t xml:space="preserve">KR 47B N 76E S-22 AP 201                          </t>
  </si>
  <si>
    <t>Casa calle 77 sur piso 2</t>
  </si>
  <si>
    <t>2</t>
  </si>
  <si>
    <t>6.150415008087132, -75.62221280220132</t>
  </si>
  <si>
    <t xml:space="preserve">CASA </t>
  </si>
  <si>
    <t xml:space="preserve">CL 81 Sur  No. 33-35                </t>
  </si>
  <si>
    <t>6.139756043400045, -75.62925147336563</t>
  </si>
  <si>
    <t xml:space="preserve">CR 44 No.  72 Sur -121 AP 3                             </t>
  </si>
  <si>
    <t>6.15033148083586, -75.61635480312546</t>
  </si>
  <si>
    <t xml:space="preserve">CL 56 Sur  No.  42-68            </t>
  </si>
  <si>
    <t xml:space="preserve"> Ludoteca naves                   </t>
  </si>
  <si>
    <t>6.157106136241266, -75.60537877336557</t>
  </si>
  <si>
    <t>LUDOTECA</t>
  </si>
  <si>
    <t xml:space="preserve">CR 48 N 76 B Sur - 36                               </t>
  </si>
  <si>
    <t>6.152586039734691, -75.62347013103691</t>
  </si>
  <si>
    <t xml:space="preserve">CL 56 Sur  No.  39-54                    </t>
  </si>
  <si>
    <t>6.1543548046874355, -75.60313690220133</t>
  </si>
  <si>
    <t>Concreto Reforzado, Adobe,  Mamposteria y Acero</t>
  </si>
  <si>
    <t xml:space="preserve">KR 42 N 60S-60 AP 2                              </t>
  </si>
  <si>
    <t>6.155691203962072, -75.60547071754397</t>
  </si>
  <si>
    <t xml:space="preserve">CL 77 SUR # 40 125 </t>
  </si>
  <si>
    <t>Centro de Atencion al Ciudadano san jose</t>
  </si>
  <si>
    <t>6.144037436994011, -75.61890724684524</t>
  </si>
  <si>
    <t xml:space="preserve">KR 42 N 60S-60 AP 3                              </t>
  </si>
  <si>
    <t>6.155935085331451, -75.60546213716916</t>
  </si>
  <si>
    <t xml:space="preserve">KR 42 N 60S-60 AP                                </t>
  </si>
  <si>
    <t>6.155584534197547, -75.60544925987264</t>
  </si>
  <si>
    <t>1</t>
  </si>
  <si>
    <t xml:space="preserve">CL 79S N 45A-25                                  </t>
  </si>
  <si>
    <t xml:space="preserve">Comodato de los Scouts </t>
  </si>
  <si>
    <t>6.14619,-75.62240</t>
  </si>
  <si>
    <t>SEDE SCOUTS</t>
  </si>
  <si>
    <t>Prefabricadas, en madera.</t>
  </si>
  <si>
    <t xml:space="preserve">CR 48 68 S 30 LT                                 </t>
  </si>
  <si>
    <t>Junta acción comunal Calle del Banco</t>
  </si>
  <si>
    <t>6.15438, -75.61686</t>
  </si>
  <si>
    <t xml:space="preserve">CL 76E S 42B 82 INT 0101                         </t>
  </si>
  <si>
    <t>Salón Boxeo</t>
  </si>
  <si>
    <t>6.15036, - 75.62224</t>
  </si>
  <si>
    <t>GIMNACIO</t>
  </si>
  <si>
    <t xml:space="preserve">CL 82S N 32-58                                   </t>
  </si>
  <si>
    <t>6.14049,-75,63149</t>
  </si>
  <si>
    <t>890980331-6</t>
  </si>
  <si>
    <t>Casa del Maestro</t>
  </si>
  <si>
    <t>Cra. 43 A No. 64 sur 221</t>
  </si>
  <si>
    <t>6.152388 - 75.612535</t>
  </si>
  <si>
    <t>OFICINA</t>
  </si>
  <si>
    <t>Guarderia mi Vallecito de  Encanto</t>
  </si>
  <si>
    <t>Casa  mostaza (Biblioteca norte)</t>
  </si>
  <si>
    <t xml:space="preserve">Sede san jose </t>
  </si>
  <si>
    <t xml:space="preserve">Local betania </t>
  </si>
  <si>
    <t xml:space="preserve">casa la humata pan de azucar            </t>
  </si>
  <si>
    <t>Local Av las Vegas (edu)</t>
  </si>
  <si>
    <t xml:space="preserve">Salon multiple club del adulto mayor  M. auxiliadora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</si>
</sst>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&quot;$&quot;\ #,##0"/>
    <numFmt numFmtId="166" formatCode="&quot;$&quot;#,##0;[Red]&quot;$&quot;#,##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 applyAlignment="1">
      <alignment wrapText="1"/>
    </xf>
    <xf numFmtId="3" fontId="3" fillId="0" borderId="8" xfId="0" applyNumberFormat="1" applyFont="1" applyBorder="1" applyAlignment="1">
      <alignment horizontal="right" shrinkToFit="1"/>
    </xf>
    <xf numFmtId="3" fontId="2" fillId="0" borderId="0" xfId="0" applyNumberFormat="1" applyFont="1"/>
    <xf numFmtId="166" fontId="2" fillId="0" borderId="0" xfId="0" applyNumberFormat="1" applyFont="1"/>
    <xf numFmtId="0" fontId="1" fillId="2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164" fontId="2" fillId="3" borderId="16" xfId="0" applyNumberFormat="1" applyFont="1" applyFill="1" applyBorder="1" applyAlignment="1">
      <alignment horizontal="center" vertical="center"/>
    </xf>
    <xf numFmtId="9" fontId="2" fillId="3" borderId="16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64" fontId="4" fillId="3" borderId="16" xfId="0" applyNumberFormat="1" applyFont="1" applyFill="1" applyBorder="1" applyAlignment="1">
      <alignment vertical="center"/>
    </xf>
    <xf numFmtId="49" fontId="3" fillId="0" borderId="8" xfId="0" applyNumberFormat="1" applyFont="1" applyBorder="1" applyAlignment="1">
      <alignment horizontal="center"/>
    </xf>
    <xf numFmtId="164" fontId="5" fillId="3" borderId="16" xfId="0" applyNumberFormat="1" applyFont="1" applyFill="1" applyBorder="1" applyAlignment="1">
      <alignment vertical="center"/>
    </xf>
    <xf numFmtId="164" fontId="2" fillId="0" borderId="0" xfId="0" applyNumberFormat="1" applyFont="1"/>
    <xf numFmtId="3" fontId="2" fillId="0" borderId="0" xfId="0" applyNumberFormat="1" applyFont="1" applyAlignment="1">
      <alignment horizontal="left"/>
    </xf>
    <xf numFmtId="0" fontId="6" fillId="0" borderId="0" xfId="0" applyFont="1"/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7" fillId="0" borderId="4" xfId="0" applyFont="1" applyBorder="1" applyAlignment="1">
      <alignment horizontal="left"/>
    </xf>
    <xf numFmtId="0" fontId="7" fillId="0" borderId="5" xfId="0" applyFont="1" applyBorder="1"/>
    <xf numFmtId="3" fontId="7" fillId="0" borderId="8" xfId="0" applyNumberFormat="1" applyFont="1" applyBorder="1" applyAlignment="1">
      <alignment horizontal="right" shrinkToFit="1"/>
    </xf>
    <xf numFmtId="0" fontId="7" fillId="0" borderId="6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 applyAlignment="1">
      <alignment wrapText="1"/>
    </xf>
    <xf numFmtId="0" fontId="3" fillId="0" borderId="18" xfId="0" applyFont="1" applyBorder="1" applyAlignment="1">
      <alignment horizontal="center"/>
    </xf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3" fontId="3" fillId="0" borderId="20" xfId="0" applyNumberFormat="1" applyFont="1" applyBorder="1" applyAlignment="1">
      <alignment horizontal="right" shrinkToFit="1"/>
    </xf>
    <xf numFmtId="0" fontId="3" fillId="0" borderId="21" xfId="0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0" fontId="3" fillId="0" borderId="20" xfId="0" applyFont="1" applyBorder="1"/>
    <xf numFmtId="0" fontId="3" fillId="0" borderId="22" xfId="0" applyFont="1" applyBorder="1" applyAlignment="1">
      <alignment wrapText="1"/>
    </xf>
    <xf numFmtId="0" fontId="3" fillId="0" borderId="19" xfId="0" applyFont="1" applyBorder="1" applyAlignment="1">
      <alignment horizontal="center"/>
    </xf>
    <xf numFmtId="0" fontId="3" fillId="0" borderId="21" xfId="0" applyFont="1" applyBorder="1"/>
    <xf numFmtId="0" fontId="3" fillId="0" borderId="17" xfId="0" applyFont="1" applyBorder="1" applyAlignment="1">
      <alignment horizontal="center"/>
    </xf>
    <xf numFmtId="0" fontId="3" fillId="0" borderId="17" xfId="0" applyFont="1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/>
    <xf numFmtId="0" fontId="3" fillId="0" borderId="17" xfId="0" applyFont="1" applyBorder="1" applyAlignment="1">
      <alignment horizontal="left"/>
    </xf>
    <xf numFmtId="3" fontId="3" fillId="0" borderId="17" xfId="0" applyNumberFormat="1" applyFont="1" applyBorder="1"/>
    <xf numFmtId="0" fontId="3" fillId="0" borderId="0" xfId="0" applyFont="1"/>
    <xf numFmtId="44" fontId="2" fillId="0" borderId="0" xfId="1" applyFont="1"/>
    <xf numFmtId="0" fontId="2" fillId="4" borderId="15" xfId="0" applyFont="1" applyFill="1" applyBorder="1" applyAlignment="1">
      <alignment vertical="center"/>
    </xf>
    <xf numFmtId="0" fontId="2" fillId="4" borderId="0" xfId="0" applyFont="1" applyFill="1"/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showGridLines="0" tabSelected="1" zoomScale="80" zoomScaleNormal="80" workbookViewId="0">
      <selection activeCell="G12" sqref="G12"/>
    </sheetView>
  </sheetViews>
  <sheetFormatPr baseColWidth="10" defaultColWidth="11.42578125" defaultRowHeight="12.75" x14ac:dyDescent="0.2"/>
  <cols>
    <col min="1" max="2" width="4.140625" style="1" customWidth="1"/>
    <col min="3" max="3" width="26.42578125" style="1" bestFit="1" customWidth="1"/>
    <col min="4" max="4" width="17.7109375" style="2" customWidth="1"/>
    <col min="5" max="5" width="17" style="2" bestFit="1" customWidth="1"/>
    <col min="6" max="6" width="22" style="1" customWidth="1"/>
    <col min="7" max="7" width="33.28515625" style="1" customWidth="1"/>
    <col min="8" max="8" width="45.28515625" style="3" customWidth="1"/>
    <col min="9" max="9" width="14.7109375" style="1" bestFit="1" customWidth="1"/>
    <col min="10" max="10" width="21.140625" style="1" customWidth="1"/>
    <col min="11" max="11" width="9.5703125" style="1" customWidth="1"/>
    <col min="12" max="12" width="15.28515625" style="1" customWidth="1"/>
    <col min="13" max="13" width="24" style="1" customWidth="1"/>
    <col min="14" max="14" width="6.5703125" style="1" customWidth="1"/>
    <col min="15" max="15" width="32.85546875" style="1" customWidth="1"/>
    <col min="16" max="16" width="37.5703125" style="1" bestFit="1" customWidth="1"/>
    <col min="17" max="17" width="27.7109375" style="1" customWidth="1"/>
    <col min="18" max="18" width="33" style="4" customWidth="1"/>
    <col min="19" max="16384" width="11.42578125" style="1"/>
  </cols>
  <sheetData>
    <row r="1" spans="3:18" ht="13.5" thickBot="1" x14ac:dyDescent="0.25"/>
    <row r="2" spans="3:18" ht="15.75" customHeight="1" thickBot="1" x14ac:dyDescent="0.25">
      <c r="C2" s="72" t="s">
        <v>0</v>
      </c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</row>
    <row r="3" spans="3:18" ht="13.5" thickBot="1" x14ac:dyDescent="0.25">
      <c r="C3" s="5"/>
      <c r="D3" s="5"/>
      <c r="E3" s="5"/>
      <c r="F3" s="5"/>
      <c r="G3" s="5"/>
    </row>
    <row r="4" spans="3:18" ht="13.5" thickBot="1" x14ac:dyDescent="0.25">
      <c r="C4" s="26" t="s">
        <v>1</v>
      </c>
      <c r="D4" s="27" t="s">
        <v>2</v>
      </c>
      <c r="E4" s="28" t="s">
        <v>3</v>
      </c>
      <c r="F4" s="28" t="s">
        <v>4</v>
      </c>
    </row>
    <row r="5" spans="3:18" ht="24" customHeight="1" thickBot="1" x14ac:dyDescent="0.25">
      <c r="C5" s="29" t="s">
        <v>5</v>
      </c>
      <c r="D5" s="30">
        <v>154056541005</v>
      </c>
      <c r="E5" s="31">
        <v>0.1</v>
      </c>
      <c r="F5" s="30">
        <f>D5*E5</f>
        <v>15405654100.5</v>
      </c>
    </row>
    <row r="6" spans="3:18" ht="24" customHeight="1" thickBot="1" x14ac:dyDescent="0.25">
      <c r="C6" s="29" t="s">
        <v>6</v>
      </c>
      <c r="D6" s="30">
        <v>13788296256</v>
      </c>
      <c r="E6" s="31">
        <v>0.1</v>
      </c>
      <c r="F6" s="30">
        <f t="shared" ref="F6:F11" si="0">D6*E6</f>
        <v>1378829625.6000001</v>
      </c>
    </row>
    <row r="7" spans="3:18" s="69" customFormat="1" ht="24" customHeight="1" thickBot="1" x14ac:dyDescent="0.25">
      <c r="C7" s="68" t="s">
        <v>7</v>
      </c>
      <c r="D7" s="30">
        <v>1673174415</v>
      </c>
      <c r="E7" s="31">
        <v>0.1</v>
      </c>
      <c r="F7" s="30">
        <f t="shared" si="0"/>
        <v>167317441.5</v>
      </c>
      <c r="H7" s="70"/>
      <c r="R7" s="71"/>
    </row>
    <row r="8" spans="3:18" s="69" customFormat="1" ht="24" customHeight="1" thickBot="1" x14ac:dyDescent="0.25">
      <c r="C8" s="68" t="s">
        <v>8</v>
      </c>
      <c r="D8" s="30">
        <v>1835249350</v>
      </c>
      <c r="E8" s="31">
        <v>0.1</v>
      </c>
      <c r="F8" s="30">
        <f t="shared" si="0"/>
        <v>183524935</v>
      </c>
      <c r="H8" s="70"/>
      <c r="R8" s="71"/>
    </row>
    <row r="9" spans="3:18" ht="24" customHeight="1" thickBot="1" x14ac:dyDescent="0.25">
      <c r="C9" s="29" t="s">
        <v>9</v>
      </c>
      <c r="D9" s="30">
        <v>330000000</v>
      </c>
      <c r="E9" s="32"/>
      <c r="F9" s="30"/>
      <c r="G9" s="67"/>
    </row>
    <row r="10" spans="3:18" ht="24" customHeight="1" thickBot="1" x14ac:dyDescent="0.25">
      <c r="C10" s="29" t="s">
        <v>10</v>
      </c>
      <c r="D10" s="30">
        <v>1200000000</v>
      </c>
      <c r="E10" s="32"/>
      <c r="F10" s="30"/>
      <c r="G10" s="24"/>
      <c r="H10" s="38"/>
    </row>
    <row r="11" spans="3:18" ht="24" customHeight="1" thickBot="1" x14ac:dyDescent="0.25">
      <c r="C11" s="29" t="s">
        <v>11</v>
      </c>
      <c r="D11" s="30">
        <v>20252470114</v>
      </c>
      <c r="E11" s="31">
        <v>0.1</v>
      </c>
      <c r="F11" s="30">
        <f t="shared" si="0"/>
        <v>2025247011.4000001</v>
      </c>
    </row>
    <row r="12" spans="3:18" ht="24" customHeight="1" thickBot="1" x14ac:dyDescent="0.25">
      <c r="C12" s="29" t="s">
        <v>12</v>
      </c>
      <c r="D12" s="30">
        <v>26100000</v>
      </c>
      <c r="E12" s="32"/>
      <c r="F12" s="36"/>
    </row>
    <row r="13" spans="3:18" ht="13.5" thickBot="1" x14ac:dyDescent="0.25">
      <c r="C13" s="33" t="s">
        <v>2</v>
      </c>
      <c r="D13" s="34">
        <f>SUM(D5:D12)</f>
        <v>193161831140</v>
      </c>
      <c r="E13" s="34"/>
      <c r="F13" s="34">
        <f>SUM(F5:F12)</f>
        <v>19160573114</v>
      </c>
    </row>
    <row r="14" spans="3:18" ht="13.5" thickBot="1" x14ac:dyDescent="0.25">
      <c r="C14" s="13"/>
      <c r="D14" s="14"/>
      <c r="F14" s="37"/>
    </row>
    <row r="15" spans="3:18" ht="43.5" customHeight="1" thickBot="1" x14ac:dyDescent="0.25">
      <c r="C15" s="72" t="s">
        <v>13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4"/>
    </row>
    <row r="16" spans="3:18" ht="13.5" thickBot="1" x14ac:dyDescent="0.25"/>
    <row r="17" spans="3:18" s="12" customFormat="1" ht="44.25" customHeight="1" thickBot="1" x14ac:dyDescent="0.25">
      <c r="C17" s="6" t="s">
        <v>14</v>
      </c>
      <c r="D17" s="7" t="s">
        <v>15</v>
      </c>
      <c r="E17" s="8" t="s">
        <v>16</v>
      </c>
      <c r="F17" s="8" t="s">
        <v>17</v>
      </c>
      <c r="G17" s="7" t="s">
        <v>18</v>
      </c>
      <c r="H17" s="7" t="s">
        <v>19</v>
      </c>
      <c r="I17" s="7" t="s">
        <v>20</v>
      </c>
      <c r="J17" s="9" t="s">
        <v>5</v>
      </c>
      <c r="K17" s="10" t="s">
        <v>21</v>
      </c>
      <c r="L17" s="7" t="s">
        <v>22</v>
      </c>
      <c r="M17" s="7" t="s">
        <v>23</v>
      </c>
      <c r="N17" s="7" t="s">
        <v>24</v>
      </c>
      <c r="O17" s="7" t="s">
        <v>25</v>
      </c>
      <c r="P17" s="7" t="s">
        <v>26</v>
      </c>
      <c r="Q17" s="7" t="s">
        <v>27</v>
      </c>
      <c r="R17" s="11" t="s">
        <v>28</v>
      </c>
    </row>
    <row r="18" spans="3:18" ht="32.25" customHeight="1" x14ac:dyDescent="0.2">
      <c r="C18" s="15">
        <v>1</v>
      </c>
      <c r="D18" s="16">
        <v>18105427</v>
      </c>
      <c r="E18" s="16" t="s">
        <v>267</v>
      </c>
      <c r="F18" s="17" t="s">
        <v>29</v>
      </c>
      <c r="G18" s="17" t="s">
        <v>30</v>
      </c>
      <c r="H18" s="18" t="s">
        <v>31</v>
      </c>
      <c r="I18" s="19">
        <v>140695</v>
      </c>
      <c r="J18" s="23">
        <v>1700518442</v>
      </c>
      <c r="K18" s="20">
        <v>3</v>
      </c>
      <c r="L18" s="35" t="s">
        <v>32</v>
      </c>
      <c r="M18" s="16">
        <v>97</v>
      </c>
      <c r="N18" s="16">
        <f ca="1">YEAR(TODAY())-M18</f>
        <v>1929</v>
      </c>
      <c r="O18" s="16" t="str">
        <f ca="1">IF(N18&lt;1963,"Antes de 1963",IF(AND(N18&gt;=1963,N18&lt;=1977),"Entre 1963 y 1977",IF(AND(N18&gt;=1978,N18&lt;=1984),"Entre 1978 y 1984",IF(AND(N18&gt;=1985,N18&lt;=1997),"Entre 1985 y 1997",IF(AND(N18&gt;=1998,N18&lt;=2010),"Entre 1998 y 2010",IF(N18&gt;=2011,"2011 en Adelante"))))))</f>
        <v>Antes de 1963</v>
      </c>
      <c r="P18" s="19" t="s">
        <v>33</v>
      </c>
      <c r="Q18" s="21" t="s">
        <v>34</v>
      </c>
      <c r="R18" s="22" t="s">
        <v>35</v>
      </c>
    </row>
    <row r="19" spans="3:18" ht="21.75" customHeight="1" x14ac:dyDescent="0.2">
      <c r="C19" s="15">
        <v>2</v>
      </c>
      <c r="D19" s="16">
        <v>18129608</v>
      </c>
      <c r="E19" s="16" t="s">
        <v>267</v>
      </c>
      <c r="F19" s="17" t="s">
        <v>29</v>
      </c>
      <c r="G19" s="17" t="s">
        <v>36</v>
      </c>
      <c r="H19" s="18" t="s">
        <v>37</v>
      </c>
      <c r="I19" s="19">
        <v>975655</v>
      </c>
      <c r="J19" s="23">
        <v>50922694655</v>
      </c>
      <c r="K19" s="20">
        <v>6</v>
      </c>
      <c r="L19" s="35" t="s">
        <v>38</v>
      </c>
      <c r="M19" s="16">
        <v>8</v>
      </c>
      <c r="N19" s="16">
        <v>2016</v>
      </c>
      <c r="O19" s="16" t="s">
        <v>39</v>
      </c>
      <c r="P19" s="19" t="s">
        <v>40</v>
      </c>
      <c r="Q19" s="21" t="s">
        <v>34</v>
      </c>
      <c r="R19" s="22" t="s">
        <v>35</v>
      </c>
    </row>
    <row r="20" spans="3:18" ht="21.75" customHeight="1" x14ac:dyDescent="0.2">
      <c r="C20" s="15">
        <v>3</v>
      </c>
      <c r="D20" s="16"/>
      <c r="E20" s="16" t="s">
        <v>267</v>
      </c>
      <c r="F20" s="17" t="s">
        <v>29</v>
      </c>
      <c r="G20" s="17" t="s">
        <v>41</v>
      </c>
      <c r="H20" s="18" t="s">
        <v>42</v>
      </c>
      <c r="I20" s="19">
        <v>1195547</v>
      </c>
      <c r="J20" s="23">
        <f>9204365000+2967018495+27288536799</f>
        <v>39459920294</v>
      </c>
      <c r="K20" s="20">
        <v>9</v>
      </c>
      <c r="L20" s="35" t="s">
        <v>43</v>
      </c>
      <c r="M20" s="16">
        <v>2</v>
      </c>
      <c r="N20" s="16">
        <f t="shared" ref="N20:N37" ca="1" si="1">YEAR(TODAY())-M20</f>
        <v>2024</v>
      </c>
      <c r="O20" s="16" t="str">
        <f t="shared" ref="O20:O37" ca="1" si="2">IF(N20&lt;1963,"Antes de 1963",IF(AND(N20&gt;=1963,N20&lt;=1977),"Entre 1963 y 1977",IF(AND(N20&gt;=1978,N20&lt;=1984),"Entre 1978 y 1984",IF(AND(N20&gt;=1985,N20&lt;=1997),"Entre 1985 y 1997",IF(AND(N20&gt;=1998,N20&lt;=2010),"Entre 1998 y 2010",IF(N20&gt;=2011,"2011 en Adelante"))))))</f>
        <v>2011 en Adelante</v>
      </c>
      <c r="P20" s="19" t="s">
        <v>44</v>
      </c>
      <c r="Q20" s="21" t="s">
        <v>45</v>
      </c>
      <c r="R20" s="22" t="s">
        <v>35</v>
      </c>
    </row>
    <row r="21" spans="3:18" ht="21.75" customHeight="1" x14ac:dyDescent="0.2">
      <c r="C21" s="15">
        <v>4</v>
      </c>
      <c r="D21" s="16">
        <v>13259325</v>
      </c>
      <c r="E21" s="16" t="s">
        <v>267</v>
      </c>
      <c r="F21" s="17" t="s">
        <v>29</v>
      </c>
      <c r="G21" s="17" t="s">
        <v>46</v>
      </c>
      <c r="H21" s="18" t="s">
        <v>47</v>
      </c>
      <c r="I21" s="19">
        <v>1195547</v>
      </c>
      <c r="J21" s="23">
        <v>3479584000</v>
      </c>
      <c r="K21" s="20">
        <v>6</v>
      </c>
      <c r="L21" s="35" t="s">
        <v>38</v>
      </c>
      <c r="M21" s="16">
        <v>8</v>
      </c>
      <c r="N21" s="16">
        <f t="shared" ca="1" si="1"/>
        <v>2018</v>
      </c>
      <c r="O21" s="16" t="str">
        <f t="shared" ca="1" si="2"/>
        <v>2011 en Adelante</v>
      </c>
      <c r="P21" s="19" t="s">
        <v>44</v>
      </c>
      <c r="Q21" s="21" t="s">
        <v>45</v>
      </c>
      <c r="R21" s="22" t="s">
        <v>35</v>
      </c>
    </row>
    <row r="22" spans="3:18" ht="21.75" customHeight="1" x14ac:dyDescent="0.2">
      <c r="C22" s="15">
        <v>5</v>
      </c>
      <c r="D22" s="16">
        <v>18116829</v>
      </c>
      <c r="E22" s="16" t="s">
        <v>267</v>
      </c>
      <c r="F22" s="17" t="s">
        <v>29</v>
      </c>
      <c r="G22" s="17" t="s">
        <v>48</v>
      </c>
      <c r="H22" s="18" t="s">
        <v>49</v>
      </c>
      <c r="I22" s="19">
        <v>921497</v>
      </c>
      <c r="J22" s="23">
        <v>3967330054</v>
      </c>
      <c r="K22" s="20">
        <v>5</v>
      </c>
      <c r="L22" s="35" t="s">
        <v>50</v>
      </c>
      <c r="M22" s="16">
        <v>7</v>
      </c>
      <c r="N22" s="16">
        <f t="shared" ca="1" si="1"/>
        <v>2019</v>
      </c>
      <c r="O22" s="16" t="str">
        <f t="shared" ca="1" si="2"/>
        <v>2011 en Adelante</v>
      </c>
      <c r="P22" s="19" t="s">
        <v>51</v>
      </c>
      <c r="Q22" s="21" t="s">
        <v>52</v>
      </c>
      <c r="R22" s="22" t="s">
        <v>35</v>
      </c>
    </row>
    <row r="23" spans="3:18" ht="21.75" customHeight="1" x14ac:dyDescent="0.2">
      <c r="C23" s="15">
        <v>6</v>
      </c>
      <c r="D23" s="16">
        <v>18109161</v>
      </c>
      <c r="E23" s="16" t="s">
        <v>267</v>
      </c>
      <c r="F23" s="17" t="s">
        <v>29</v>
      </c>
      <c r="G23" s="17" t="s">
        <v>53</v>
      </c>
      <c r="H23" s="18" t="s">
        <v>54</v>
      </c>
      <c r="I23" s="19">
        <v>641387</v>
      </c>
      <c r="J23" s="23">
        <v>1174799429</v>
      </c>
      <c r="K23" s="20">
        <v>4</v>
      </c>
      <c r="L23" s="35" t="s">
        <v>55</v>
      </c>
      <c r="M23" s="16">
        <v>2</v>
      </c>
      <c r="N23" s="16">
        <f t="shared" ca="1" si="1"/>
        <v>2024</v>
      </c>
      <c r="O23" s="16" t="str">
        <f t="shared" ca="1" si="2"/>
        <v>2011 en Adelante</v>
      </c>
      <c r="P23" s="19" t="s">
        <v>56</v>
      </c>
      <c r="Q23" s="21" t="s">
        <v>34</v>
      </c>
      <c r="R23" s="22" t="s">
        <v>35</v>
      </c>
    </row>
    <row r="24" spans="3:18" ht="21.75" customHeight="1" x14ac:dyDescent="0.2">
      <c r="C24" s="15">
        <v>7</v>
      </c>
      <c r="D24" s="16">
        <v>12356735</v>
      </c>
      <c r="E24" s="16" t="s">
        <v>267</v>
      </c>
      <c r="F24" s="17" t="s">
        <v>29</v>
      </c>
      <c r="G24" s="17" t="s">
        <v>57</v>
      </c>
      <c r="H24" s="18" t="s">
        <v>58</v>
      </c>
      <c r="I24" s="19">
        <v>1206037</v>
      </c>
      <c r="J24" s="23">
        <v>4297157731</v>
      </c>
      <c r="K24" s="20">
        <v>4</v>
      </c>
      <c r="L24" s="35" t="s">
        <v>55</v>
      </c>
      <c r="M24" s="16">
        <v>9</v>
      </c>
      <c r="N24" s="16">
        <f t="shared" ca="1" si="1"/>
        <v>2017</v>
      </c>
      <c r="O24" s="16" t="str">
        <f t="shared" ca="1" si="2"/>
        <v>2011 en Adelante</v>
      </c>
      <c r="P24" s="19" t="s">
        <v>59</v>
      </c>
      <c r="Q24" s="21" t="s">
        <v>60</v>
      </c>
      <c r="R24" s="22" t="s">
        <v>35</v>
      </c>
    </row>
    <row r="25" spans="3:18" ht="21.75" customHeight="1" x14ac:dyDescent="0.2">
      <c r="C25" s="15">
        <v>8</v>
      </c>
      <c r="D25" s="16">
        <v>18113229</v>
      </c>
      <c r="E25" s="16" t="s">
        <v>267</v>
      </c>
      <c r="F25" s="17" t="s">
        <v>29</v>
      </c>
      <c r="G25" s="17" t="s">
        <v>61</v>
      </c>
      <c r="H25" s="18" t="s">
        <v>62</v>
      </c>
      <c r="I25" s="19">
        <v>515918</v>
      </c>
      <c r="J25" s="23">
        <v>8793146055</v>
      </c>
      <c r="K25" s="20">
        <v>4</v>
      </c>
      <c r="L25" s="35" t="s">
        <v>55</v>
      </c>
      <c r="M25" s="16">
        <v>58</v>
      </c>
      <c r="N25" s="16">
        <f t="shared" ca="1" si="1"/>
        <v>1968</v>
      </c>
      <c r="O25" s="16" t="str">
        <f t="shared" ca="1" si="2"/>
        <v>Entre 1963 y 1977</v>
      </c>
      <c r="P25" s="19" t="s">
        <v>63</v>
      </c>
      <c r="Q25" s="21" t="s">
        <v>34</v>
      </c>
      <c r="R25" s="22" t="s">
        <v>35</v>
      </c>
    </row>
    <row r="26" spans="3:18" ht="21.75" customHeight="1" x14ac:dyDescent="0.2">
      <c r="C26" s="15">
        <v>9</v>
      </c>
      <c r="D26" s="16">
        <v>18109004</v>
      </c>
      <c r="E26" s="16" t="s">
        <v>267</v>
      </c>
      <c r="F26" s="17" t="s">
        <v>29</v>
      </c>
      <c r="G26" s="17" t="s">
        <v>64</v>
      </c>
      <c r="H26" s="18" t="s">
        <v>54</v>
      </c>
      <c r="I26" s="19">
        <v>233747</v>
      </c>
      <c r="J26" s="23">
        <v>5534749675</v>
      </c>
      <c r="K26" s="20">
        <v>3</v>
      </c>
      <c r="L26" s="35" t="s">
        <v>32</v>
      </c>
      <c r="M26" s="16">
        <v>37</v>
      </c>
      <c r="N26" s="16">
        <f t="shared" ca="1" si="1"/>
        <v>1989</v>
      </c>
      <c r="O26" s="16" t="str">
        <f t="shared" ca="1" si="2"/>
        <v>Entre 1985 y 1997</v>
      </c>
      <c r="P26" s="19" t="s">
        <v>65</v>
      </c>
      <c r="Q26" s="21" t="s">
        <v>34</v>
      </c>
      <c r="R26" s="22" t="s">
        <v>35</v>
      </c>
    </row>
    <row r="27" spans="3:18" ht="21.75" customHeight="1" x14ac:dyDescent="0.2">
      <c r="C27" s="15">
        <v>10</v>
      </c>
      <c r="D27" s="16">
        <v>18115030</v>
      </c>
      <c r="E27" s="16" t="s">
        <v>267</v>
      </c>
      <c r="F27" s="17" t="s">
        <v>29</v>
      </c>
      <c r="G27" s="17" t="s">
        <v>66</v>
      </c>
      <c r="H27" s="18" t="s">
        <v>67</v>
      </c>
      <c r="I27" s="19">
        <v>244047</v>
      </c>
      <c r="J27" s="23">
        <v>1133184509</v>
      </c>
      <c r="K27" s="20">
        <v>2</v>
      </c>
      <c r="L27" s="35" t="s">
        <v>68</v>
      </c>
      <c r="M27" s="16">
        <v>7</v>
      </c>
      <c r="N27" s="16">
        <f t="shared" ca="1" si="1"/>
        <v>2019</v>
      </c>
      <c r="O27" s="16" t="str">
        <f t="shared" ca="1" si="2"/>
        <v>2011 en Adelante</v>
      </c>
      <c r="P27" s="19" t="s">
        <v>69</v>
      </c>
      <c r="Q27" s="21" t="s">
        <v>60</v>
      </c>
      <c r="R27" s="22" t="s">
        <v>35</v>
      </c>
    </row>
    <row r="28" spans="3:18" ht="21.75" customHeight="1" x14ac:dyDescent="0.2">
      <c r="C28" s="15">
        <v>11</v>
      </c>
      <c r="D28" s="16">
        <v>18100451</v>
      </c>
      <c r="E28" s="16" t="s">
        <v>267</v>
      </c>
      <c r="F28" s="17" t="s">
        <v>29</v>
      </c>
      <c r="G28" s="17" t="s">
        <v>70</v>
      </c>
      <c r="H28" s="18" t="s">
        <v>71</v>
      </c>
      <c r="I28" s="19">
        <v>140691</v>
      </c>
      <c r="J28" s="23">
        <v>1241490051</v>
      </c>
      <c r="K28" s="20">
        <v>2</v>
      </c>
      <c r="L28" s="35" t="s">
        <v>32</v>
      </c>
      <c r="M28" s="16">
        <v>5</v>
      </c>
      <c r="N28" s="16">
        <f t="shared" ca="1" si="1"/>
        <v>2021</v>
      </c>
      <c r="O28" s="16" t="str">
        <f t="shared" ca="1" si="2"/>
        <v>2011 en Adelante</v>
      </c>
      <c r="P28" s="19" t="s">
        <v>72</v>
      </c>
      <c r="Q28" s="21" t="s">
        <v>34</v>
      </c>
      <c r="R28" s="22" t="s">
        <v>35</v>
      </c>
    </row>
    <row r="29" spans="3:18" ht="21.75" customHeight="1" x14ac:dyDescent="0.2">
      <c r="C29" s="15">
        <v>12</v>
      </c>
      <c r="D29" s="16">
        <v>18113156</v>
      </c>
      <c r="E29" s="16" t="s">
        <v>267</v>
      </c>
      <c r="F29" s="17" t="s">
        <v>29</v>
      </c>
      <c r="G29" s="17" t="s">
        <v>73</v>
      </c>
      <c r="H29" s="18" t="s">
        <v>74</v>
      </c>
      <c r="I29" s="19">
        <v>447563</v>
      </c>
      <c r="J29" s="23">
        <v>1796262765</v>
      </c>
      <c r="K29" s="20">
        <v>2</v>
      </c>
      <c r="L29" s="35" t="s">
        <v>32</v>
      </c>
      <c r="M29" s="16">
        <v>47</v>
      </c>
      <c r="N29" s="16">
        <f t="shared" ca="1" si="1"/>
        <v>1979</v>
      </c>
      <c r="O29" s="16" t="str">
        <f t="shared" ca="1" si="2"/>
        <v>Entre 1978 y 1984</v>
      </c>
      <c r="P29" s="19" t="s">
        <v>75</v>
      </c>
      <c r="Q29" s="21" t="s">
        <v>76</v>
      </c>
      <c r="R29" s="22" t="s">
        <v>77</v>
      </c>
    </row>
    <row r="30" spans="3:18" ht="21.75" customHeight="1" x14ac:dyDescent="0.2">
      <c r="C30" s="15">
        <v>13</v>
      </c>
      <c r="D30" s="16">
        <v>18109223</v>
      </c>
      <c r="E30" s="16" t="s">
        <v>267</v>
      </c>
      <c r="F30" s="17" t="s">
        <v>29</v>
      </c>
      <c r="G30" s="17" t="s">
        <v>78</v>
      </c>
      <c r="H30" s="18" t="s">
        <v>79</v>
      </c>
      <c r="I30" s="19">
        <v>730472</v>
      </c>
      <c r="J30" s="23">
        <v>5250825977</v>
      </c>
      <c r="K30" s="20">
        <v>3</v>
      </c>
      <c r="L30" s="35" t="s">
        <v>32</v>
      </c>
      <c r="M30" s="16">
        <v>24</v>
      </c>
      <c r="N30" s="16">
        <f t="shared" ca="1" si="1"/>
        <v>2002</v>
      </c>
      <c r="O30" s="16" t="str">
        <f t="shared" ca="1" si="2"/>
        <v>Entre 1998 y 2010</v>
      </c>
      <c r="P30" s="19" t="s">
        <v>80</v>
      </c>
      <c r="Q30" s="21" t="s">
        <v>34</v>
      </c>
      <c r="R30" s="22" t="s">
        <v>35</v>
      </c>
    </row>
    <row r="31" spans="3:18" ht="21.75" customHeight="1" x14ac:dyDescent="0.2">
      <c r="C31" s="15">
        <v>14</v>
      </c>
      <c r="D31" s="16">
        <v>18107583</v>
      </c>
      <c r="E31" s="16" t="s">
        <v>267</v>
      </c>
      <c r="F31" s="17" t="s">
        <v>29</v>
      </c>
      <c r="G31" s="17" t="s">
        <v>81</v>
      </c>
      <c r="H31" s="18" t="s">
        <v>82</v>
      </c>
      <c r="I31" s="19">
        <v>140694</v>
      </c>
      <c r="J31" s="23">
        <v>2361112114</v>
      </c>
      <c r="K31" s="20">
        <v>3</v>
      </c>
      <c r="L31" s="35" t="s">
        <v>32</v>
      </c>
      <c r="M31" s="16">
        <v>41</v>
      </c>
      <c r="N31" s="16">
        <f t="shared" ca="1" si="1"/>
        <v>1985</v>
      </c>
      <c r="O31" s="16" t="str">
        <f t="shared" ca="1" si="2"/>
        <v>Entre 1985 y 1997</v>
      </c>
      <c r="P31" s="19" t="s">
        <v>83</v>
      </c>
      <c r="Q31" s="21" t="s">
        <v>45</v>
      </c>
      <c r="R31" s="22" t="s">
        <v>35</v>
      </c>
    </row>
    <row r="32" spans="3:18" ht="21.75" customHeight="1" x14ac:dyDescent="0.2">
      <c r="C32" s="15">
        <v>15</v>
      </c>
      <c r="D32" s="16">
        <v>18109005</v>
      </c>
      <c r="E32" s="16" t="s">
        <v>267</v>
      </c>
      <c r="F32" s="17" t="s">
        <v>29</v>
      </c>
      <c r="G32" s="17" t="s">
        <v>84</v>
      </c>
      <c r="H32" s="18" t="s">
        <v>85</v>
      </c>
      <c r="I32" s="19">
        <v>154181</v>
      </c>
      <c r="J32" s="23">
        <v>3582138546</v>
      </c>
      <c r="K32" s="20">
        <v>2</v>
      </c>
      <c r="L32" s="35" t="s">
        <v>68</v>
      </c>
      <c r="M32" s="16">
        <v>25</v>
      </c>
      <c r="N32" s="16">
        <f t="shared" ca="1" si="1"/>
        <v>2001</v>
      </c>
      <c r="O32" s="16" t="str">
        <f t="shared" ca="1" si="2"/>
        <v>Entre 1998 y 2010</v>
      </c>
      <c r="P32" s="19" t="s">
        <v>86</v>
      </c>
      <c r="Q32" s="21" t="s">
        <v>52</v>
      </c>
      <c r="R32" s="22" t="s">
        <v>35</v>
      </c>
    </row>
    <row r="33" spans="1:18" ht="21.75" customHeight="1" x14ac:dyDescent="0.2">
      <c r="C33" s="15">
        <v>16</v>
      </c>
      <c r="D33" s="16">
        <v>18100608</v>
      </c>
      <c r="E33" s="16" t="s">
        <v>267</v>
      </c>
      <c r="F33" s="17" t="s">
        <v>29</v>
      </c>
      <c r="G33" s="17" t="s">
        <v>87</v>
      </c>
      <c r="H33" s="18" t="s">
        <v>88</v>
      </c>
      <c r="I33" s="19">
        <v>140690</v>
      </c>
      <c r="J33" s="23">
        <v>1747618056</v>
      </c>
      <c r="K33" s="20">
        <v>3</v>
      </c>
      <c r="L33" s="35" t="s">
        <v>32</v>
      </c>
      <c r="M33" s="16">
        <v>31</v>
      </c>
      <c r="N33" s="16">
        <f t="shared" ca="1" si="1"/>
        <v>1995</v>
      </c>
      <c r="O33" s="16" t="str">
        <f t="shared" ca="1" si="2"/>
        <v>Entre 1985 y 1997</v>
      </c>
      <c r="P33" s="19" t="s">
        <v>89</v>
      </c>
      <c r="Q33" s="21" t="s">
        <v>90</v>
      </c>
      <c r="R33" s="22" t="s">
        <v>35</v>
      </c>
    </row>
    <row r="34" spans="1:18" ht="21.75" customHeight="1" x14ac:dyDescent="0.2">
      <c r="C34" s="15">
        <v>17</v>
      </c>
      <c r="D34" s="16">
        <v>18101811</v>
      </c>
      <c r="E34" s="16" t="s">
        <v>267</v>
      </c>
      <c r="F34" s="17" t="s">
        <v>29</v>
      </c>
      <c r="G34" s="17" t="s">
        <v>91</v>
      </c>
      <c r="H34" s="18" t="s">
        <v>92</v>
      </c>
      <c r="I34" s="19">
        <v>788290</v>
      </c>
      <c r="J34" s="23">
        <v>3082917223</v>
      </c>
      <c r="K34" s="20">
        <v>2</v>
      </c>
      <c r="L34" s="35" t="s">
        <v>68</v>
      </c>
      <c r="M34" s="16">
        <v>10</v>
      </c>
      <c r="N34" s="16">
        <f t="shared" ca="1" si="1"/>
        <v>2016</v>
      </c>
      <c r="O34" s="16" t="str">
        <f t="shared" ca="1" si="2"/>
        <v>2011 en Adelante</v>
      </c>
      <c r="P34" s="19" t="s">
        <v>93</v>
      </c>
      <c r="Q34" s="21" t="s">
        <v>52</v>
      </c>
      <c r="R34" s="22" t="s">
        <v>35</v>
      </c>
    </row>
    <row r="35" spans="1:18" ht="21.75" customHeight="1" x14ac:dyDescent="0.2">
      <c r="C35" s="15">
        <v>18</v>
      </c>
      <c r="D35" s="16">
        <v>18112997</v>
      </c>
      <c r="E35" s="16" t="s">
        <v>267</v>
      </c>
      <c r="F35" s="17" t="s">
        <v>29</v>
      </c>
      <c r="G35" s="17" t="s">
        <v>94</v>
      </c>
      <c r="H35" s="18" t="s">
        <v>95</v>
      </c>
      <c r="I35" s="19">
        <v>641244</v>
      </c>
      <c r="J35" s="23">
        <v>848219855</v>
      </c>
      <c r="K35" s="20">
        <v>3</v>
      </c>
      <c r="L35" s="35" t="s">
        <v>32</v>
      </c>
      <c r="M35" s="16">
        <v>22</v>
      </c>
      <c r="N35" s="16">
        <f t="shared" ca="1" si="1"/>
        <v>2004</v>
      </c>
      <c r="O35" s="16" t="str">
        <f t="shared" ca="1" si="2"/>
        <v>Entre 1998 y 2010</v>
      </c>
      <c r="P35" s="19" t="s">
        <v>96</v>
      </c>
      <c r="Q35" s="21" t="s">
        <v>34</v>
      </c>
      <c r="R35" s="22" t="s">
        <v>35</v>
      </c>
    </row>
    <row r="36" spans="1:18" ht="21.75" customHeight="1" x14ac:dyDescent="0.2">
      <c r="C36" s="15">
        <v>19</v>
      </c>
      <c r="D36" s="16">
        <v>18104019</v>
      </c>
      <c r="E36" s="16" t="s">
        <v>267</v>
      </c>
      <c r="F36" s="17" t="s">
        <v>29</v>
      </c>
      <c r="G36" s="17" t="s">
        <v>97</v>
      </c>
      <c r="H36" s="18" t="s">
        <v>98</v>
      </c>
      <c r="I36" s="19">
        <v>338232</v>
      </c>
      <c r="J36" s="23">
        <v>215673898</v>
      </c>
      <c r="K36" s="20">
        <v>2</v>
      </c>
      <c r="L36" s="35" t="s">
        <v>68</v>
      </c>
      <c r="M36" s="16">
        <v>10</v>
      </c>
      <c r="N36" s="16">
        <f t="shared" ca="1" si="1"/>
        <v>2016</v>
      </c>
      <c r="O36" s="16" t="str">
        <f t="shared" ca="1" si="2"/>
        <v>2011 en Adelante</v>
      </c>
      <c r="P36" s="19" t="s">
        <v>99</v>
      </c>
      <c r="Q36" s="21" t="s">
        <v>100</v>
      </c>
      <c r="R36" s="22" t="s">
        <v>35</v>
      </c>
    </row>
    <row r="37" spans="1:18" ht="21.75" customHeight="1" x14ac:dyDescent="0.2">
      <c r="C37" s="15">
        <v>20</v>
      </c>
      <c r="D37" s="16">
        <v>18110131</v>
      </c>
      <c r="E37" s="16" t="s">
        <v>267</v>
      </c>
      <c r="F37" s="17" t="s">
        <v>29</v>
      </c>
      <c r="G37" s="17" t="s">
        <v>101</v>
      </c>
      <c r="H37" s="18" t="s">
        <v>102</v>
      </c>
      <c r="I37" s="19">
        <v>56026</v>
      </c>
      <c r="J37" s="23">
        <v>1530996977</v>
      </c>
      <c r="K37" s="20">
        <v>3</v>
      </c>
      <c r="L37" s="35" t="s">
        <v>32</v>
      </c>
      <c r="M37" s="16">
        <v>29</v>
      </c>
      <c r="N37" s="16">
        <f t="shared" ca="1" si="1"/>
        <v>1997</v>
      </c>
      <c r="O37" s="16" t="str">
        <f t="shared" ca="1" si="2"/>
        <v>Entre 1985 y 1997</v>
      </c>
      <c r="P37" s="19" t="s">
        <v>103</v>
      </c>
      <c r="Q37" s="21" t="s">
        <v>34</v>
      </c>
      <c r="R37" s="22" t="s">
        <v>35</v>
      </c>
    </row>
    <row r="38" spans="1:18" ht="21.75" customHeight="1" x14ac:dyDescent="0.2">
      <c r="C38" s="15">
        <v>21</v>
      </c>
      <c r="D38" s="16"/>
      <c r="E38" s="16" t="s">
        <v>267</v>
      </c>
      <c r="F38" s="17" t="s">
        <v>29</v>
      </c>
      <c r="G38" s="17" t="s">
        <v>104</v>
      </c>
      <c r="H38" s="18" t="s">
        <v>105</v>
      </c>
      <c r="I38" s="19">
        <v>1072001</v>
      </c>
      <c r="J38" s="23">
        <v>88896930</v>
      </c>
      <c r="K38" s="20">
        <v>1</v>
      </c>
      <c r="L38" s="35" t="s">
        <v>32</v>
      </c>
      <c r="M38" s="16">
        <v>29</v>
      </c>
      <c r="N38" s="16">
        <f t="shared" ref="N38:N81" ca="1" si="3">YEAR(TODAY())-M38</f>
        <v>1997</v>
      </c>
      <c r="O38" s="16" t="str">
        <f t="shared" ref="O38:O81" ca="1" si="4">IF(N38&lt;1963,"Antes de 1963",IF(AND(N38&gt;=1963,N38&lt;=1977),"Entre 1963 y 1977",IF(AND(N38&gt;=1978,N38&lt;=1984),"Entre 1978 y 1984",IF(AND(N38&gt;=1985,N38&lt;=1997),"Entre 1985 y 1997",IF(AND(N38&gt;=1998,N38&lt;=2010),"Entre 1998 y 2010",IF(N38&gt;=2011,"2011 en Adelante"))))))</f>
        <v>Entre 1985 y 1997</v>
      </c>
      <c r="P38" s="19" t="s">
        <v>103</v>
      </c>
      <c r="Q38" s="21" t="s">
        <v>34</v>
      </c>
      <c r="R38" s="22" t="s">
        <v>35</v>
      </c>
    </row>
    <row r="39" spans="1:18" ht="21.75" customHeight="1" x14ac:dyDescent="0.2">
      <c r="C39" s="15">
        <v>22</v>
      </c>
      <c r="D39" s="16">
        <v>18125640</v>
      </c>
      <c r="E39" s="16" t="s">
        <v>267</v>
      </c>
      <c r="F39" s="17" t="s">
        <v>29</v>
      </c>
      <c r="G39" s="17" t="s">
        <v>106</v>
      </c>
      <c r="H39" s="18" t="s">
        <v>107</v>
      </c>
      <c r="I39" s="19">
        <v>971147</v>
      </c>
      <c r="J39" s="23">
        <v>52388632</v>
      </c>
      <c r="K39" s="20">
        <v>1</v>
      </c>
      <c r="L39" s="35">
        <v>1</v>
      </c>
      <c r="M39" s="16">
        <v>8</v>
      </c>
      <c r="N39" s="16">
        <f t="shared" ca="1" si="3"/>
        <v>2018</v>
      </c>
      <c r="O39" s="16" t="str">
        <f t="shared" ca="1" si="4"/>
        <v>2011 en Adelante</v>
      </c>
      <c r="P39" s="19" t="s">
        <v>108</v>
      </c>
      <c r="Q39" s="21" t="s">
        <v>109</v>
      </c>
      <c r="R39" s="22" t="s">
        <v>35</v>
      </c>
    </row>
    <row r="40" spans="1:18" ht="21.75" customHeight="1" x14ac:dyDescent="0.2">
      <c r="C40" s="15">
        <v>23</v>
      </c>
      <c r="D40" s="16">
        <v>18110346</v>
      </c>
      <c r="E40" s="16" t="s">
        <v>267</v>
      </c>
      <c r="F40" s="17" t="s">
        <v>29</v>
      </c>
      <c r="G40" s="17" t="s">
        <v>110</v>
      </c>
      <c r="H40" s="18" t="s">
        <v>111</v>
      </c>
      <c r="I40" s="19">
        <v>786458</v>
      </c>
      <c r="J40" s="23">
        <v>232027129</v>
      </c>
      <c r="K40" s="20">
        <v>1</v>
      </c>
      <c r="L40" s="35">
        <v>1</v>
      </c>
      <c r="M40" s="16">
        <v>10</v>
      </c>
      <c r="N40" s="16">
        <f t="shared" ca="1" si="3"/>
        <v>2016</v>
      </c>
      <c r="O40" s="16" t="str">
        <f t="shared" ca="1" si="4"/>
        <v>2011 en Adelante</v>
      </c>
      <c r="P40" s="19" t="s">
        <v>112</v>
      </c>
      <c r="Q40" s="21" t="s">
        <v>113</v>
      </c>
      <c r="R40" s="22" t="s">
        <v>35</v>
      </c>
    </row>
    <row r="41" spans="1:18" ht="21.75" customHeight="1" x14ac:dyDescent="0.2">
      <c r="C41" s="15">
        <v>24</v>
      </c>
      <c r="D41" s="16">
        <v>18130980</v>
      </c>
      <c r="E41" s="16" t="s">
        <v>267</v>
      </c>
      <c r="F41" s="17" t="s">
        <v>29</v>
      </c>
      <c r="G41" s="17" t="s">
        <v>114</v>
      </c>
      <c r="H41" s="18" t="s">
        <v>115</v>
      </c>
      <c r="I41" s="19">
        <v>1054429</v>
      </c>
      <c r="J41" s="23">
        <v>755193023</v>
      </c>
      <c r="K41" s="20">
        <v>3</v>
      </c>
      <c r="L41" s="35" t="s">
        <v>32</v>
      </c>
      <c r="M41" s="16">
        <v>8</v>
      </c>
      <c r="N41" s="16">
        <f t="shared" ca="1" si="3"/>
        <v>2018</v>
      </c>
      <c r="O41" s="16" t="str">
        <f t="shared" ca="1" si="4"/>
        <v>2011 en Adelante</v>
      </c>
      <c r="P41" s="19" t="s">
        <v>116</v>
      </c>
      <c r="Q41" s="21" t="s">
        <v>34</v>
      </c>
      <c r="R41" s="22" t="s">
        <v>35</v>
      </c>
    </row>
    <row r="42" spans="1:18" ht="21.75" customHeight="1" x14ac:dyDescent="0.2">
      <c r="C42" s="15">
        <v>25</v>
      </c>
      <c r="D42" s="16">
        <v>18130984</v>
      </c>
      <c r="E42" s="16" t="s">
        <v>267</v>
      </c>
      <c r="F42" s="17" t="s">
        <v>29</v>
      </c>
      <c r="G42" s="17" t="s">
        <v>117</v>
      </c>
      <c r="H42" s="18" t="s">
        <v>118</v>
      </c>
      <c r="I42" s="19">
        <v>1054433</v>
      </c>
      <c r="J42" s="23">
        <v>67352699</v>
      </c>
      <c r="K42" s="20">
        <v>1</v>
      </c>
      <c r="L42" s="35">
        <v>1</v>
      </c>
      <c r="M42" s="16">
        <v>47</v>
      </c>
      <c r="N42" s="16">
        <f t="shared" ca="1" si="3"/>
        <v>1979</v>
      </c>
      <c r="O42" s="16" t="str">
        <f t="shared" ca="1" si="4"/>
        <v>Entre 1978 y 1984</v>
      </c>
      <c r="P42" s="19" t="s">
        <v>119</v>
      </c>
      <c r="Q42" s="21" t="s">
        <v>120</v>
      </c>
      <c r="R42" s="22" t="s">
        <v>35</v>
      </c>
    </row>
    <row r="43" spans="1:18" ht="21.75" customHeight="1" x14ac:dyDescent="0.2">
      <c r="A43" s="1" t="s">
        <v>121</v>
      </c>
      <c r="C43" s="15">
        <v>26</v>
      </c>
      <c r="D43" s="16">
        <v>18119283</v>
      </c>
      <c r="E43" s="16" t="s">
        <v>267</v>
      </c>
      <c r="F43" s="17" t="s">
        <v>29</v>
      </c>
      <c r="G43" s="17" t="s">
        <v>122</v>
      </c>
      <c r="H43" s="18" t="s">
        <v>123</v>
      </c>
      <c r="I43" s="19">
        <v>927619</v>
      </c>
      <c r="J43" s="23">
        <v>631064737</v>
      </c>
      <c r="K43" s="20">
        <v>1</v>
      </c>
      <c r="L43" s="35">
        <v>1</v>
      </c>
      <c r="M43" s="16">
        <v>17</v>
      </c>
      <c r="N43" s="16">
        <f t="shared" ca="1" si="3"/>
        <v>2009</v>
      </c>
      <c r="O43" s="16" t="str">
        <f t="shared" ca="1" si="4"/>
        <v>Entre 1998 y 2010</v>
      </c>
      <c r="P43" s="19" t="s">
        <v>124</v>
      </c>
      <c r="Q43" s="21" t="s">
        <v>100</v>
      </c>
      <c r="R43" s="22" t="s">
        <v>35</v>
      </c>
    </row>
    <row r="44" spans="1:18" ht="21.75" customHeight="1" x14ac:dyDescent="0.2">
      <c r="C44" s="15">
        <v>27</v>
      </c>
      <c r="D44" s="16">
        <v>18113385</v>
      </c>
      <c r="E44" s="16" t="s">
        <v>267</v>
      </c>
      <c r="F44" s="17" t="s">
        <v>29</v>
      </c>
      <c r="G44" s="17" t="s">
        <v>125</v>
      </c>
      <c r="H44" s="18" t="s">
        <v>126</v>
      </c>
      <c r="I44" s="19">
        <v>594812</v>
      </c>
      <c r="J44" s="23">
        <v>62597151</v>
      </c>
      <c r="K44" s="20">
        <v>1</v>
      </c>
      <c r="L44" s="35">
        <v>1</v>
      </c>
      <c r="M44" s="16">
        <v>57</v>
      </c>
      <c r="N44" s="16">
        <f t="shared" ca="1" si="3"/>
        <v>1969</v>
      </c>
      <c r="O44" s="16" t="str">
        <f t="shared" ca="1" si="4"/>
        <v>Entre 1963 y 1977</v>
      </c>
      <c r="P44" s="19" t="s">
        <v>127</v>
      </c>
      <c r="Q44" s="21" t="s">
        <v>128</v>
      </c>
      <c r="R44" s="22" t="s">
        <v>35</v>
      </c>
    </row>
    <row r="45" spans="1:18" ht="21.75" customHeight="1" x14ac:dyDescent="0.2">
      <c r="A45" s="1" t="s">
        <v>121</v>
      </c>
      <c r="C45" s="15">
        <v>28</v>
      </c>
      <c r="D45" s="16">
        <v>18114992</v>
      </c>
      <c r="E45" s="16" t="s">
        <v>267</v>
      </c>
      <c r="F45" s="17" t="s">
        <v>29</v>
      </c>
      <c r="G45" s="17" t="s">
        <v>129</v>
      </c>
      <c r="H45" s="18" t="s">
        <v>130</v>
      </c>
      <c r="I45" s="19">
        <v>863450</v>
      </c>
      <c r="J45" s="23">
        <v>509770911</v>
      </c>
      <c r="K45" s="20">
        <v>2</v>
      </c>
      <c r="L45" s="35" t="s">
        <v>68</v>
      </c>
      <c r="M45" s="16">
        <v>4</v>
      </c>
      <c r="N45" s="16">
        <f t="shared" ca="1" si="3"/>
        <v>2022</v>
      </c>
      <c r="O45" s="16" t="str">
        <f t="shared" ca="1" si="4"/>
        <v>2011 en Adelante</v>
      </c>
      <c r="P45" s="19" t="s">
        <v>131</v>
      </c>
      <c r="Q45" s="21" t="s">
        <v>132</v>
      </c>
      <c r="R45" s="22" t="s">
        <v>35</v>
      </c>
    </row>
    <row r="46" spans="1:18" ht="21.75" customHeight="1" x14ac:dyDescent="0.2">
      <c r="C46" s="15">
        <v>29</v>
      </c>
      <c r="D46" s="16">
        <v>18103300</v>
      </c>
      <c r="E46" s="16" t="s">
        <v>267</v>
      </c>
      <c r="F46" s="17" t="s">
        <v>29</v>
      </c>
      <c r="G46" s="17" t="s">
        <v>133</v>
      </c>
      <c r="H46" s="18" t="s">
        <v>134</v>
      </c>
      <c r="I46" s="19">
        <v>371769</v>
      </c>
      <c r="J46" s="23">
        <v>242935222</v>
      </c>
      <c r="K46" s="20">
        <v>2</v>
      </c>
      <c r="L46" s="35">
        <v>45689</v>
      </c>
      <c r="M46" s="16">
        <v>37</v>
      </c>
      <c r="N46" s="16">
        <f t="shared" ca="1" si="3"/>
        <v>1989</v>
      </c>
      <c r="O46" s="16" t="str">
        <f t="shared" ca="1" si="4"/>
        <v>Entre 1985 y 1997</v>
      </c>
      <c r="P46" s="19" t="s">
        <v>135</v>
      </c>
      <c r="Q46" s="21" t="s">
        <v>113</v>
      </c>
      <c r="R46" s="22" t="s">
        <v>35</v>
      </c>
    </row>
    <row r="47" spans="1:18" ht="21.75" customHeight="1" x14ac:dyDescent="0.2">
      <c r="C47" s="15">
        <v>30</v>
      </c>
      <c r="D47" s="16">
        <v>18109569</v>
      </c>
      <c r="E47" s="16" t="s">
        <v>267</v>
      </c>
      <c r="F47" s="17" t="s">
        <v>29</v>
      </c>
      <c r="G47" s="17" t="s">
        <v>136</v>
      </c>
      <c r="H47" s="18" t="s">
        <v>137</v>
      </c>
      <c r="I47" s="19">
        <v>401913</v>
      </c>
      <c r="J47" s="23">
        <v>275291535</v>
      </c>
      <c r="K47" s="20">
        <v>3</v>
      </c>
      <c r="L47" s="35" t="s">
        <v>32</v>
      </c>
      <c r="M47" s="16">
        <v>33</v>
      </c>
      <c r="N47" s="16">
        <f t="shared" ca="1" si="3"/>
        <v>1993</v>
      </c>
      <c r="O47" s="16" t="str">
        <f t="shared" ca="1" si="4"/>
        <v>Entre 1985 y 1997</v>
      </c>
      <c r="P47" s="19" t="s">
        <v>138</v>
      </c>
      <c r="Q47" s="21" t="s">
        <v>34</v>
      </c>
      <c r="R47" s="22" t="s">
        <v>139</v>
      </c>
    </row>
    <row r="48" spans="1:18" ht="21.75" customHeight="1" x14ac:dyDescent="0.2">
      <c r="C48" s="15">
        <v>31</v>
      </c>
      <c r="D48" s="16">
        <v>18110236</v>
      </c>
      <c r="E48" s="16" t="s">
        <v>267</v>
      </c>
      <c r="F48" s="17" t="s">
        <v>29</v>
      </c>
      <c r="G48" s="17" t="s">
        <v>140</v>
      </c>
      <c r="H48" s="18" t="s">
        <v>141</v>
      </c>
      <c r="I48" s="19">
        <v>537392</v>
      </c>
      <c r="J48" s="23">
        <v>25222837</v>
      </c>
      <c r="K48" s="20">
        <v>1</v>
      </c>
      <c r="L48" s="35">
        <v>1</v>
      </c>
      <c r="M48" s="16">
        <v>30</v>
      </c>
      <c r="N48" s="16">
        <f t="shared" ca="1" si="3"/>
        <v>1996</v>
      </c>
      <c r="O48" s="16" t="str">
        <f t="shared" ca="1" si="4"/>
        <v>Entre 1985 y 1997</v>
      </c>
      <c r="P48" s="19" t="s">
        <v>142</v>
      </c>
      <c r="Q48" s="21" t="s">
        <v>143</v>
      </c>
      <c r="R48" s="22" t="s">
        <v>144</v>
      </c>
    </row>
    <row r="49" spans="1:18" ht="21.75" customHeight="1" x14ac:dyDescent="0.2">
      <c r="C49" s="15">
        <v>32</v>
      </c>
      <c r="D49" s="16">
        <v>18119288</v>
      </c>
      <c r="E49" s="16" t="s">
        <v>267</v>
      </c>
      <c r="F49" s="17" t="s">
        <v>29</v>
      </c>
      <c r="G49" s="17" t="s">
        <v>145</v>
      </c>
      <c r="H49" s="18" t="s">
        <v>146</v>
      </c>
      <c r="I49" s="19">
        <v>874776</v>
      </c>
      <c r="J49" s="23">
        <v>1515873803</v>
      </c>
      <c r="K49" s="20">
        <v>2</v>
      </c>
      <c r="L49" s="35" t="s">
        <v>68</v>
      </c>
      <c r="M49" s="16">
        <v>17</v>
      </c>
      <c r="N49" s="16">
        <f t="shared" ca="1" si="3"/>
        <v>2009</v>
      </c>
      <c r="O49" s="16" t="str">
        <f t="shared" ca="1" si="4"/>
        <v>Entre 1998 y 2010</v>
      </c>
      <c r="P49" s="19" t="s">
        <v>147</v>
      </c>
      <c r="Q49" s="21" t="s">
        <v>148</v>
      </c>
      <c r="R49" s="22" t="s">
        <v>139</v>
      </c>
    </row>
    <row r="50" spans="1:18" ht="21.75" customHeight="1" x14ac:dyDescent="0.2">
      <c r="C50" s="15">
        <v>33</v>
      </c>
      <c r="D50" s="16">
        <v>18112003</v>
      </c>
      <c r="E50" s="16" t="s">
        <v>267</v>
      </c>
      <c r="F50" s="17" t="s">
        <v>29</v>
      </c>
      <c r="G50" s="17" t="s">
        <v>149</v>
      </c>
      <c r="H50" s="18" t="s">
        <v>150</v>
      </c>
      <c r="I50" s="19">
        <v>778345</v>
      </c>
      <c r="J50" s="23">
        <v>131604587</v>
      </c>
      <c r="K50" s="20">
        <v>1</v>
      </c>
      <c r="L50" s="35">
        <v>1</v>
      </c>
      <c r="M50" s="16">
        <v>38</v>
      </c>
      <c r="N50" s="16">
        <f t="shared" ca="1" si="3"/>
        <v>1988</v>
      </c>
      <c r="O50" s="16" t="str">
        <f t="shared" ca="1" si="4"/>
        <v>Entre 1985 y 1997</v>
      </c>
      <c r="P50" s="19" t="s">
        <v>151</v>
      </c>
      <c r="Q50" s="21" t="s">
        <v>143</v>
      </c>
      <c r="R50" s="22" t="s">
        <v>152</v>
      </c>
    </row>
    <row r="51" spans="1:18" s="39" customFormat="1" ht="21.75" customHeight="1" x14ac:dyDescent="0.2">
      <c r="A51" s="39" t="s">
        <v>121</v>
      </c>
      <c r="C51" s="15">
        <v>34</v>
      </c>
      <c r="D51" s="40">
        <v>18130983</v>
      </c>
      <c r="E51" s="16" t="s">
        <v>267</v>
      </c>
      <c r="F51" s="41" t="s">
        <v>29</v>
      </c>
      <c r="G51" s="41" t="s">
        <v>153</v>
      </c>
      <c r="H51" s="42" t="s">
        <v>154</v>
      </c>
      <c r="I51" s="43">
        <v>1054432</v>
      </c>
      <c r="J51" s="44">
        <v>250000000</v>
      </c>
      <c r="K51" s="45">
        <v>1</v>
      </c>
      <c r="L51" s="46">
        <v>1</v>
      </c>
      <c r="M51" s="40">
        <v>9</v>
      </c>
      <c r="N51" s="40">
        <f t="shared" ca="1" si="3"/>
        <v>2017</v>
      </c>
      <c r="O51" s="40" t="str">
        <f t="shared" ca="1" si="4"/>
        <v>2011 en Adelante</v>
      </c>
      <c r="P51" s="43" t="s">
        <v>155</v>
      </c>
      <c r="Q51" s="47" t="s">
        <v>128</v>
      </c>
      <c r="R51" s="48" t="s">
        <v>139</v>
      </c>
    </row>
    <row r="52" spans="1:18" ht="21.75" customHeight="1" x14ac:dyDescent="0.2">
      <c r="C52" s="15">
        <v>35</v>
      </c>
      <c r="D52" s="16">
        <v>18108059</v>
      </c>
      <c r="E52" s="16" t="s">
        <v>267</v>
      </c>
      <c r="F52" s="17" t="s">
        <v>29</v>
      </c>
      <c r="G52" s="17" t="s">
        <v>156</v>
      </c>
      <c r="H52" s="18" t="s">
        <v>157</v>
      </c>
      <c r="I52" s="19">
        <v>497702</v>
      </c>
      <c r="J52" s="23">
        <v>283557360</v>
      </c>
      <c r="K52" s="20">
        <v>2</v>
      </c>
      <c r="L52" s="35" t="s">
        <v>68</v>
      </c>
      <c r="M52" s="16">
        <v>53</v>
      </c>
      <c r="N52" s="16">
        <f t="shared" ca="1" si="3"/>
        <v>1973</v>
      </c>
      <c r="O52" s="16" t="str">
        <f t="shared" ca="1" si="4"/>
        <v>Entre 1963 y 1977</v>
      </c>
      <c r="P52" s="19" t="s">
        <v>158</v>
      </c>
      <c r="Q52" s="21" t="s">
        <v>109</v>
      </c>
      <c r="R52" s="22" t="s">
        <v>139</v>
      </c>
    </row>
    <row r="53" spans="1:18" ht="21.75" customHeight="1" x14ac:dyDescent="0.2">
      <c r="C53" s="15">
        <v>36</v>
      </c>
      <c r="D53" s="16">
        <v>18105449</v>
      </c>
      <c r="E53" s="16" t="s">
        <v>267</v>
      </c>
      <c r="F53" s="17" t="s">
        <v>29</v>
      </c>
      <c r="G53" s="17" t="s">
        <v>159</v>
      </c>
      <c r="H53" s="18" t="s">
        <v>160</v>
      </c>
      <c r="I53" s="19">
        <v>140692</v>
      </c>
      <c r="J53" s="23">
        <v>662067077</v>
      </c>
      <c r="K53" s="20">
        <v>2</v>
      </c>
      <c r="L53" s="35" t="s">
        <v>68</v>
      </c>
      <c r="M53" s="16">
        <v>92</v>
      </c>
      <c r="N53" s="16">
        <f t="shared" ca="1" si="3"/>
        <v>1934</v>
      </c>
      <c r="O53" s="16" t="str">
        <f t="shared" ca="1" si="4"/>
        <v>Antes de 1963</v>
      </c>
      <c r="P53" s="19" t="s">
        <v>161</v>
      </c>
      <c r="Q53" s="21" t="s">
        <v>34</v>
      </c>
      <c r="R53" s="22" t="s">
        <v>162</v>
      </c>
    </row>
    <row r="54" spans="1:18" ht="21.75" customHeight="1" x14ac:dyDescent="0.2">
      <c r="C54" s="15">
        <v>37</v>
      </c>
      <c r="D54" s="16">
        <v>18119295</v>
      </c>
      <c r="E54" s="16" t="s">
        <v>267</v>
      </c>
      <c r="F54" s="17" t="s">
        <v>29</v>
      </c>
      <c r="G54" s="17" t="s">
        <v>163</v>
      </c>
      <c r="H54" s="18" t="s">
        <v>164</v>
      </c>
      <c r="I54" s="19">
        <v>874777</v>
      </c>
      <c r="J54" s="23">
        <v>144804150</v>
      </c>
      <c r="K54" s="20">
        <v>1</v>
      </c>
      <c r="L54" s="35">
        <v>1</v>
      </c>
      <c r="M54" s="16">
        <v>8</v>
      </c>
      <c r="N54" s="16">
        <f t="shared" ca="1" si="3"/>
        <v>2018</v>
      </c>
      <c r="O54" s="16" t="str">
        <f t="shared" ca="1" si="4"/>
        <v>2011 en Adelante</v>
      </c>
      <c r="P54" s="19" t="s">
        <v>165</v>
      </c>
      <c r="Q54" s="21" t="s">
        <v>109</v>
      </c>
      <c r="R54" s="22" t="s">
        <v>139</v>
      </c>
    </row>
    <row r="55" spans="1:18" ht="21.75" customHeight="1" x14ac:dyDescent="0.2">
      <c r="C55" s="15">
        <v>38</v>
      </c>
      <c r="D55" s="16">
        <v>18101428</v>
      </c>
      <c r="E55" s="16" t="s">
        <v>267</v>
      </c>
      <c r="F55" s="17" t="s">
        <v>29</v>
      </c>
      <c r="G55" s="17" t="s">
        <v>166</v>
      </c>
      <c r="H55" s="18" t="s">
        <v>167</v>
      </c>
      <c r="I55" s="19">
        <v>433682</v>
      </c>
      <c r="J55" s="23">
        <v>194498136</v>
      </c>
      <c r="K55" s="20">
        <v>2</v>
      </c>
      <c r="L55" s="35" t="s">
        <v>68</v>
      </c>
      <c r="M55" s="16">
        <v>26</v>
      </c>
      <c r="N55" s="16">
        <f t="shared" ca="1" si="3"/>
        <v>2000</v>
      </c>
      <c r="O55" s="16" t="str">
        <f t="shared" ca="1" si="4"/>
        <v>Entre 1998 y 2010</v>
      </c>
      <c r="P55" s="19" t="s">
        <v>168</v>
      </c>
      <c r="Q55" s="21" t="s">
        <v>109</v>
      </c>
      <c r="R55" s="22" t="s">
        <v>139</v>
      </c>
    </row>
    <row r="56" spans="1:18" ht="21.75" customHeight="1" x14ac:dyDescent="0.2">
      <c r="C56" s="15">
        <v>39</v>
      </c>
      <c r="D56" s="16">
        <v>18109951</v>
      </c>
      <c r="E56" s="16" t="s">
        <v>267</v>
      </c>
      <c r="F56" s="17" t="s">
        <v>29</v>
      </c>
      <c r="G56" s="17" t="s">
        <v>169</v>
      </c>
      <c r="H56" s="18" t="s">
        <v>274</v>
      </c>
      <c r="I56" s="19">
        <v>606082</v>
      </c>
      <c r="J56" s="23">
        <v>145878072</v>
      </c>
      <c r="K56" s="20">
        <v>1</v>
      </c>
      <c r="L56" s="35">
        <v>1</v>
      </c>
      <c r="M56" s="16">
        <v>17</v>
      </c>
      <c r="N56" s="16">
        <f t="shared" ca="1" si="3"/>
        <v>2009</v>
      </c>
      <c r="O56" s="16" t="str">
        <f t="shared" ca="1" si="4"/>
        <v>Entre 1998 y 2010</v>
      </c>
      <c r="P56" s="19" t="s">
        <v>170</v>
      </c>
      <c r="Q56" s="21" t="s">
        <v>45</v>
      </c>
      <c r="R56" s="22" t="s">
        <v>171</v>
      </c>
    </row>
    <row r="57" spans="1:18" ht="21.75" customHeight="1" x14ac:dyDescent="0.2">
      <c r="C57" s="15">
        <v>40</v>
      </c>
      <c r="D57" s="16">
        <v>190686</v>
      </c>
      <c r="E57" s="16" t="s">
        <v>267</v>
      </c>
      <c r="F57" s="17" t="s">
        <v>29</v>
      </c>
      <c r="G57" s="17" t="s">
        <v>172</v>
      </c>
      <c r="H57" s="18" t="s">
        <v>173</v>
      </c>
      <c r="I57" s="19">
        <v>594819</v>
      </c>
      <c r="J57" s="23">
        <v>256629512</v>
      </c>
      <c r="K57" s="20">
        <v>1</v>
      </c>
      <c r="L57" s="35">
        <v>1</v>
      </c>
      <c r="M57" s="16">
        <v>33</v>
      </c>
      <c r="N57" s="16">
        <f t="shared" ca="1" si="3"/>
        <v>1993</v>
      </c>
      <c r="O57" s="16" t="str">
        <f t="shared" ca="1" si="4"/>
        <v>Entre 1985 y 1997</v>
      </c>
      <c r="P57" s="19" t="s">
        <v>174</v>
      </c>
      <c r="Q57" s="21" t="s">
        <v>45</v>
      </c>
      <c r="R57" s="22" t="s">
        <v>175</v>
      </c>
    </row>
    <row r="58" spans="1:18" ht="21.75" customHeight="1" x14ac:dyDescent="0.2">
      <c r="C58" s="15">
        <v>41</v>
      </c>
      <c r="D58" s="16">
        <v>18101810</v>
      </c>
      <c r="E58" s="16" t="s">
        <v>267</v>
      </c>
      <c r="F58" s="17" t="s">
        <v>29</v>
      </c>
      <c r="G58" s="17" t="s">
        <v>176</v>
      </c>
      <c r="H58" s="18" t="s">
        <v>177</v>
      </c>
      <c r="I58" s="19">
        <v>788289</v>
      </c>
      <c r="J58" s="23">
        <v>1027356883</v>
      </c>
      <c r="K58" s="20">
        <v>1</v>
      </c>
      <c r="L58" s="35">
        <v>1</v>
      </c>
      <c r="M58" s="16">
        <v>18</v>
      </c>
      <c r="N58" s="16">
        <f t="shared" ca="1" si="3"/>
        <v>2008</v>
      </c>
      <c r="O58" s="16" t="str">
        <f t="shared" ca="1" si="4"/>
        <v>Entre 1998 y 2010</v>
      </c>
      <c r="P58" s="19" t="s">
        <v>178</v>
      </c>
      <c r="Q58" s="21" t="s">
        <v>128</v>
      </c>
      <c r="R58" s="22" t="s">
        <v>139</v>
      </c>
    </row>
    <row r="59" spans="1:18" ht="21.75" customHeight="1" x14ac:dyDescent="0.2">
      <c r="C59" s="15">
        <v>42</v>
      </c>
      <c r="D59" s="16">
        <v>18102674</v>
      </c>
      <c r="E59" s="16" t="s">
        <v>267</v>
      </c>
      <c r="F59" s="17" t="s">
        <v>29</v>
      </c>
      <c r="G59" s="17" t="s">
        <v>179</v>
      </c>
      <c r="H59" s="18" t="s">
        <v>180</v>
      </c>
      <c r="I59" s="19">
        <v>592266</v>
      </c>
      <c r="J59" s="23">
        <v>350000000</v>
      </c>
      <c r="K59" s="20">
        <v>1</v>
      </c>
      <c r="L59" s="35">
        <v>1</v>
      </c>
      <c r="M59" s="16">
        <v>28</v>
      </c>
      <c r="N59" s="16">
        <f t="shared" ca="1" si="3"/>
        <v>1998</v>
      </c>
      <c r="O59" s="16" t="str">
        <f t="shared" ca="1" si="4"/>
        <v>Entre 1998 y 2010</v>
      </c>
      <c r="P59" s="19" t="s">
        <v>181</v>
      </c>
      <c r="Q59" s="21" t="s">
        <v>109</v>
      </c>
      <c r="R59" s="22" t="s">
        <v>139</v>
      </c>
    </row>
    <row r="60" spans="1:18" ht="21.75" customHeight="1" x14ac:dyDescent="0.2">
      <c r="C60" s="15">
        <v>43</v>
      </c>
      <c r="D60" s="16">
        <v>18114732</v>
      </c>
      <c r="E60" s="16" t="s">
        <v>267</v>
      </c>
      <c r="F60" s="17" t="s">
        <v>29</v>
      </c>
      <c r="G60" s="17" t="s">
        <v>182</v>
      </c>
      <c r="H60" s="18" t="s">
        <v>183</v>
      </c>
      <c r="I60" s="19">
        <v>861683</v>
      </c>
      <c r="J60" s="23">
        <v>77609470</v>
      </c>
      <c r="K60" s="20">
        <v>1</v>
      </c>
      <c r="L60" s="35">
        <v>1</v>
      </c>
      <c r="M60" s="16">
        <v>22</v>
      </c>
      <c r="N60" s="16">
        <f t="shared" ca="1" si="3"/>
        <v>2004</v>
      </c>
      <c r="O60" s="16" t="str">
        <f t="shared" ca="1" si="4"/>
        <v>Entre 1998 y 2010</v>
      </c>
      <c r="P60" s="19" t="s">
        <v>184</v>
      </c>
      <c r="Q60" s="21" t="s">
        <v>109</v>
      </c>
      <c r="R60" s="22" t="s">
        <v>185</v>
      </c>
    </row>
    <row r="61" spans="1:18" ht="21.75" customHeight="1" x14ac:dyDescent="0.2">
      <c r="C61" s="15">
        <v>44</v>
      </c>
      <c r="D61" s="16">
        <v>18110504</v>
      </c>
      <c r="E61" s="16" t="s">
        <v>267</v>
      </c>
      <c r="F61" s="17" t="s">
        <v>29</v>
      </c>
      <c r="G61" s="17" t="s">
        <v>186</v>
      </c>
      <c r="H61" s="18" t="s">
        <v>187</v>
      </c>
      <c r="I61" s="19">
        <v>155292</v>
      </c>
      <c r="J61" s="23">
        <v>258599058</v>
      </c>
      <c r="K61" s="20">
        <v>3</v>
      </c>
      <c r="L61" s="35" t="s">
        <v>32</v>
      </c>
      <c r="M61" s="16">
        <v>30</v>
      </c>
      <c r="N61" s="16">
        <f t="shared" ca="1" si="3"/>
        <v>1996</v>
      </c>
      <c r="O61" s="16" t="str">
        <f t="shared" ca="1" si="4"/>
        <v>Entre 1985 y 1997</v>
      </c>
      <c r="P61" s="19" t="s">
        <v>188</v>
      </c>
      <c r="Q61" s="21" t="s">
        <v>34</v>
      </c>
      <c r="R61" s="22" t="s">
        <v>139</v>
      </c>
    </row>
    <row r="62" spans="1:18" ht="21.75" customHeight="1" x14ac:dyDescent="0.2">
      <c r="C62" s="15">
        <v>45</v>
      </c>
      <c r="D62" s="16">
        <v>18110215</v>
      </c>
      <c r="E62" s="16" t="s">
        <v>267</v>
      </c>
      <c r="F62" s="17" t="s">
        <v>29</v>
      </c>
      <c r="G62" s="17" t="s">
        <v>189</v>
      </c>
      <c r="H62" s="18" t="s">
        <v>190</v>
      </c>
      <c r="I62" s="19">
        <v>535403</v>
      </c>
      <c r="J62" s="23">
        <v>24891528</v>
      </c>
      <c r="K62" s="20">
        <v>1</v>
      </c>
      <c r="L62" s="35">
        <v>1</v>
      </c>
      <c r="M62" s="16">
        <v>16</v>
      </c>
      <c r="N62" s="16">
        <f t="shared" ca="1" si="3"/>
        <v>2010</v>
      </c>
      <c r="O62" s="16" t="str">
        <f t="shared" ca="1" si="4"/>
        <v>Entre 1998 y 2010</v>
      </c>
      <c r="P62" s="19" t="s">
        <v>191</v>
      </c>
      <c r="Q62" s="21" t="s">
        <v>109</v>
      </c>
      <c r="R62" s="22" t="s">
        <v>139</v>
      </c>
    </row>
    <row r="63" spans="1:18" ht="21.75" customHeight="1" x14ac:dyDescent="0.2">
      <c r="C63" s="15">
        <v>46</v>
      </c>
      <c r="D63" s="16">
        <v>18100429</v>
      </c>
      <c r="E63" s="16" t="s">
        <v>267</v>
      </c>
      <c r="F63" s="17" t="s">
        <v>29</v>
      </c>
      <c r="G63" s="17" t="s">
        <v>193</v>
      </c>
      <c r="H63" s="18" t="s">
        <v>194</v>
      </c>
      <c r="I63" s="19">
        <v>493214</v>
      </c>
      <c r="J63" s="23">
        <v>595586976</v>
      </c>
      <c r="K63" s="20">
        <v>1</v>
      </c>
      <c r="L63" s="35">
        <v>1</v>
      </c>
      <c r="M63" s="16">
        <v>24</v>
      </c>
      <c r="N63" s="16">
        <f t="shared" ca="1" si="3"/>
        <v>2002</v>
      </c>
      <c r="O63" s="16" t="str">
        <f t="shared" ca="1" si="4"/>
        <v>Entre 1998 y 2010</v>
      </c>
      <c r="P63" s="19" t="s">
        <v>195</v>
      </c>
      <c r="Q63" s="21" t="s">
        <v>109</v>
      </c>
      <c r="R63" s="22" t="s">
        <v>192</v>
      </c>
    </row>
    <row r="64" spans="1:18" ht="21.75" customHeight="1" x14ac:dyDescent="0.2">
      <c r="C64" s="15">
        <v>47</v>
      </c>
      <c r="D64" s="16">
        <v>18103234</v>
      </c>
      <c r="E64" s="16" t="s">
        <v>267</v>
      </c>
      <c r="F64" s="17" t="s">
        <v>29</v>
      </c>
      <c r="G64" s="17" t="s">
        <v>196</v>
      </c>
      <c r="H64" s="18" t="s">
        <v>197</v>
      </c>
      <c r="I64" s="19">
        <v>743854</v>
      </c>
      <c r="J64" s="23">
        <v>198480038</v>
      </c>
      <c r="K64" s="20">
        <v>1</v>
      </c>
      <c r="L64" s="35">
        <v>1</v>
      </c>
      <c r="M64" s="16">
        <v>4</v>
      </c>
      <c r="N64" s="16">
        <f t="shared" ca="1" si="3"/>
        <v>2022</v>
      </c>
      <c r="O64" s="16" t="str">
        <f t="shared" ca="1" si="4"/>
        <v>2011 en Adelante</v>
      </c>
      <c r="P64" s="19" t="s">
        <v>198</v>
      </c>
      <c r="Q64" s="21" t="s">
        <v>199</v>
      </c>
      <c r="R64" s="22" t="s">
        <v>200</v>
      </c>
    </row>
    <row r="65" spans="3:18" ht="21.75" customHeight="1" x14ac:dyDescent="0.2">
      <c r="C65" s="15">
        <v>48</v>
      </c>
      <c r="D65" s="16">
        <v>18112004</v>
      </c>
      <c r="E65" s="16" t="s">
        <v>267</v>
      </c>
      <c r="F65" s="17" t="s">
        <v>29</v>
      </c>
      <c r="G65" s="17" t="s">
        <v>201</v>
      </c>
      <c r="H65" s="18" t="s">
        <v>202</v>
      </c>
      <c r="I65" s="19">
        <v>148878</v>
      </c>
      <c r="J65" s="23">
        <v>106709838</v>
      </c>
      <c r="K65" s="20">
        <v>1</v>
      </c>
      <c r="L65" s="35">
        <v>1</v>
      </c>
      <c r="M65" s="16">
        <v>33</v>
      </c>
      <c r="N65" s="16">
        <f t="shared" ca="1" si="3"/>
        <v>1993</v>
      </c>
      <c r="O65" s="16" t="str">
        <f t="shared" ca="1" si="4"/>
        <v>Entre 1985 y 1997</v>
      </c>
      <c r="P65" s="19" t="s">
        <v>203</v>
      </c>
      <c r="Q65" s="21" t="s">
        <v>143</v>
      </c>
      <c r="R65" s="22" t="s">
        <v>204</v>
      </c>
    </row>
    <row r="66" spans="3:18" ht="21.75" customHeight="1" x14ac:dyDescent="0.2">
      <c r="C66" s="15">
        <v>49</v>
      </c>
      <c r="D66" s="16">
        <v>18105936</v>
      </c>
      <c r="E66" s="16" t="s">
        <v>267</v>
      </c>
      <c r="F66" s="17" t="s">
        <v>29</v>
      </c>
      <c r="G66" s="17" t="s">
        <v>205</v>
      </c>
      <c r="H66" s="18" t="s">
        <v>206</v>
      </c>
      <c r="I66" s="19">
        <v>501872</v>
      </c>
      <c r="J66" s="23">
        <v>243293894</v>
      </c>
      <c r="K66" s="20">
        <v>1</v>
      </c>
      <c r="L66" s="35">
        <v>1</v>
      </c>
      <c r="M66" s="16">
        <v>8</v>
      </c>
      <c r="N66" s="16">
        <f t="shared" ca="1" si="3"/>
        <v>2018</v>
      </c>
      <c r="O66" s="16" t="str">
        <f t="shared" ca="1" si="4"/>
        <v>2011 en Adelante</v>
      </c>
      <c r="P66" s="19" t="s">
        <v>207</v>
      </c>
      <c r="Q66" s="21" t="s">
        <v>109</v>
      </c>
      <c r="R66" s="22" t="s">
        <v>175</v>
      </c>
    </row>
    <row r="67" spans="3:18" ht="21.75" customHeight="1" x14ac:dyDescent="0.2">
      <c r="C67" s="15">
        <v>50</v>
      </c>
      <c r="D67" s="16">
        <v>68746</v>
      </c>
      <c r="E67" s="16" t="s">
        <v>267</v>
      </c>
      <c r="F67" s="17" t="s">
        <v>29</v>
      </c>
      <c r="G67" s="17" t="s">
        <v>208</v>
      </c>
      <c r="H67" s="18" t="s">
        <v>209</v>
      </c>
      <c r="I67" s="19">
        <v>1038039</v>
      </c>
      <c r="J67" s="23">
        <v>450000000</v>
      </c>
      <c r="K67" s="20">
        <v>1</v>
      </c>
      <c r="L67" s="35">
        <v>1</v>
      </c>
      <c r="M67" s="16">
        <v>13</v>
      </c>
      <c r="N67" s="16">
        <f t="shared" ca="1" si="3"/>
        <v>2013</v>
      </c>
      <c r="O67" s="16" t="str">
        <f t="shared" ca="1" si="4"/>
        <v>2011 en Adelante</v>
      </c>
      <c r="P67" s="19" t="s">
        <v>210</v>
      </c>
      <c r="Q67" s="21" t="s">
        <v>128</v>
      </c>
      <c r="R67" s="22" t="s">
        <v>175</v>
      </c>
    </row>
    <row r="68" spans="3:18" ht="21.75" customHeight="1" x14ac:dyDescent="0.2">
      <c r="C68" s="15">
        <v>51</v>
      </c>
      <c r="D68" s="16">
        <v>18102003</v>
      </c>
      <c r="E68" s="16" t="s">
        <v>267</v>
      </c>
      <c r="F68" s="17" t="s">
        <v>29</v>
      </c>
      <c r="G68" s="17" t="s">
        <v>211</v>
      </c>
      <c r="H68" s="18" t="s">
        <v>212</v>
      </c>
      <c r="I68" s="19">
        <v>437927</v>
      </c>
      <c r="J68" s="23">
        <v>47190610</v>
      </c>
      <c r="K68" s="20">
        <v>1</v>
      </c>
      <c r="L68" s="35">
        <v>1</v>
      </c>
      <c r="M68" s="16">
        <v>32</v>
      </c>
      <c r="N68" s="16">
        <f t="shared" ca="1" si="3"/>
        <v>1994</v>
      </c>
      <c r="O68" s="16" t="str">
        <f t="shared" ca="1" si="4"/>
        <v>Entre 1985 y 1997</v>
      </c>
      <c r="P68" s="19" t="s">
        <v>213</v>
      </c>
      <c r="Q68" s="21" t="s">
        <v>109</v>
      </c>
      <c r="R68" s="22" t="s">
        <v>214</v>
      </c>
    </row>
    <row r="69" spans="3:18" ht="21.75" customHeight="1" x14ac:dyDescent="0.2">
      <c r="C69" s="15">
        <v>52</v>
      </c>
      <c r="D69" s="16">
        <v>18105574</v>
      </c>
      <c r="E69" s="16" t="s">
        <v>267</v>
      </c>
      <c r="F69" s="17" t="s">
        <v>29</v>
      </c>
      <c r="G69" s="17" t="s">
        <v>215</v>
      </c>
      <c r="H69" s="18" t="s">
        <v>216</v>
      </c>
      <c r="I69" s="19">
        <v>593633</v>
      </c>
      <c r="J69" s="23">
        <v>84130731</v>
      </c>
      <c r="K69" s="20">
        <v>2</v>
      </c>
      <c r="L69" s="35" t="s">
        <v>68</v>
      </c>
      <c r="M69" s="16">
        <v>27</v>
      </c>
      <c r="N69" s="16">
        <f t="shared" ca="1" si="3"/>
        <v>1999</v>
      </c>
      <c r="O69" s="16" t="str">
        <f t="shared" ca="1" si="4"/>
        <v>Entre 1998 y 2010</v>
      </c>
      <c r="P69" s="19" t="s">
        <v>217</v>
      </c>
      <c r="Q69" s="21" t="s">
        <v>109</v>
      </c>
      <c r="R69" s="22" t="s">
        <v>175</v>
      </c>
    </row>
    <row r="70" spans="3:18" ht="21.75" customHeight="1" x14ac:dyDescent="0.2">
      <c r="C70" s="15">
        <v>53</v>
      </c>
      <c r="D70" s="16">
        <v>18106018</v>
      </c>
      <c r="E70" s="16" t="s">
        <v>267</v>
      </c>
      <c r="F70" s="17" t="s">
        <v>29</v>
      </c>
      <c r="G70" s="17" t="s">
        <v>218</v>
      </c>
      <c r="H70" s="18" t="s">
        <v>219</v>
      </c>
      <c r="I70" s="19">
        <v>543007</v>
      </c>
      <c r="J70" s="23">
        <v>162855416</v>
      </c>
      <c r="K70" s="20">
        <v>1</v>
      </c>
      <c r="L70" s="35">
        <v>1</v>
      </c>
      <c r="M70" s="16">
        <v>9</v>
      </c>
      <c r="N70" s="16">
        <f t="shared" ca="1" si="3"/>
        <v>2017</v>
      </c>
      <c r="O70" s="16" t="str">
        <f t="shared" ca="1" si="4"/>
        <v>2011 en Adelante</v>
      </c>
      <c r="P70" s="19" t="s">
        <v>220</v>
      </c>
      <c r="Q70" s="21" t="s">
        <v>143</v>
      </c>
      <c r="R70" s="22" t="s">
        <v>175</v>
      </c>
    </row>
    <row r="71" spans="3:18" ht="21.75" customHeight="1" x14ac:dyDescent="0.2">
      <c r="C71" s="15">
        <v>54</v>
      </c>
      <c r="D71" s="16">
        <v>18112558</v>
      </c>
      <c r="E71" s="16" t="s">
        <v>267</v>
      </c>
      <c r="F71" s="17" t="s">
        <v>29</v>
      </c>
      <c r="G71" s="17" t="s">
        <v>221</v>
      </c>
      <c r="H71" s="18" t="s">
        <v>222</v>
      </c>
      <c r="I71" s="19">
        <v>587958</v>
      </c>
      <c r="J71" s="23">
        <v>7057046</v>
      </c>
      <c r="K71" s="20">
        <v>1</v>
      </c>
      <c r="L71" s="35">
        <v>1</v>
      </c>
      <c r="M71" s="16">
        <v>14</v>
      </c>
      <c r="N71" s="16">
        <f t="shared" ca="1" si="3"/>
        <v>2012</v>
      </c>
      <c r="O71" s="16" t="str">
        <f t="shared" ca="1" si="4"/>
        <v>2011 en Adelante</v>
      </c>
      <c r="P71" s="19" t="s">
        <v>223</v>
      </c>
      <c r="Q71" s="21" t="s">
        <v>109</v>
      </c>
      <c r="R71" s="22" t="s">
        <v>224</v>
      </c>
    </row>
    <row r="72" spans="3:18" ht="21.75" customHeight="1" x14ac:dyDescent="0.2">
      <c r="C72" s="15">
        <v>55</v>
      </c>
      <c r="D72" s="16">
        <v>18119995</v>
      </c>
      <c r="E72" s="16" t="s">
        <v>267</v>
      </c>
      <c r="F72" s="17" t="s">
        <v>29</v>
      </c>
      <c r="G72" s="17" t="s">
        <v>225</v>
      </c>
      <c r="H72" s="18" t="s">
        <v>226</v>
      </c>
      <c r="I72" s="19">
        <v>966262</v>
      </c>
      <c r="J72" s="23">
        <v>160819723</v>
      </c>
      <c r="K72" s="20">
        <v>2</v>
      </c>
      <c r="L72" s="35" t="s">
        <v>227</v>
      </c>
      <c r="M72" s="16">
        <v>13</v>
      </c>
      <c r="N72" s="16">
        <f t="shared" ca="1" si="3"/>
        <v>2013</v>
      </c>
      <c r="O72" s="16" t="str">
        <f t="shared" ca="1" si="4"/>
        <v>2011 en Adelante</v>
      </c>
      <c r="P72" s="19" t="s">
        <v>228</v>
      </c>
      <c r="Q72" s="21" t="s">
        <v>229</v>
      </c>
      <c r="R72" s="22" t="s">
        <v>139</v>
      </c>
    </row>
    <row r="73" spans="3:18" ht="21.75" customHeight="1" x14ac:dyDescent="0.2">
      <c r="C73" s="15">
        <v>56</v>
      </c>
      <c r="D73" s="16">
        <v>18110255</v>
      </c>
      <c r="E73" s="16" t="s">
        <v>267</v>
      </c>
      <c r="F73" s="17" t="s">
        <v>29</v>
      </c>
      <c r="G73" s="17" t="s">
        <v>230</v>
      </c>
      <c r="H73" s="18" t="s">
        <v>276</v>
      </c>
      <c r="I73" s="19">
        <v>619518</v>
      </c>
      <c r="J73" s="23">
        <v>103810610</v>
      </c>
      <c r="K73" s="20">
        <v>1</v>
      </c>
      <c r="L73" s="35">
        <v>1</v>
      </c>
      <c r="M73" s="16">
        <v>21</v>
      </c>
      <c r="N73" s="16">
        <f t="shared" ca="1" si="3"/>
        <v>2005</v>
      </c>
      <c r="O73" s="16" t="str">
        <f t="shared" ca="1" si="4"/>
        <v>Entre 1998 y 2010</v>
      </c>
      <c r="P73" s="19" t="s">
        <v>231</v>
      </c>
      <c r="Q73" s="21" t="s">
        <v>109</v>
      </c>
      <c r="R73" s="22" t="s">
        <v>139</v>
      </c>
    </row>
    <row r="74" spans="3:18" ht="21.75" customHeight="1" x14ac:dyDescent="0.2">
      <c r="C74" s="15">
        <v>57</v>
      </c>
      <c r="D74" s="16">
        <v>18114309</v>
      </c>
      <c r="E74" s="16" t="s">
        <v>267</v>
      </c>
      <c r="F74" s="17" t="s">
        <v>29</v>
      </c>
      <c r="G74" s="17" t="s">
        <v>232</v>
      </c>
      <c r="H74" s="18" t="s">
        <v>275</v>
      </c>
      <c r="I74" s="19">
        <v>830440</v>
      </c>
      <c r="J74" s="23">
        <v>23757707</v>
      </c>
      <c r="K74" s="20">
        <v>1</v>
      </c>
      <c r="L74" s="35">
        <v>1</v>
      </c>
      <c r="M74" s="16">
        <v>14</v>
      </c>
      <c r="N74" s="16">
        <f t="shared" ca="1" si="3"/>
        <v>2012</v>
      </c>
      <c r="O74" s="16" t="str">
        <f t="shared" ca="1" si="4"/>
        <v>2011 en Adelante</v>
      </c>
      <c r="P74" s="19" t="s">
        <v>233</v>
      </c>
      <c r="Q74" s="21" t="s">
        <v>45</v>
      </c>
      <c r="R74" s="22" t="s">
        <v>185</v>
      </c>
    </row>
    <row r="75" spans="3:18" ht="21.75" customHeight="1" x14ac:dyDescent="0.2">
      <c r="C75" s="15">
        <v>58</v>
      </c>
      <c r="D75" s="16">
        <v>18113495</v>
      </c>
      <c r="E75" s="16" t="s">
        <v>267</v>
      </c>
      <c r="F75" s="17" t="s">
        <v>29</v>
      </c>
      <c r="G75" s="17" t="s">
        <v>234</v>
      </c>
      <c r="H75" s="18" t="s">
        <v>235</v>
      </c>
      <c r="I75" s="19">
        <v>582200</v>
      </c>
      <c r="J75" s="23">
        <v>127895100</v>
      </c>
      <c r="K75" s="20">
        <v>2</v>
      </c>
      <c r="L75" s="35" t="s">
        <v>68</v>
      </c>
      <c r="M75" s="16">
        <v>24</v>
      </c>
      <c r="N75" s="16">
        <f t="shared" ca="1" si="3"/>
        <v>2002</v>
      </c>
      <c r="O75" s="16" t="str">
        <f t="shared" ca="1" si="4"/>
        <v>Entre 1998 y 2010</v>
      </c>
      <c r="P75" s="19" t="s">
        <v>236</v>
      </c>
      <c r="Q75" s="21" t="s">
        <v>237</v>
      </c>
      <c r="R75" s="22" t="s">
        <v>139</v>
      </c>
    </row>
    <row r="76" spans="3:18" ht="21.75" customHeight="1" x14ac:dyDescent="0.2">
      <c r="C76" s="15">
        <v>59</v>
      </c>
      <c r="D76" s="16">
        <v>18106017</v>
      </c>
      <c r="E76" s="16" t="s">
        <v>267</v>
      </c>
      <c r="F76" s="17" t="s">
        <v>29</v>
      </c>
      <c r="G76" s="17" t="s">
        <v>238</v>
      </c>
      <c r="H76" s="18" t="s">
        <v>277</v>
      </c>
      <c r="I76" s="19">
        <v>156714</v>
      </c>
      <c r="J76" s="23">
        <v>30472809</v>
      </c>
      <c r="K76" s="20">
        <v>1</v>
      </c>
      <c r="L76" s="35">
        <v>1</v>
      </c>
      <c r="M76" s="16">
        <v>9</v>
      </c>
      <c r="N76" s="16">
        <f t="shared" ca="1" si="3"/>
        <v>2017</v>
      </c>
      <c r="O76" s="16" t="str">
        <f t="shared" ca="1" si="4"/>
        <v>2011 en Adelante</v>
      </c>
      <c r="P76" s="19" t="s">
        <v>239</v>
      </c>
      <c r="Q76" s="21" t="s">
        <v>143</v>
      </c>
      <c r="R76" s="22" t="s">
        <v>139</v>
      </c>
    </row>
    <row r="77" spans="3:18" ht="21.75" customHeight="1" x14ac:dyDescent="0.2">
      <c r="C77" s="15">
        <v>60</v>
      </c>
      <c r="D77" s="16">
        <v>18125618</v>
      </c>
      <c r="E77" s="16" t="s">
        <v>267</v>
      </c>
      <c r="F77" s="17" t="s">
        <v>29</v>
      </c>
      <c r="G77" s="17" t="s">
        <v>240</v>
      </c>
      <c r="H77" s="18" t="s">
        <v>278</v>
      </c>
      <c r="I77" s="19">
        <v>978986</v>
      </c>
      <c r="J77" s="23">
        <v>92060747</v>
      </c>
      <c r="K77" s="20">
        <v>1</v>
      </c>
      <c r="L77" s="35">
        <v>1</v>
      </c>
      <c r="M77" s="16">
        <v>17</v>
      </c>
      <c r="N77" s="16">
        <f t="shared" ca="1" si="3"/>
        <v>2009</v>
      </c>
      <c r="O77" s="16" t="str">
        <f t="shared" ca="1" si="4"/>
        <v>Entre 1998 y 2010</v>
      </c>
      <c r="P77" s="19" t="s">
        <v>241</v>
      </c>
      <c r="Q77" s="21" t="s">
        <v>109</v>
      </c>
      <c r="R77" s="22" t="s">
        <v>242</v>
      </c>
    </row>
    <row r="78" spans="3:18" ht="21.75" customHeight="1" x14ac:dyDescent="0.2">
      <c r="C78" s="15">
        <v>61</v>
      </c>
      <c r="D78" s="16">
        <v>18108238</v>
      </c>
      <c r="E78" s="16" t="s">
        <v>267</v>
      </c>
      <c r="F78" s="17" t="s">
        <v>29</v>
      </c>
      <c r="G78" s="17" t="s">
        <v>243</v>
      </c>
      <c r="H78" s="18" t="s">
        <v>273</v>
      </c>
      <c r="I78" s="19">
        <v>645278</v>
      </c>
      <c r="J78" s="23">
        <v>124403443</v>
      </c>
      <c r="K78" s="20">
        <v>1</v>
      </c>
      <c r="L78" s="35">
        <v>1</v>
      </c>
      <c r="M78" s="16">
        <v>5</v>
      </c>
      <c r="N78" s="16">
        <f t="shared" ca="1" si="3"/>
        <v>2021</v>
      </c>
      <c r="O78" s="16" t="str">
        <f t="shared" ca="1" si="4"/>
        <v>2011 en Adelante</v>
      </c>
      <c r="P78" s="19" t="s">
        <v>244</v>
      </c>
      <c r="Q78" s="21" t="s">
        <v>45</v>
      </c>
      <c r="R78" s="22" t="s">
        <v>175</v>
      </c>
    </row>
    <row r="79" spans="3:18" ht="21.75" customHeight="1" x14ac:dyDescent="0.2">
      <c r="C79" s="15">
        <v>62</v>
      </c>
      <c r="D79" s="16">
        <v>131120095</v>
      </c>
      <c r="E79" s="16" t="s">
        <v>267</v>
      </c>
      <c r="F79" s="17" t="s">
        <v>29</v>
      </c>
      <c r="G79" s="17" t="s">
        <v>245</v>
      </c>
      <c r="H79" s="18" t="s">
        <v>246</v>
      </c>
      <c r="I79" s="19">
        <v>1156505</v>
      </c>
      <c r="J79" s="23">
        <v>90475231</v>
      </c>
      <c r="K79" s="20">
        <v>1</v>
      </c>
      <c r="L79" s="35">
        <v>1</v>
      </c>
      <c r="M79" s="16">
        <v>12</v>
      </c>
      <c r="N79" s="16">
        <f t="shared" ca="1" si="3"/>
        <v>2014</v>
      </c>
      <c r="O79" s="16" t="str">
        <f t="shared" ca="1" si="4"/>
        <v>2011 en Adelante</v>
      </c>
      <c r="P79" s="19" t="s">
        <v>247</v>
      </c>
      <c r="Q79" s="21" t="s">
        <v>45</v>
      </c>
      <c r="R79" s="22" t="s">
        <v>175</v>
      </c>
    </row>
    <row r="80" spans="3:18" ht="21.75" customHeight="1" x14ac:dyDescent="0.2">
      <c r="C80" s="15">
        <v>63</v>
      </c>
      <c r="D80" s="16">
        <v>18108237</v>
      </c>
      <c r="E80" s="16" t="s">
        <v>267</v>
      </c>
      <c r="F80" s="17" t="s">
        <v>29</v>
      </c>
      <c r="G80" s="17" t="s">
        <v>248</v>
      </c>
      <c r="H80" s="18" t="s">
        <v>273</v>
      </c>
      <c r="I80" s="19">
        <v>645276</v>
      </c>
      <c r="J80" s="23">
        <v>180950462</v>
      </c>
      <c r="K80" s="20">
        <v>1</v>
      </c>
      <c r="L80" s="35">
        <v>1</v>
      </c>
      <c r="M80" s="16">
        <v>5</v>
      </c>
      <c r="N80" s="16">
        <f t="shared" ca="1" si="3"/>
        <v>2021</v>
      </c>
      <c r="O80" s="16" t="str">
        <f t="shared" ca="1" si="4"/>
        <v>2011 en Adelante</v>
      </c>
      <c r="P80" s="19" t="s">
        <v>249</v>
      </c>
      <c r="Q80" s="21" t="s">
        <v>45</v>
      </c>
      <c r="R80" s="22" t="s">
        <v>175</v>
      </c>
    </row>
    <row r="81" spans="3:18" ht="21.75" customHeight="1" x14ac:dyDescent="0.2">
      <c r="C81" s="15">
        <v>64</v>
      </c>
      <c r="D81" s="16">
        <v>18108239</v>
      </c>
      <c r="E81" s="16" t="s">
        <v>267</v>
      </c>
      <c r="F81" s="17" t="s">
        <v>29</v>
      </c>
      <c r="G81" s="17" t="s">
        <v>250</v>
      </c>
      <c r="H81" s="18" t="s">
        <v>273</v>
      </c>
      <c r="I81" s="19">
        <v>645277</v>
      </c>
      <c r="J81" s="23">
        <v>180950462</v>
      </c>
      <c r="K81" s="20">
        <v>1</v>
      </c>
      <c r="L81" s="35">
        <v>1</v>
      </c>
      <c r="M81" s="16">
        <v>5</v>
      </c>
      <c r="N81" s="16">
        <f t="shared" ca="1" si="3"/>
        <v>2021</v>
      </c>
      <c r="O81" s="16" t="str">
        <f t="shared" ca="1" si="4"/>
        <v>2011 en Adelante</v>
      </c>
      <c r="P81" s="19" t="s">
        <v>251</v>
      </c>
      <c r="Q81" s="21" t="s">
        <v>45</v>
      </c>
      <c r="R81" s="22" t="s">
        <v>175</v>
      </c>
    </row>
    <row r="82" spans="3:18" ht="21.75" customHeight="1" x14ac:dyDescent="0.2">
      <c r="C82" s="15">
        <v>65</v>
      </c>
      <c r="D82" s="16">
        <v>18100310</v>
      </c>
      <c r="E82" s="16" t="s">
        <v>267</v>
      </c>
      <c r="F82" s="17" t="s">
        <v>29</v>
      </c>
      <c r="G82" s="17" t="s">
        <v>253</v>
      </c>
      <c r="H82" s="18" t="s">
        <v>254</v>
      </c>
      <c r="I82" s="19">
        <v>511330</v>
      </c>
      <c r="J82" s="23">
        <v>8543257</v>
      </c>
      <c r="K82" s="20">
        <v>1</v>
      </c>
      <c r="L82" s="35" t="s">
        <v>252</v>
      </c>
      <c r="M82" s="16">
        <v>27</v>
      </c>
      <c r="N82" s="16">
        <v>1998</v>
      </c>
      <c r="O82" s="16" t="str">
        <f t="shared" ref="O82:O84" si="5">IF(N82&lt;1963,"Antes de 1963",IF(AND(N82&gt;=1963,N82&lt;=1977),"Entre 1963 y 1977",IF(AND(N82&gt;=1978,N82&lt;=1984),"Entre 1978 y 1984",IF(AND(N82&gt;=1985,N82&lt;=1997),"Entre 1985 y 1997",IF(AND(N82&gt;=1998,N82&lt;=2010),"Entre 1998 y 2010",IF(N82&gt;=2011,"2011 en Adelante"))))))</f>
        <v>Entre 1998 y 2010</v>
      </c>
      <c r="P82" s="19" t="s">
        <v>255</v>
      </c>
      <c r="Q82" s="21" t="s">
        <v>256</v>
      </c>
      <c r="R82" s="22" t="s">
        <v>257</v>
      </c>
    </row>
    <row r="83" spans="3:18" ht="21.75" customHeight="1" x14ac:dyDescent="0.2">
      <c r="C83" s="15">
        <v>66</v>
      </c>
      <c r="D83" s="16">
        <v>18103558</v>
      </c>
      <c r="E83" s="16" t="s">
        <v>267</v>
      </c>
      <c r="F83" s="17" t="s">
        <v>29</v>
      </c>
      <c r="G83" s="17" t="s">
        <v>258</v>
      </c>
      <c r="H83" s="18" t="s">
        <v>259</v>
      </c>
      <c r="I83" s="19">
        <v>111038</v>
      </c>
      <c r="J83" s="23">
        <v>61855482</v>
      </c>
      <c r="K83" s="20">
        <v>1</v>
      </c>
      <c r="L83" s="35" t="s">
        <v>252</v>
      </c>
      <c r="M83" s="16">
        <v>16</v>
      </c>
      <c r="N83" s="16">
        <v>2009</v>
      </c>
      <c r="O83" s="16" t="s">
        <v>39</v>
      </c>
      <c r="P83" s="19" t="s">
        <v>260</v>
      </c>
      <c r="Q83" s="21" t="s">
        <v>109</v>
      </c>
      <c r="R83" s="22" t="s">
        <v>242</v>
      </c>
    </row>
    <row r="84" spans="3:18" ht="21.75" customHeight="1" x14ac:dyDescent="0.2">
      <c r="C84" s="15">
        <v>67</v>
      </c>
      <c r="D84" s="16">
        <v>18109029</v>
      </c>
      <c r="E84" s="49" t="s">
        <v>267</v>
      </c>
      <c r="F84" s="50" t="s">
        <v>29</v>
      </c>
      <c r="G84" s="17" t="s">
        <v>261</v>
      </c>
      <c r="H84" s="18" t="s">
        <v>262</v>
      </c>
      <c r="I84" s="19">
        <v>390107</v>
      </c>
      <c r="J84" s="23">
        <v>88079369</v>
      </c>
      <c r="K84" s="20">
        <v>1</v>
      </c>
      <c r="L84" s="35" t="s">
        <v>252</v>
      </c>
      <c r="M84" s="16">
        <v>36</v>
      </c>
      <c r="N84" s="16">
        <v>1989</v>
      </c>
      <c r="O84" s="16" t="str">
        <f t="shared" si="5"/>
        <v>Entre 1985 y 1997</v>
      </c>
      <c r="P84" s="19" t="s">
        <v>263</v>
      </c>
      <c r="Q84" s="21" t="s">
        <v>264</v>
      </c>
      <c r="R84" s="22" t="s">
        <v>242</v>
      </c>
    </row>
    <row r="85" spans="3:18" ht="21.75" customHeight="1" x14ac:dyDescent="0.2">
      <c r="C85" s="15">
        <v>68</v>
      </c>
      <c r="D85" s="58">
        <v>18110130</v>
      </c>
      <c r="E85" s="60" t="s">
        <v>267</v>
      </c>
      <c r="F85" s="61" t="s">
        <v>29</v>
      </c>
      <c r="G85" s="59" t="s">
        <v>265</v>
      </c>
      <c r="H85" s="51" t="s">
        <v>272</v>
      </c>
      <c r="I85" s="52">
        <v>716782</v>
      </c>
      <c r="J85" s="53">
        <v>50526046</v>
      </c>
      <c r="K85" s="54">
        <v>1</v>
      </c>
      <c r="L85" s="55" t="s">
        <v>252</v>
      </c>
      <c r="M85" s="49">
        <v>5</v>
      </c>
      <c r="N85" s="49">
        <v>2022</v>
      </c>
      <c r="O85" s="49" t="s">
        <v>39</v>
      </c>
      <c r="P85" s="52" t="s">
        <v>266</v>
      </c>
      <c r="Q85" s="56" t="s">
        <v>45</v>
      </c>
      <c r="R85" s="57" t="s">
        <v>242</v>
      </c>
    </row>
    <row r="86" spans="3:18" s="66" customFormat="1" ht="21" customHeight="1" x14ac:dyDescent="0.2">
      <c r="C86" s="15">
        <v>69</v>
      </c>
      <c r="D86" s="62">
        <v>18103243</v>
      </c>
      <c r="E86" s="60" t="s">
        <v>267</v>
      </c>
      <c r="F86" s="61" t="s">
        <v>29</v>
      </c>
      <c r="G86" s="63" t="s">
        <v>269</v>
      </c>
      <c r="H86" s="64" t="s">
        <v>268</v>
      </c>
      <c r="I86" s="61">
        <v>640609</v>
      </c>
      <c r="J86" s="65">
        <v>450185260</v>
      </c>
      <c r="K86" s="60">
        <v>1</v>
      </c>
      <c r="L86" s="60">
        <v>1</v>
      </c>
      <c r="M86" s="60">
        <v>28</v>
      </c>
      <c r="N86" s="60">
        <v>1998</v>
      </c>
      <c r="O86" s="61"/>
      <c r="P86" s="61" t="s">
        <v>270</v>
      </c>
      <c r="Q86" s="61" t="s">
        <v>271</v>
      </c>
      <c r="R86" s="57" t="s">
        <v>242</v>
      </c>
    </row>
    <row r="87" spans="3:18" x14ac:dyDescent="0.2">
      <c r="J87" s="24">
        <f>SUM(J18:J86)</f>
        <v>154056541005</v>
      </c>
    </row>
    <row r="90" spans="3:18" x14ac:dyDescent="0.2">
      <c r="J90" s="25"/>
    </row>
  </sheetData>
  <mergeCells count="2">
    <mergeCell ref="C15:R15"/>
    <mergeCell ref="C2:R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Armando Cordoba Cañas</dc:creator>
  <cp:keywords/>
  <dc:description/>
  <cp:lastModifiedBy>Maria Alejandra Montoya Quiroz</cp:lastModifiedBy>
  <cp:revision/>
  <dcterms:created xsi:type="dcterms:W3CDTF">2024-07-18T16:30:28Z</dcterms:created>
  <dcterms:modified xsi:type="dcterms:W3CDTF">2026-09-25T19:12:09Z</dcterms:modified>
  <cp:category/>
  <cp:contentStatus/>
</cp:coreProperties>
</file>