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reiteracionobservacionesprocesoproyectosproductivos/"/>
    </mc:Choice>
  </mc:AlternateContent>
  <xr:revisionPtr revIDLastSave="0" documentId="8_{ACD1302B-BFED-0247-AD82-7823ACD1E400}" xr6:coauthVersionLast="47" xr6:coauthVersionMax="47" xr10:uidLastSave="{00000000-0000-0000-0000-000000000000}"/>
  <bookViews>
    <workbookView xWindow="0" yWindow="0" windowWidth="25600" windowHeight="16000" xr2:uid="{CCA2331F-78E5-554D-9B79-93BBC89C7EA1}"/>
  </bookViews>
  <sheets>
    <sheet name="PRESUPUESTO OFICIAL" sheetId="1" r:id="rId1"/>
  </sheets>
  <definedNames>
    <definedName name="_">#REF!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{"EVA",#N/A,FALSE,"SMT2";#N/A,#N/A,FALSE,"Summary";#N/A,#N/A,FALSE,"Graphs";#N/A,#N/A,FALSE,"4 Panel"}</definedName>
    <definedName name="_F10">#REF!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 hidden="1">{#N/A,#N/A,FALSE,"Costos Productos 6A";#N/A,#N/A,FALSE,"Costo Unitario Total H-94-12"}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 hidden="1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 localSheetId="0">'PRESUPUESTO OFICIAL'!$A$1:$I$62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#REF!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1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 hidden="1">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-74887307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>[0]!ERR</definedName>
    <definedName name="CORP">#REF!</definedName>
    <definedName name="corri">[0]!ERR</definedName>
    <definedName name="cortes">#REF!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{#N/A,#N/A,FALSE,"SMT1";#N/A,#N/A,FALSE,"SMT2";#N/A,#N/A,FALSE,"Summary";#N/A,#N/A,FALSE,"Graphs";#N/A,#N/A,FALSE,"4 Panel"}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{"EVA",#N/A,FALSE,"SMT2";#N/A,#N/A,FALSE,"Summary";#N/A,#N/A,FALSE,"Graphs";#N/A,#N/A,FALSE,"4 Panel"}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>#REF!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>IF(averagecheck,2,1)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>IF(averagecheck,2,1)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>IF(averagecheck,2,1)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hidden="1">#REF!</definedName>
    <definedName name="jun" hidden="1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 hidden="1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{"EVA",#N/A,FALSE,"SMT2";#N/A,#N/A,FALSE,"Summary";#N/A,#N/A,FALSE,"Graphs";#N/A,#N/A,FALSE,"4 Panel"}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{#N/A,#N/A,FALSE,"SMT1";#N/A,#N/A,FALSE,"SMT2";#N/A,#N/A,FALSE,"Summary";#N/A,#N/A,FALSE,"Graphs";#N/A,#N/A,FALSE,"4 Panel"}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k">MODULO10.auto_abrir</definedName>
    <definedName name="OnceThru">0</definedName>
    <definedName name="OÑ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 hidden="1">{#N/A,#N/A,FALSE,"Costos Productos 6A";#N/A,#N/A,FALSE,"Costo Unitario Total H-94-12"}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 hidden="1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{#N/A,#N/A,FALSE,"CIBHA05A";#N/A,#N/A,FALSE,"CIBHA05B"}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 hidden="1">{#N/A,#N/A,FALSE,"Costos Productos 6A";#N/A,#N/A,FALSE,"Costo Unitario Total H-94-12"}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 hidden="1">{#N/A,#N/A,FALSE,"Full";#N/A,#N/A,FALSE,"Half";#N/A,#N/A,FALSE,"Op Expenses";#N/A,#N/A,FALSE,"Cap Charge";#N/A,#N/A,FALSE,"Cost C";#N/A,#N/A,FALSE,"PP&amp;E";#N/A,#N/A,FALSE,"R&amp;D"}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9" i="1" l="1"/>
  <c r="G48" i="1"/>
  <c r="H48" i="1" s="1"/>
  <c r="I48" i="1" s="1"/>
  <c r="G47" i="1"/>
  <c r="H47" i="1" s="1"/>
  <c r="I47" i="1" s="1"/>
  <c r="G46" i="1"/>
  <c r="H46" i="1" s="1"/>
  <c r="I46" i="1" s="1"/>
  <c r="G45" i="1"/>
  <c r="H45" i="1" s="1"/>
  <c r="I45" i="1" s="1"/>
  <c r="G44" i="1"/>
  <c r="H44" i="1" s="1"/>
  <c r="I44" i="1" s="1"/>
  <c r="G43" i="1"/>
  <c r="H43" i="1" s="1"/>
  <c r="I43" i="1" s="1"/>
  <c r="A41" i="1"/>
  <c r="G40" i="1"/>
  <c r="H40" i="1" s="1"/>
  <c r="I40" i="1" s="1"/>
  <c r="G39" i="1"/>
  <c r="H39" i="1" s="1"/>
  <c r="I39" i="1" s="1"/>
  <c r="G38" i="1"/>
  <c r="H38" i="1" s="1"/>
  <c r="I38" i="1" s="1"/>
  <c r="A36" i="1"/>
  <c r="G35" i="1"/>
  <c r="H35" i="1" s="1"/>
  <c r="I35" i="1" s="1"/>
  <c r="G34" i="1"/>
  <c r="H34" i="1" s="1"/>
  <c r="I34" i="1" s="1"/>
  <c r="G33" i="1"/>
  <c r="H33" i="1" s="1"/>
  <c r="I33" i="1" s="1"/>
  <c r="G32" i="1"/>
  <c r="H32" i="1" s="1"/>
  <c r="I32" i="1" s="1"/>
  <c r="G31" i="1"/>
  <c r="H31" i="1" s="1"/>
  <c r="I31" i="1" s="1"/>
  <c r="G30" i="1"/>
  <c r="H30" i="1" s="1"/>
  <c r="I30" i="1" s="1"/>
  <c r="G29" i="1"/>
  <c r="H29" i="1" s="1"/>
  <c r="I29" i="1" s="1"/>
  <c r="G28" i="1"/>
  <c r="H28" i="1" s="1"/>
  <c r="I28" i="1" s="1"/>
  <c r="G27" i="1"/>
  <c r="H27" i="1" s="1"/>
  <c r="I27" i="1" s="1"/>
  <c r="G26" i="1"/>
  <c r="H26" i="1" s="1"/>
  <c r="I26" i="1" s="1"/>
  <c r="G25" i="1"/>
  <c r="H25" i="1" s="1"/>
  <c r="I25" i="1" s="1"/>
  <c r="G24" i="1"/>
  <c r="H24" i="1" s="1"/>
  <c r="I24" i="1" s="1"/>
  <c r="G23" i="1"/>
  <c r="H23" i="1" s="1"/>
  <c r="I23" i="1" s="1"/>
  <c r="G22" i="1"/>
  <c r="H22" i="1" s="1"/>
  <c r="I22" i="1" s="1"/>
  <c r="G21" i="1"/>
  <c r="H21" i="1" s="1"/>
  <c r="I21" i="1" s="1"/>
  <c r="G20" i="1"/>
  <c r="H20" i="1" s="1"/>
  <c r="I20" i="1" s="1"/>
  <c r="G19" i="1"/>
  <c r="H19" i="1" s="1"/>
  <c r="I19" i="1" s="1"/>
  <c r="A17" i="1"/>
  <c r="G16" i="1"/>
  <c r="H16" i="1" s="1"/>
  <c r="I16" i="1" s="1"/>
  <c r="G15" i="1"/>
  <c r="H15" i="1" s="1"/>
  <c r="I15" i="1" s="1"/>
  <c r="G14" i="1"/>
  <c r="H14" i="1" s="1"/>
  <c r="I14" i="1" s="1"/>
  <c r="G13" i="1"/>
  <c r="H13" i="1" s="1"/>
  <c r="I13" i="1" s="1"/>
  <c r="A11" i="1"/>
  <c r="G10" i="1"/>
  <c r="H10" i="1" s="1"/>
  <c r="I10" i="1" s="1"/>
  <c r="G9" i="1"/>
  <c r="H9" i="1" s="1"/>
  <c r="I9" i="1" s="1"/>
  <c r="G8" i="1"/>
  <c r="H8" i="1" s="1"/>
  <c r="I8" i="1" s="1"/>
  <c r="G7" i="1"/>
  <c r="H7" i="1" s="1"/>
  <c r="I7" i="1" s="1"/>
  <c r="G6" i="1"/>
  <c r="H6" i="1" s="1"/>
  <c r="I6" i="1" s="1"/>
  <c r="G5" i="1"/>
  <c r="H5" i="1" s="1"/>
  <c r="I5" i="1" s="1"/>
  <c r="I49" i="1" l="1"/>
  <c r="I11" i="1"/>
  <c r="I17" i="1"/>
  <c r="I41" i="1"/>
  <c r="I36" i="1"/>
  <c r="I50" i="1" l="1"/>
</calcChain>
</file>

<file path=xl/sharedStrings.xml><?xml version="1.0" encoding="utf-8"?>
<sst xmlns="http://schemas.openxmlformats.org/spreadsheetml/2006/main" count="132" uniqueCount="96">
  <si>
    <t>PRESUPUESTO OFICIAL</t>
  </si>
  <si>
    <t>OBJETO: ADQUISICIÓN Y SUMINISTRO DE INSUMOS, HERRAMIENTAS Y ELEMENTOS NECESARIOS PARA EL FORTALECIMIENTO E IMPLEMENTACIÓN DE PROYECTOS PRODUCTIVOS DESTINADOS A LA POBLACIÓN VÍCTIMA DEL CONFLICTO ARMADO DEL MUNICIPIO DE NOBSA, BOYACÁ”</t>
  </si>
  <si>
    <t>ITEM</t>
  </si>
  <si>
    <t>DESCRIPCION</t>
  </si>
  <si>
    <t>UNIDAD DE MEDIDA</t>
  </si>
  <si>
    <t>CANTIDAD
(A)</t>
  </si>
  <si>
    <t>VALOR UNITARIO SIN INCLUIR IMPUESTOS
( B )</t>
  </si>
  <si>
    <t>IVA 19% / IMPUESTO AL CONSUMO 8% / EXENTOS 0%
( C )</t>
  </si>
  <si>
    <t>VALOR 
IVA 19% / IMPUESTO AL CONSUMO 8% / EXENTOS 0%
(D = B x C)</t>
  </si>
  <si>
    <t xml:space="preserve">VALOR UNITARIO INCLUIDO IVA O IMPUESTO AL CONSUMO 
(E = B+D) </t>
  </si>
  <si>
    <t>VALOR TOTAL UNITARIO</t>
  </si>
  <si>
    <t>1. ACABADOS Y ARQUITECTURA SECA NOBSA: "SOLUCIONES DE TECHOS EN DRYWALL Y PVC</t>
  </si>
  <si>
    <t>1.1</t>
  </si>
  <si>
    <t>Atornillador Drywall Brushless 18V 2 Baterías 1 Cargador Gtb 185-Li, (Acorde a lo establecido en el Anexo de Especificaciones Tecnicas)</t>
  </si>
  <si>
    <t>Und</t>
  </si>
  <si>
    <t>1.2</t>
  </si>
  <si>
    <t>Nivel Láser Verde 20m Gll 2xg Li Con Batería Ion de Litio, (Acorde a lo establecido en el Anexo de Especificaciones Tecnicas)</t>
  </si>
  <si>
    <t>1.3</t>
  </si>
  <si>
    <t>Taladro Percutor 1/2 Pulgada Inalámbrico 20 V 62 N.m. + 2 Baterías 2.0 Ah + Cargador y Accesorios, (Acorde a lo establecido en el Anexo de Especificaciones Tecnicas)</t>
  </si>
  <si>
    <t>1.4</t>
  </si>
  <si>
    <t>Soporte Elevador para paneles de darywall con ruedas, (Acorde a lo establecido en el Anexo de Especificaciones Tecnicas)</t>
  </si>
  <si>
    <t>1.5</t>
  </si>
  <si>
    <t>Tronzadora Cortadora de Metales 14 Pulgadas 2500W Industrial  (Acorde a lo establecido en el Anexo de Especificaciones Tecnicas)</t>
  </si>
  <si>
    <t>1.6</t>
  </si>
  <si>
    <t>Escalera 3.19m 12 Peldaños Multipropósito Aluminio 150 Kg  (Acorde a lo establecido en el Anexo de Especificaciones Tecnicas)</t>
  </si>
  <si>
    <t>2. ECOPODA</t>
  </si>
  <si>
    <t>2.1</t>
  </si>
  <si>
    <t>Guadaña A Gasolina 331r Eje Recto De 32.6 Cc 1.3 Hp 2 Tiempos, (Acorde a lo establecido en el Anexo de Especificaciones Tecnicas)</t>
  </si>
  <si>
    <t>2.2</t>
  </si>
  <si>
    <t>Cortasetos Gasolina Truper 1hp 0.7l 3 Posiciones 9600rpm, (Acorde a lo establecido en el Anexo de Especificaciones Tecnicas)</t>
  </si>
  <si>
    <t>2.3</t>
  </si>
  <si>
    <t>2.4</t>
  </si>
  <si>
    <t>Podadora Altura 800w 120v, (Acorde a lo establecido en el Anexo de Especificaciones Tecnicas)</t>
  </si>
  <si>
    <t>3. DELICIAS LHIA</t>
  </si>
  <si>
    <t>3.1</t>
  </si>
  <si>
    <t>Estufa industrial de 2 puestos a gas o boquillas inoxidable dimensiones 91 cm frente x 45 cm ancho x 71 cm alto  (Acorde a lo establecido en el Anexo de Especificaciones Tecnicas)</t>
  </si>
  <si>
    <t>3.2</t>
  </si>
  <si>
    <t>Olla Acero Inoxidable Largo 30cm 18.9 Litros con Tapa de Vidrio , (Acorde a lo establecido en el Anexo de Especificaciones Tecnicas)</t>
  </si>
  <si>
    <t>3.3</t>
  </si>
  <si>
    <t>Olla Acero Inoxidable Largo 28 cm 15 Litros Tapa Vidrio , (Acorde a lo establecido en el Anexo de Especificaciones Tecnicas)</t>
  </si>
  <si>
    <t>3.4</t>
  </si>
  <si>
    <t>Báscula Electrónica Gramera 5 kg Tazón 14cm Plato ABS  (Acorde a lo establecido en el Anexo de Especificaciones Tecnicas)</t>
  </si>
  <si>
    <t>3.5</t>
  </si>
  <si>
    <t>Termómetro digital para alimentos, (Acorde a lo establecido en el Anexo de Especificaciones Tecnicas)</t>
  </si>
  <si>
    <t>3.6</t>
  </si>
  <si>
    <t>Batidora 2 en 1 vertical y manual MX9125-2BDLA, (Acorde a lo establecido en el Anexo de Especificaciones Tecnicas)</t>
  </si>
  <si>
    <t>3.7</t>
  </si>
  <si>
    <t>Set de 7 Utensilios en Acero Inoxidable y Nylon con Base Negra, (Acorde a lo establecido en el Anexo de Especificaciones Tecnicas)</t>
  </si>
  <si>
    <t>3.8</t>
  </si>
  <si>
    <t>Leche Entera Bolsa 1000 Ml X 6 Unidades, (Acorde a lo establecido en el Anexo de Especificaciones Tecnicas)</t>
  </si>
  <si>
    <t>3.9</t>
  </si>
  <si>
    <t>Azúcar Blanca Alta Pureza bolsa X 2500 g, (Acorde a lo establecido en el Anexo de Especificaciones Tecnicas)</t>
  </si>
  <si>
    <t>3.10</t>
  </si>
  <si>
    <t>Bicarbonato De Sodio 1 Kg, (Acorde a lo establecido en el Anexo de Especificaciones Tecnicas)</t>
  </si>
  <si>
    <t>3.11</t>
  </si>
  <si>
    <t>Café Instantáneo 250 G, (Acorde a lo establecido en el Anexo de Especificaciones Tecnicas)</t>
  </si>
  <si>
    <t>3.12</t>
  </si>
  <si>
    <t>Coco Natural Rayado Empaque X Libra, (Acorde a lo establecido en el Anexo de Especificaciones Tecnicas)</t>
  </si>
  <si>
    <t>3.13</t>
  </si>
  <si>
    <t>Leche De Coco Extracto Natural x400 ml, (Acorde a lo establecido en el Anexo de Especificaciones Tecnicas)</t>
  </si>
  <si>
    <t>3.14</t>
  </si>
  <si>
    <t>Esencia Saborizante frasco 60 ml sabores surtidos(coco,maracuya,vainilla caramelo, vainilla blanca), (Acorde a lo establecido en el Anexo de Especificaciones Tecnicas)</t>
  </si>
  <si>
    <t>3.15</t>
  </si>
  <si>
    <t>Tarrina tradicional (2 onzas) 60 ml transparente con tapa presión (pedido de 25 en 25 unds), (Acorde a lo establecido en el Anexo de Especificaciones Tecnicas)</t>
  </si>
  <si>
    <t>3.16</t>
  </si>
  <si>
    <t>Tarrina tradicional (4 onzas) transparente con tapa presión-transparente- paquete por 25 unidades, (Acorde a lo establecido en el Anexo de Especificaciones Tecnicas)</t>
  </si>
  <si>
    <t>3.17</t>
  </si>
  <si>
    <t>Tarrina tradicional (6 onzas) transparente con tapa presión-transparente- paquete por 25 unidades, (Acorde a lo establecido en el Anexo de Especificaciones Tecnicas)</t>
  </si>
  <si>
    <t>4. NOBSA CREA</t>
  </si>
  <si>
    <t>4.1</t>
  </si>
  <si>
    <t>Plotter HP Designjet T250 de 24 Pulgadas Negro, (Acorde a lo establecido en el Anexo de Especificaciones Tecnicas)</t>
  </si>
  <si>
    <t>4.2</t>
  </si>
  <si>
    <t>Cartuchos Kit X2 Hp 712 N 38ml + 712 Magenta Originales, (Acorde a lo establecido en el Anexo de Especificaciones Tecnicas)</t>
  </si>
  <si>
    <t>4.3</t>
  </si>
  <si>
    <t>Papel Bond En Rollo 91cm x 100mts De 75 Gramos Para Plotter, (Acorde a lo establecido en el Anexo de Especificaciones Tecnicas)</t>
  </si>
  <si>
    <t>5. TEJI MATH.</t>
  </si>
  <si>
    <t>5.1</t>
  </si>
  <si>
    <t>Fileteadora Profesional Overlock Refuerzo 110v S530, (Acorde a lo establecido en el Anexo de Especificaciones Tecnicas)</t>
  </si>
  <si>
    <t>5.2</t>
  </si>
  <si>
    <t>Kit de reglas para modistería en Madera, (Acorde a lo establecido en el Anexo de Especificaciones Tecnicas)</t>
  </si>
  <si>
    <t>5.3</t>
  </si>
  <si>
    <t>Maquina de tejer manual circular de 48 agujas (Acorde a lo establecido en el Anexo de Especificaciones Tecnicas)</t>
  </si>
  <si>
    <t>5.4</t>
  </si>
  <si>
    <t>Maquina de costura reta -pro 4432 portatil, (Acorde a lo establecido en el Anexo de Especificaciones Tecnicas)</t>
  </si>
  <si>
    <t>5.5</t>
  </si>
  <si>
    <t>Lana industrial media lana Cono de 2.280 g, (Acorde a lo establecido en el Anexo de Especificaciones Tecnicas)</t>
  </si>
  <si>
    <t>5.6</t>
  </si>
  <si>
    <t>Hilo macramé 2 mm, Cono de 1.100 g, (Acorde a lo establecido en el Anexo de Especificaciones Tecnicas)</t>
  </si>
  <si>
    <t>TOTAL PRESUPUESTO OFICIAL</t>
  </si>
  <si>
    <r>
      <rPr>
        <b/>
        <sz val="11"/>
        <color rgb="FF000000"/>
        <rFont val="Arial Narrow"/>
        <family val="2"/>
      </rPr>
      <t>Nota 1:</t>
    </r>
    <r>
      <rPr>
        <sz val="11"/>
        <color rgb="FF000000"/>
        <rFont val="Arial Narrow"/>
        <family val="2"/>
      </rPr>
      <t xml:space="preserve"> Para el correcto diligenciemiento del presente formato, se debe tener en cuenta cada uno de los requerimientos establecidos en el documento anexo "ESPECIFICACIONES TECNICAS"</t>
    </r>
  </si>
  <si>
    <t>____________________________________________________</t>
  </si>
  <si>
    <t>SOFIA DEL PILAR DIAZ BELTRAN</t>
  </si>
  <si>
    <t>Secretaria de Gobierno y Convivencia Ciudadana</t>
  </si>
  <si>
    <r>
      <rPr>
        <b/>
        <sz val="11"/>
        <color theme="1"/>
        <rFont val="Arial Narrow"/>
        <family val="2"/>
      </rPr>
      <t>Proyecto:</t>
    </r>
    <r>
      <rPr>
        <sz val="11"/>
        <color theme="1"/>
        <rFont val="Arial Narrow"/>
        <family val="2"/>
      </rPr>
      <t xml:space="preserve"> Sandra Plazas- Profesional Secretaria de Gobierno y Convivencia Ciudadana</t>
    </r>
  </si>
  <si>
    <r>
      <rPr>
        <b/>
        <sz val="11"/>
        <color theme="1"/>
        <rFont val="Arial Narrow"/>
        <family val="2"/>
      </rPr>
      <t xml:space="preserve">Reviso: </t>
    </r>
    <r>
      <rPr>
        <sz val="11"/>
        <color theme="1"/>
        <rFont val="Arial Narrow"/>
        <family val="2"/>
      </rPr>
      <t>Sofia del Pilar Diaz Beltran - Secretaria de Gobierno y Convivencia Ciudadana</t>
    </r>
  </si>
  <si>
    <r>
      <rPr>
        <b/>
        <sz val="11"/>
        <color theme="1"/>
        <rFont val="Arial Narrow"/>
        <family val="2"/>
      </rPr>
      <t xml:space="preserve">Aprobo: </t>
    </r>
    <r>
      <rPr>
        <sz val="11"/>
        <color theme="1"/>
        <rFont val="Arial Narrow"/>
        <family val="2"/>
      </rPr>
      <t>Sofia del Pilar Diaz Beltran - Secretaria de Gobierno y Convivencia Ciudadana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</si>
</sst>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&quot;$&quot;#,##0"/>
    <numFmt numFmtId="166" formatCode="\$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0"/>
      <color rgb="FF000000"/>
      <name val="Times New Roman"/>
      <family val="1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shrinkToFit="1"/>
    </xf>
    <xf numFmtId="9" fontId="5" fillId="2" borderId="3" xfId="1" applyFont="1" applyFill="1" applyBorder="1" applyAlignment="1">
      <alignment horizontal="center" vertical="center" shrinkToFit="1"/>
    </xf>
    <xf numFmtId="165" fontId="5" fillId="2" borderId="3" xfId="0" applyNumberFormat="1" applyFont="1" applyFill="1" applyBorder="1" applyAlignment="1">
      <alignment horizontal="center" vertical="center" shrinkToFit="1"/>
    </xf>
    <xf numFmtId="165" fontId="5" fillId="2" borderId="3" xfId="0" applyNumberFormat="1" applyFont="1" applyFill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164" fontId="4" fillId="3" borderId="3" xfId="0" applyNumberFormat="1" applyFont="1" applyFill="1" applyBorder="1" applyAlignment="1">
      <alignment vertical="center" wrapText="1"/>
    </xf>
    <xf numFmtId="0" fontId="5" fillId="0" borderId="3" xfId="0" applyFont="1" applyBorder="1" applyAlignment="1">
      <alignment horizontal="justify" vertical="center"/>
    </xf>
    <xf numFmtId="0" fontId="5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right" vertical="center" shrinkToFit="1"/>
    </xf>
    <xf numFmtId="0" fontId="4" fillId="3" borderId="4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right" vertical="center"/>
    </xf>
    <xf numFmtId="0" fontId="4" fillId="3" borderId="6" xfId="0" applyFont="1" applyFill="1" applyBorder="1" applyAlignment="1">
      <alignment horizontal="right" vertical="center"/>
    </xf>
    <xf numFmtId="164" fontId="4" fillId="3" borderId="3" xfId="0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1" fillId="2" borderId="0" xfId="3" applyFill="1" applyAlignment="1">
      <alignment horizontal="left"/>
    </xf>
    <xf numFmtId="0" fontId="0" fillId="2" borderId="0" xfId="0" applyFill="1"/>
    <xf numFmtId="0" fontId="4" fillId="2" borderId="0" xfId="0" applyFont="1" applyFill="1" applyAlignment="1">
      <alignment horizontal="right" vertical="center"/>
    </xf>
    <xf numFmtId="166" fontId="4" fillId="2" borderId="0" xfId="0" applyNumberFormat="1" applyFont="1" applyFill="1" applyAlignment="1">
      <alignment horizontal="left" vertical="center"/>
    </xf>
    <xf numFmtId="0" fontId="3" fillId="0" borderId="0" xfId="3" applyFont="1" applyAlignment="1">
      <alignment horizontal="center"/>
    </xf>
    <xf numFmtId="0" fontId="3" fillId="0" borderId="0" xfId="3" applyFont="1"/>
    <xf numFmtId="0" fontId="4" fillId="0" borderId="0" xfId="3" applyFont="1" applyAlignment="1">
      <alignment horizontal="center" vertical="center"/>
    </xf>
    <xf numFmtId="0" fontId="4" fillId="0" borderId="0" xfId="3" applyFont="1"/>
    <xf numFmtId="0" fontId="8" fillId="0" borderId="0" xfId="3" applyFont="1"/>
    <xf numFmtId="0" fontId="1" fillId="0" borderId="0" xfId="3"/>
    <xf numFmtId="0" fontId="1" fillId="0" borderId="0" xfId="3" applyAlignment="1">
      <alignment horizontal="left"/>
    </xf>
    <xf numFmtId="0" fontId="3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0" fontId="3" fillId="0" borderId="0" xfId="3" applyFont="1" applyAlignment="1">
      <alignment horizontal="left"/>
    </xf>
    <xf numFmtId="0" fontId="3" fillId="0" borderId="0" xfId="0" applyFont="1" applyAlignment="1">
      <alignment horizontal="center"/>
    </xf>
    <xf numFmtId="166" fontId="3" fillId="0" borderId="0" xfId="0" applyNumberFormat="1" applyFont="1" applyAlignment="1">
      <alignment horizontal="left"/>
    </xf>
  </cellXfs>
  <cellStyles count="4">
    <cellStyle name="Normal" xfId="0" builtinId="0"/>
    <cellStyle name="Normal 10" xfId="3" xr:uid="{A5BD8945-3127-2549-AB94-AC9DF835CB22}"/>
    <cellStyle name="Normal 7" xfId="2" xr:uid="{6868B8D1-04A4-594B-BF83-87A0FE908A8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7661B-1F63-BA48-B833-EB8790090CD1}">
  <dimension ref="A1:Q62"/>
  <sheetViews>
    <sheetView tabSelected="1" view="pageBreakPreview" zoomScale="118" zoomScaleNormal="89" zoomScaleSheetLayoutView="118" workbookViewId="0">
      <selection activeCell="A51" sqref="A51:I51"/>
    </sheetView>
  </sheetViews>
  <sheetFormatPr baseColWidth="10" defaultColWidth="11" defaultRowHeight="15" x14ac:dyDescent="0.2"/>
  <cols>
    <col min="1" max="1" width="5.6640625" style="44" customWidth="1"/>
    <col min="2" max="2" width="62" style="2" customWidth="1"/>
    <col min="3" max="3" width="8.83203125" style="44" customWidth="1"/>
    <col min="4" max="4" width="11.5" style="2" customWidth="1"/>
    <col min="5" max="8" width="12.6640625" style="2" customWidth="1"/>
    <col min="9" max="9" width="12.6640625" style="45" customWidth="1"/>
    <col min="251" max="251" width="11.5" customWidth="1"/>
    <col min="252" max="252" width="56" customWidth="1"/>
    <col min="253" max="253" width="9.6640625" customWidth="1"/>
    <col min="254" max="254" width="11.5" customWidth="1"/>
    <col min="255" max="255" width="14.5" customWidth="1"/>
    <col min="256" max="256" width="16.5" customWidth="1"/>
    <col min="257" max="257" width="16.6640625" customWidth="1"/>
    <col min="258" max="258" width="11.5" customWidth="1"/>
    <col min="259" max="259" width="16.5" bestFit="1" customWidth="1"/>
    <col min="260" max="260" width="13.6640625" bestFit="1" customWidth="1"/>
    <col min="507" max="507" width="11.5" customWidth="1"/>
    <col min="508" max="508" width="56" customWidth="1"/>
    <col min="509" max="509" width="9.6640625" customWidth="1"/>
    <col min="510" max="510" width="11.5" customWidth="1"/>
    <col min="511" max="511" width="14.5" customWidth="1"/>
    <col min="512" max="512" width="16.5" customWidth="1"/>
    <col min="513" max="513" width="16.6640625" customWidth="1"/>
    <col min="514" max="514" width="11.5" customWidth="1"/>
    <col min="515" max="515" width="16.5" bestFit="1" customWidth="1"/>
    <col min="516" max="516" width="13.6640625" bestFit="1" customWidth="1"/>
    <col min="763" max="763" width="11.5" customWidth="1"/>
    <col min="764" max="764" width="56" customWidth="1"/>
    <col min="765" max="765" width="9.6640625" customWidth="1"/>
    <col min="766" max="766" width="11.5" customWidth="1"/>
    <col min="767" max="767" width="14.5" customWidth="1"/>
    <col min="768" max="768" width="16.5" customWidth="1"/>
    <col min="769" max="769" width="16.6640625" customWidth="1"/>
    <col min="770" max="770" width="11.5" customWidth="1"/>
    <col min="771" max="771" width="16.5" bestFit="1" customWidth="1"/>
    <col min="772" max="772" width="13.6640625" bestFit="1" customWidth="1"/>
    <col min="1019" max="1019" width="11.5" customWidth="1"/>
    <col min="1020" max="1020" width="56" customWidth="1"/>
    <col min="1021" max="1021" width="9.6640625" customWidth="1"/>
    <col min="1022" max="1022" width="11.5" customWidth="1"/>
    <col min="1023" max="1023" width="14.5" customWidth="1"/>
    <col min="1024" max="1024" width="16.5" customWidth="1"/>
    <col min="1025" max="1025" width="16.6640625" customWidth="1"/>
    <col min="1026" max="1026" width="11.5" customWidth="1"/>
    <col min="1027" max="1027" width="16.5" bestFit="1" customWidth="1"/>
    <col min="1028" max="1028" width="13.6640625" bestFit="1" customWidth="1"/>
    <col min="1275" max="1275" width="11.5" customWidth="1"/>
    <col min="1276" max="1276" width="56" customWidth="1"/>
    <col min="1277" max="1277" width="9.6640625" customWidth="1"/>
    <col min="1278" max="1278" width="11.5" customWidth="1"/>
    <col min="1279" max="1279" width="14.5" customWidth="1"/>
    <col min="1280" max="1280" width="16.5" customWidth="1"/>
    <col min="1281" max="1281" width="16.6640625" customWidth="1"/>
    <col min="1282" max="1282" width="11.5" customWidth="1"/>
    <col min="1283" max="1283" width="16.5" bestFit="1" customWidth="1"/>
    <col min="1284" max="1284" width="13.6640625" bestFit="1" customWidth="1"/>
    <col min="1531" max="1531" width="11.5" customWidth="1"/>
    <col min="1532" max="1532" width="56" customWidth="1"/>
    <col min="1533" max="1533" width="9.6640625" customWidth="1"/>
    <col min="1534" max="1534" width="11.5" customWidth="1"/>
    <col min="1535" max="1535" width="14.5" customWidth="1"/>
    <col min="1536" max="1536" width="16.5" customWidth="1"/>
    <col min="1537" max="1537" width="16.6640625" customWidth="1"/>
    <col min="1538" max="1538" width="11.5" customWidth="1"/>
    <col min="1539" max="1539" width="16.5" bestFit="1" customWidth="1"/>
    <col min="1540" max="1540" width="13.6640625" bestFit="1" customWidth="1"/>
    <col min="1787" max="1787" width="11.5" customWidth="1"/>
    <col min="1788" max="1788" width="56" customWidth="1"/>
    <col min="1789" max="1789" width="9.6640625" customWidth="1"/>
    <col min="1790" max="1790" width="11.5" customWidth="1"/>
    <col min="1791" max="1791" width="14.5" customWidth="1"/>
    <col min="1792" max="1792" width="16.5" customWidth="1"/>
    <col min="1793" max="1793" width="16.6640625" customWidth="1"/>
    <col min="1794" max="1794" width="11.5" customWidth="1"/>
    <col min="1795" max="1795" width="16.5" bestFit="1" customWidth="1"/>
    <col min="1796" max="1796" width="13.6640625" bestFit="1" customWidth="1"/>
    <col min="2043" max="2043" width="11.5" customWidth="1"/>
    <col min="2044" max="2044" width="56" customWidth="1"/>
    <col min="2045" max="2045" width="9.6640625" customWidth="1"/>
    <col min="2046" max="2046" width="11.5" customWidth="1"/>
    <col min="2047" max="2047" width="14.5" customWidth="1"/>
    <col min="2048" max="2048" width="16.5" customWidth="1"/>
    <col min="2049" max="2049" width="16.6640625" customWidth="1"/>
    <col min="2050" max="2050" width="11.5" customWidth="1"/>
    <col min="2051" max="2051" width="16.5" bestFit="1" customWidth="1"/>
    <col min="2052" max="2052" width="13.6640625" bestFit="1" customWidth="1"/>
    <col min="2299" max="2299" width="11.5" customWidth="1"/>
    <col min="2300" max="2300" width="56" customWidth="1"/>
    <col min="2301" max="2301" width="9.6640625" customWidth="1"/>
    <col min="2302" max="2302" width="11.5" customWidth="1"/>
    <col min="2303" max="2303" width="14.5" customWidth="1"/>
    <col min="2304" max="2304" width="16.5" customWidth="1"/>
    <col min="2305" max="2305" width="16.6640625" customWidth="1"/>
    <col min="2306" max="2306" width="11.5" customWidth="1"/>
    <col min="2307" max="2307" width="16.5" bestFit="1" customWidth="1"/>
    <col min="2308" max="2308" width="13.6640625" bestFit="1" customWidth="1"/>
    <col min="2555" max="2555" width="11.5" customWidth="1"/>
    <col min="2556" max="2556" width="56" customWidth="1"/>
    <col min="2557" max="2557" width="9.6640625" customWidth="1"/>
    <col min="2558" max="2558" width="11.5" customWidth="1"/>
    <col min="2559" max="2559" width="14.5" customWidth="1"/>
    <col min="2560" max="2560" width="16.5" customWidth="1"/>
    <col min="2561" max="2561" width="16.6640625" customWidth="1"/>
    <col min="2562" max="2562" width="11.5" customWidth="1"/>
    <col min="2563" max="2563" width="16.5" bestFit="1" customWidth="1"/>
    <col min="2564" max="2564" width="13.6640625" bestFit="1" customWidth="1"/>
    <col min="2811" max="2811" width="11.5" customWidth="1"/>
    <col min="2812" max="2812" width="56" customWidth="1"/>
    <col min="2813" max="2813" width="9.6640625" customWidth="1"/>
    <col min="2814" max="2814" width="11.5" customWidth="1"/>
    <col min="2815" max="2815" width="14.5" customWidth="1"/>
    <col min="2816" max="2816" width="16.5" customWidth="1"/>
    <col min="2817" max="2817" width="16.6640625" customWidth="1"/>
    <col min="2818" max="2818" width="11.5" customWidth="1"/>
    <col min="2819" max="2819" width="16.5" bestFit="1" customWidth="1"/>
    <col min="2820" max="2820" width="13.6640625" bestFit="1" customWidth="1"/>
    <col min="3067" max="3067" width="11.5" customWidth="1"/>
    <col min="3068" max="3068" width="56" customWidth="1"/>
    <col min="3069" max="3069" width="9.6640625" customWidth="1"/>
    <col min="3070" max="3070" width="11.5" customWidth="1"/>
    <col min="3071" max="3071" width="14.5" customWidth="1"/>
    <col min="3072" max="3072" width="16.5" customWidth="1"/>
    <col min="3073" max="3073" width="16.6640625" customWidth="1"/>
    <col min="3074" max="3074" width="11.5" customWidth="1"/>
    <col min="3075" max="3075" width="16.5" bestFit="1" customWidth="1"/>
    <col min="3076" max="3076" width="13.6640625" bestFit="1" customWidth="1"/>
    <col min="3323" max="3323" width="11.5" customWidth="1"/>
    <col min="3324" max="3324" width="56" customWidth="1"/>
    <col min="3325" max="3325" width="9.6640625" customWidth="1"/>
    <col min="3326" max="3326" width="11.5" customWidth="1"/>
    <col min="3327" max="3327" width="14.5" customWidth="1"/>
    <col min="3328" max="3328" width="16.5" customWidth="1"/>
    <col min="3329" max="3329" width="16.6640625" customWidth="1"/>
    <col min="3330" max="3330" width="11.5" customWidth="1"/>
    <col min="3331" max="3331" width="16.5" bestFit="1" customWidth="1"/>
    <col min="3332" max="3332" width="13.6640625" bestFit="1" customWidth="1"/>
    <col min="3579" max="3579" width="11.5" customWidth="1"/>
    <col min="3580" max="3580" width="56" customWidth="1"/>
    <col min="3581" max="3581" width="9.6640625" customWidth="1"/>
    <col min="3582" max="3582" width="11.5" customWidth="1"/>
    <col min="3583" max="3583" width="14.5" customWidth="1"/>
    <col min="3584" max="3584" width="16.5" customWidth="1"/>
    <col min="3585" max="3585" width="16.6640625" customWidth="1"/>
    <col min="3586" max="3586" width="11.5" customWidth="1"/>
    <col min="3587" max="3587" width="16.5" bestFit="1" customWidth="1"/>
    <col min="3588" max="3588" width="13.6640625" bestFit="1" customWidth="1"/>
    <col min="3835" max="3835" width="11.5" customWidth="1"/>
    <col min="3836" max="3836" width="56" customWidth="1"/>
    <col min="3837" max="3837" width="9.6640625" customWidth="1"/>
    <col min="3838" max="3838" width="11.5" customWidth="1"/>
    <col min="3839" max="3839" width="14.5" customWidth="1"/>
    <col min="3840" max="3840" width="16.5" customWidth="1"/>
    <col min="3841" max="3841" width="16.6640625" customWidth="1"/>
    <col min="3842" max="3842" width="11.5" customWidth="1"/>
    <col min="3843" max="3843" width="16.5" bestFit="1" customWidth="1"/>
    <col min="3844" max="3844" width="13.6640625" bestFit="1" customWidth="1"/>
    <col min="4091" max="4091" width="11.5" customWidth="1"/>
    <col min="4092" max="4092" width="56" customWidth="1"/>
    <col min="4093" max="4093" width="9.6640625" customWidth="1"/>
    <col min="4094" max="4094" width="11.5" customWidth="1"/>
    <col min="4095" max="4095" width="14.5" customWidth="1"/>
    <col min="4096" max="4096" width="16.5" customWidth="1"/>
    <col min="4097" max="4097" width="16.6640625" customWidth="1"/>
    <col min="4098" max="4098" width="11.5" customWidth="1"/>
    <col min="4099" max="4099" width="16.5" bestFit="1" customWidth="1"/>
    <col min="4100" max="4100" width="13.6640625" bestFit="1" customWidth="1"/>
    <col min="4347" max="4347" width="11.5" customWidth="1"/>
    <col min="4348" max="4348" width="56" customWidth="1"/>
    <col min="4349" max="4349" width="9.6640625" customWidth="1"/>
    <col min="4350" max="4350" width="11.5" customWidth="1"/>
    <col min="4351" max="4351" width="14.5" customWidth="1"/>
    <col min="4352" max="4352" width="16.5" customWidth="1"/>
    <col min="4353" max="4353" width="16.6640625" customWidth="1"/>
    <col min="4354" max="4354" width="11.5" customWidth="1"/>
    <col min="4355" max="4355" width="16.5" bestFit="1" customWidth="1"/>
    <col min="4356" max="4356" width="13.6640625" bestFit="1" customWidth="1"/>
    <col min="4603" max="4603" width="11.5" customWidth="1"/>
    <col min="4604" max="4604" width="56" customWidth="1"/>
    <col min="4605" max="4605" width="9.6640625" customWidth="1"/>
    <col min="4606" max="4606" width="11.5" customWidth="1"/>
    <col min="4607" max="4607" width="14.5" customWidth="1"/>
    <col min="4608" max="4608" width="16.5" customWidth="1"/>
    <col min="4609" max="4609" width="16.6640625" customWidth="1"/>
    <col min="4610" max="4610" width="11.5" customWidth="1"/>
    <col min="4611" max="4611" width="16.5" bestFit="1" customWidth="1"/>
    <col min="4612" max="4612" width="13.6640625" bestFit="1" customWidth="1"/>
    <col min="4859" max="4859" width="11.5" customWidth="1"/>
    <col min="4860" max="4860" width="56" customWidth="1"/>
    <col min="4861" max="4861" width="9.6640625" customWidth="1"/>
    <col min="4862" max="4862" width="11.5" customWidth="1"/>
    <col min="4863" max="4863" width="14.5" customWidth="1"/>
    <col min="4864" max="4864" width="16.5" customWidth="1"/>
    <col min="4865" max="4865" width="16.6640625" customWidth="1"/>
    <col min="4866" max="4866" width="11.5" customWidth="1"/>
    <col min="4867" max="4867" width="16.5" bestFit="1" customWidth="1"/>
    <col min="4868" max="4868" width="13.6640625" bestFit="1" customWidth="1"/>
    <col min="5115" max="5115" width="11.5" customWidth="1"/>
    <col min="5116" max="5116" width="56" customWidth="1"/>
    <col min="5117" max="5117" width="9.6640625" customWidth="1"/>
    <col min="5118" max="5118" width="11.5" customWidth="1"/>
    <col min="5119" max="5119" width="14.5" customWidth="1"/>
    <col min="5120" max="5120" width="16.5" customWidth="1"/>
    <col min="5121" max="5121" width="16.6640625" customWidth="1"/>
    <col min="5122" max="5122" width="11.5" customWidth="1"/>
    <col min="5123" max="5123" width="16.5" bestFit="1" customWidth="1"/>
    <col min="5124" max="5124" width="13.6640625" bestFit="1" customWidth="1"/>
    <col min="5371" max="5371" width="11.5" customWidth="1"/>
    <col min="5372" max="5372" width="56" customWidth="1"/>
    <col min="5373" max="5373" width="9.6640625" customWidth="1"/>
    <col min="5374" max="5374" width="11.5" customWidth="1"/>
    <col min="5375" max="5375" width="14.5" customWidth="1"/>
    <col min="5376" max="5376" width="16.5" customWidth="1"/>
    <col min="5377" max="5377" width="16.6640625" customWidth="1"/>
    <col min="5378" max="5378" width="11.5" customWidth="1"/>
    <col min="5379" max="5379" width="16.5" bestFit="1" customWidth="1"/>
    <col min="5380" max="5380" width="13.6640625" bestFit="1" customWidth="1"/>
    <col min="5627" max="5627" width="11.5" customWidth="1"/>
    <col min="5628" max="5628" width="56" customWidth="1"/>
    <col min="5629" max="5629" width="9.6640625" customWidth="1"/>
    <col min="5630" max="5630" width="11.5" customWidth="1"/>
    <col min="5631" max="5631" width="14.5" customWidth="1"/>
    <col min="5632" max="5632" width="16.5" customWidth="1"/>
    <col min="5633" max="5633" width="16.6640625" customWidth="1"/>
    <col min="5634" max="5634" width="11.5" customWidth="1"/>
    <col min="5635" max="5635" width="16.5" bestFit="1" customWidth="1"/>
    <col min="5636" max="5636" width="13.6640625" bestFit="1" customWidth="1"/>
    <col min="5883" max="5883" width="11.5" customWidth="1"/>
    <col min="5884" max="5884" width="56" customWidth="1"/>
    <col min="5885" max="5885" width="9.6640625" customWidth="1"/>
    <col min="5886" max="5886" width="11.5" customWidth="1"/>
    <col min="5887" max="5887" width="14.5" customWidth="1"/>
    <col min="5888" max="5888" width="16.5" customWidth="1"/>
    <col min="5889" max="5889" width="16.6640625" customWidth="1"/>
    <col min="5890" max="5890" width="11.5" customWidth="1"/>
    <col min="5891" max="5891" width="16.5" bestFit="1" customWidth="1"/>
    <col min="5892" max="5892" width="13.6640625" bestFit="1" customWidth="1"/>
    <col min="6139" max="6139" width="11.5" customWidth="1"/>
    <col min="6140" max="6140" width="56" customWidth="1"/>
    <col min="6141" max="6141" width="9.6640625" customWidth="1"/>
    <col min="6142" max="6142" width="11.5" customWidth="1"/>
    <col min="6143" max="6143" width="14.5" customWidth="1"/>
    <col min="6144" max="6144" width="16.5" customWidth="1"/>
    <col min="6145" max="6145" width="16.6640625" customWidth="1"/>
    <col min="6146" max="6146" width="11.5" customWidth="1"/>
    <col min="6147" max="6147" width="16.5" bestFit="1" customWidth="1"/>
    <col min="6148" max="6148" width="13.6640625" bestFit="1" customWidth="1"/>
    <col min="6395" max="6395" width="11.5" customWidth="1"/>
    <col min="6396" max="6396" width="56" customWidth="1"/>
    <col min="6397" max="6397" width="9.6640625" customWidth="1"/>
    <col min="6398" max="6398" width="11.5" customWidth="1"/>
    <col min="6399" max="6399" width="14.5" customWidth="1"/>
    <col min="6400" max="6400" width="16.5" customWidth="1"/>
    <col min="6401" max="6401" width="16.6640625" customWidth="1"/>
    <col min="6402" max="6402" width="11.5" customWidth="1"/>
    <col min="6403" max="6403" width="16.5" bestFit="1" customWidth="1"/>
    <col min="6404" max="6404" width="13.6640625" bestFit="1" customWidth="1"/>
    <col min="6651" max="6651" width="11.5" customWidth="1"/>
    <col min="6652" max="6652" width="56" customWidth="1"/>
    <col min="6653" max="6653" width="9.6640625" customWidth="1"/>
    <col min="6654" max="6654" width="11.5" customWidth="1"/>
    <col min="6655" max="6655" width="14.5" customWidth="1"/>
    <col min="6656" max="6656" width="16.5" customWidth="1"/>
    <col min="6657" max="6657" width="16.6640625" customWidth="1"/>
    <col min="6658" max="6658" width="11.5" customWidth="1"/>
    <col min="6659" max="6659" width="16.5" bestFit="1" customWidth="1"/>
    <col min="6660" max="6660" width="13.6640625" bestFit="1" customWidth="1"/>
    <col min="6907" max="6907" width="11.5" customWidth="1"/>
    <col min="6908" max="6908" width="56" customWidth="1"/>
    <col min="6909" max="6909" width="9.6640625" customWidth="1"/>
    <col min="6910" max="6910" width="11.5" customWidth="1"/>
    <col min="6911" max="6911" width="14.5" customWidth="1"/>
    <col min="6912" max="6912" width="16.5" customWidth="1"/>
    <col min="6913" max="6913" width="16.6640625" customWidth="1"/>
    <col min="6914" max="6914" width="11.5" customWidth="1"/>
    <col min="6915" max="6915" width="16.5" bestFit="1" customWidth="1"/>
    <col min="6916" max="6916" width="13.6640625" bestFit="1" customWidth="1"/>
    <col min="7163" max="7163" width="11.5" customWidth="1"/>
    <col min="7164" max="7164" width="56" customWidth="1"/>
    <col min="7165" max="7165" width="9.6640625" customWidth="1"/>
    <col min="7166" max="7166" width="11.5" customWidth="1"/>
    <col min="7167" max="7167" width="14.5" customWidth="1"/>
    <col min="7168" max="7168" width="16.5" customWidth="1"/>
    <col min="7169" max="7169" width="16.6640625" customWidth="1"/>
    <col min="7170" max="7170" width="11.5" customWidth="1"/>
    <col min="7171" max="7171" width="16.5" bestFit="1" customWidth="1"/>
    <col min="7172" max="7172" width="13.6640625" bestFit="1" customWidth="1"/>
    <col min="7419" max="7419" width="11.5" customWidth="1"/>
    <col min="7420" max="7420" width="56" customWidth="1"/>
    <col min="7421" max="7421" width="9.6640625" customWidth="1"/>
    <col min="7422" max="7422" width="11.5" customWidth="1"/>
    <col min="7423" max="7423" width="14.5" customWidth="1"/>
    <col min="7424" max="7424" width="16.5" customWidth="1"/>
    <col min="7425" max="7425" width="16.6640625" customWidth="1"/>
    <col min="7426" max="7426" width="11.5" customWidth="1"/>
    <col min="7427" max="7427" width="16.5" bestFit="1" customWidth="1"/>
    <col min="7428" max="7428" width="13.6640625" bestFit="1" customWidth="1"/>
    <col min="7675" max="7675" width="11.5" customWidth="1"/>
    <col min="7676" max="7676" width="56" customWidth="1"/>
    <col min="7677" max="7677" width="9.6640625" customWidth="1"/>
    <col min="7678" max="7678" width="11.5" customWidth="1"/>
    <col min="7679" max="7679" width="14.5" customWidth="1"/>
    <col min="7680" max="7680" width="16.5" customWidth="1"/>
    <col min="7681" max="7681" width="16.6640625" customWidth="1"/>
    <col min="7682" max="7682" width="11.5" customWidth="1"/>
    <col min="7683" max="7683" width="16.5" bestFit="1" customWidth="1"/>
    <col min="7684" max="7684" width="13.6640625" bestFit="1" customWidth="1"/>
    <col min="7931" max="7931" width="11.5" customWidth="1"/>
    <col min="7932" max="7932" width="56" customWidth="1"/>
    <col min="7933" max="7933" width="9.6640625" customWidth="1"/>
    <col min="7934" max="7934" width="11.5" customWidth="1"/>
    <col min="7935" max="7935" width="14.5" customWidth="1"/>
    <col min="7936" max="7936" width="16.5" customWidth="1"/>
    <col min="7937" max="7937" width="16.6640625" customWidth="1"/>
    <col min="7938" max="7938" width="11.5" customWidth="1"/>
    <col min="7939" max="7939" width="16.5" bestFit="1" customWidth="1"/>
    <col min="7940" max="7940" width="13.6640625" bestFit="1" customWidth="1"/>
    <col min="8187" max="8187" width="11.5" customWidth="1"/>
    <col min="8188" max="8188" width="56" customWidth="1"/>
    <col min="8189" max="8189" width="9.6640625" customWidth="1"/>
    <col min="8190" max="8190" width="11.5" customWidth="1"/>
    <col min="8191" max="8191" width="14.5" customWidth="1"/>
    <col min="8192" max="8192" width="16.5" customWidth="1"/>
    <col min="8193" max="8193" width="16.6640625" customWidth="1"/>
    <col min="8194" max="8194" width="11.5" customWidth="1"/>
    <col min="8195" max="8195" width="16.5" bestFit="1" customWidth="1"/>
    <col min="8196" max="8196" width="13.6640625" bestFit="1" customWidth="1"/>
    <col min="8443" max="8443" width="11.5" customWidth="1"/>
    <col min="8444" max="8444" width="56" customWidth="1"/>
    <col min="8445" max="8445" width="9.6640625" customWidth="1"/>
    <col min="8446" max="8446" width="11.5" customWidth="1"/>
    <col min="8447" max="8447" width="14.5" customWidth="1"/>
    <col min="8448" max="8448" width="16.5" customWidth="1"/>
    <col min="8449" max="8449" width="16.6640625" customWidth="1"/>
    <col min="8450" max="8450" width="11.5" customWidth="1"/>
    <col min="8451" max="8451" width="16.5" bestFit="1" customWidth="1"/>
    <col min="8452" max="8452" width="13.6640625" bestFit="1" customWidth="1"/>
    <col min="8699" max="8699" width="11.5" customWidth="1"/>
    <col min="8700" max="8700" width="56" customWidth="1"/>
    <col min="8701" max="8701" width="9.6640625" customWidth="1"/>
    <col min="8702" max="8702" width="11.5" customWidth="1"/>
    <col min="8703" max="8703" width="14.5" customWidth="1"/>
    <col min="8704" max="8704" width="16.5" customWidth="1"/>
    <col min="8705" max="8705" width="16.6640625" customWidth="1"/>
    <col min="8706" max="8706" width="11.5" customWidth="1"/>
    <col min="8707" max="8707" width="16.5" bestFit="1" customWidth="1"/>
    <col min="8708" max="8708" width="13.6640625" bestFit="1" customWidth="1"/>
    <col min="8955" max="8955" width="11.5" customWidth="1"/>
    <col min="8956" max="8956" width="56" customWidth="1"/>
    <col min="8957" max="8957" width="9.6640625" customWidth="1"/>
    <col min="8958" max="8958" width="11.5" customWidth="1"/>
    <col min="8959" max="8959" width="14.5" customWidth="1"/>
    <col min="8960" max="8960" width="16.5" customWidth="1"/>
    <col min="8961" max="8961" width="16.6640625" customWidth="1"/>
    <col min="8962" max="8962" width="11.5" customWidth="1"/>
    <col min="8963" max="8963" width="16.5" bestFit="1" customWidth="1"/>
    <col min="8964" max="8964" width="13.6640625" bestFit="1" customWidth="1"/>
    <col min="9211" max="9211" width="11.5" customWidth="1"/>
    <col min="9212" max="9212" width="56" customWidth="1"/>
    <col min="9213" max="9213" width="9.6640625" customWidth="1"/>
    <col min="9214" max="9214" width="11.5" customWidth="1"/>
    <col min="9215" max="9215" width="14.5" customWidth="1"/>
    <col min="9216" max="9216" width="16.5" customWidth="1"/>
    <col min="9217" max="9217" width="16.6640625" customWidth="1"/>
    <col min="9218" max="9218" width="11.5" customWidth="1"/>
    <col min="9219" max="9219" width="16.5" bestFit="1" customWidth="1"/>
    <col min="9220" max="9220" width="13.6640625" bestFit="1" customWidth="1"/>
    <col min="9467" max="9467" width="11.5" customWidth="1"/>
    <col min="9468" max="9468" width="56" customWidth="1"/>
    <col min="9469" max="9469" width="9.6640625" customWidth="1"/>
    <col min="9470" max="9470" width="11.5" customWidth="1"/>
    <col min="9471" max="9471" width="14.5" customWidth="1"/>
    <col min="9472" max="9472" width="16.5" customWidth="1"/>
    <col min="9473" max="9473" width="16.6640625" customWidth="1"/>
    <col min="9474" max="9474" width="11.5" customWidth="1"/>
    <col min="9475" max="9475" width="16.5" bestFit="1" customWidth="1"/>
    <col min="9476" max="9476" width="13.6640625" bestFit="1" customWidth="1"/>
    <col min="9723" max="9723" width="11.5" customWidth="1"/>
    <col min="9724" max="9724" width="56" customWidth="1"/>
    <col min="9725" max="9725" width="9.6640625" customWidth="1"/>
    <col min="9726" max="9726" width="11.5" customWidth="1"/>
    <col min="9727" max="9727" width="14.5" customWidth="1"/>
    <col min="9728" max="9728" width="16.5" customWidth="1"/>
    <col min="9729" max="9729" width="16.6640625" customWidth="1"/>
    <col min="9730" max="9730" width="11.5" customWidth="1"/>
    <col min="9731" max="9731" width="16.5" bestFit="1" customWidth="1"/>
    <col min="9732" max="9732" width="13.6640625" bestFit="1" customWidth="1"/>
    <col min="9979" max="9979" width="11.5" customWidth="1"/>
    <col min="9980" max="9980" width="56" customWidth="1"/>
    <col min="9981" max="9981" width="9.6640625" customWidth="1"/>
    <col min="9982" max="9982" width="11.5" customWidth="1"/>
    <col min="9983" max="9983" width="14.5" customWidth="1"/>
    <col min="9984" max="9984" width="16.5" customWidth="1"/>
    <col min="9985" max="9985" width="16.6640625" customWidth="1"/>
    <col min="9986" max="9986" width="11.5" customWidth="1"/>
    <col min="9987" max="9987" width="16.5" bestFit="1" customWidth="1"/>
    <col min="9988" max="9988" width="13.6640625" bestFit="1" customWidth="1"/>
    <col min="10235" max="10235" width="11.5" customWidth="1"/>
    <col min="10236" max="10236" width="56" customWidth="1"/>
    <col min="10237" max="10237" width="9.6640625" customWidth="1"/>
    <col min="10238" max="10238" width="11.5" customWidth="1"/>
    <col min="10239" max="10239" width="14.5" customWidth="1"/>
    <col min="10240" max="10240" width="16.5" customWidth="1"/>
    <col min="10241" max="10241" width="16.6640625" customWidth="1"/>
    <col min="10242" max="10242" width="11.5" customWidth="1"/>
    <col min="10243" max="10243" width="16.5" bestFit="1" customWidth="1"/>
    <col min="10244" max="10244" width="13.6640625" bestFit="1" customWidth="1"/>
    <col min="10491" max="10491" width="11.5" customWidth="1"/>
    <col min="10492" max="10492" width="56" customWidth="1"/>
    <col min="10493" max="10493" width="9.6640625" customWidth="1"/>
    <col min="10494" max="10494" width="11.5" customWidth="1"/>
    <col min="10495" max="10495" width="14.5" customWidth="1"/>
    <col min="10496" max="10496" width="16.5" customWidth="1"/>
    <col min="10497" max="10497" width="16.6640625" customWidth="1"/>
    <col min="10498" max="10498" width="11.5" customWidth="1"/>
    <col min="10499" max="10499" width="16.5" bestFit="1" customWidth="1"/>
    <col min="10500" max="10500" width="13.6640625" bestFit="1" customWidth="1"/>
    <col min="10747" max="10747" width="11.5" customWidth="1"/>
    <col min="10748" max="10748" width="56" customWidth="1"/>
    <col min="10749" max="10749" width="9.6640625" customWidth="1"/>
    <col min="10750" max="10750" width="11.5" customWidth="1"/>
    <col min="10751" max="10751" width="14.5" customWidth="1"/>
    <col min="10752" max="10752" width="16.5" customWidth="1"/>
    <col min="10753" max="10753" width="16.6640625" customWidth="1"/>
    <col min="10754" max="10754" width="11.5" customWidth="1"/>
    <col min="10755" max="10755" width="16.5" bestFit="1" customWidth="1"/>
    <col min="10756" max="10756" width="13.6640625" bestFit="1" customWidth="1"/>
    <col min="11003" max="11003" width="11.5" customWidth="1"/>
    <col min="11004" max="11004" width="56" customWidth="1"/>
    <col min="11005" max="11005" width="9.6640625" customWidth="1"/>
    <col min="11006" max="11006" width="11.5" customWidth="1"/>
    <col min="11007" max="11007" width="14.5" customWidth="1"/>
    <col min="11008" max="11008" width="16.5" customWidth="1"/>
    <col min="11009" max="11009" width="16.6640625" customWidth="1"/>
    <col min="11010" max="11010" width="11.5" customWidth="1"/>
    <col min="11011" max="11011" width="16.5" bestFit="1" customWidth="1"/>
    <col min="11012" max="11012" width="13.6640625" bestFit="1" customWidth="1"/>
    <col min="11259" max="11259" width="11.5" customWidth="1"/>
    <col min="11260" max="11260" width="56" customWidth="1"/>
    <col min="11261" max="11261" width="9.6640625" customWidth="1"/>
    <col min="11262" max="11262" width="11.5" customWidth="1"/>
    <col min="11263" max="11263" width="14.5" customWidth="1"/>
    <col min="11264" max="11264" width="16.5" customWidth="1"/>
    <col min="11265" max="11265" width="16.6640625" customWidth="1"/>
    <col min="11266" max="11266" width="11.5" customWidth="1"/>
    <col min="11267" max="11267" width="16.5" bestFit="1" customWidth="1"/>
    <col min="11268" max="11268" width="13.6640625" bestFit="1" customWidth="1"/>
    <col min="11515" max="11515" width="11.5" customWidth="1"/>
    <col min="11516" max="11516" width="56" customWidth="1"/>
    <col min="11517" max="11517" width="9.6640625" customWidth="1"/>
    <col min="11518" max="11518" width="11.5" customWidth="1"/>
    <col min="11519" max="11519" width="14.5" customWidth="1"/>
    <col min="11520" max="11520" width="16.5" customWidth="1"/>
    <col min="11521" max="11521" width="16.6640625" customWidth="1"/>
    <col min="11522" max="11522" width="11.5" customWidth="1"/>
    <col min="11523" max="11523" width="16.5" bestFit="1" customWidth="1"/>
    <col min="11524" max="11524" width="13.6640625" bestFit="1" customWidth="1"/>
    <col min="11771" max="11771" width="11.5" customWidth="1"/>
    <col min="11772" max="11772" width="56" customWidth="1"/>
    <col min="11773" max="11773" width="9.6640625" customWidth="1"/>
    <col min="11774" max="11774" width="11.5" customWidth="1"/>
    <col min="11775" max="11775" width="14.5" customWidth="1"/>
    <col min="11776" max="11776" width="16.5" customWidth="1"/>
    <col min="11777" max="11777" width="16.6640625" customWidth="1"/>
    <col min="11778" max="11778" width="11.5" customWidth="1"/>
    <col min="11779" max="11779" width="16.5" bestFit="1" customWidth="1"/>
    <col min="11780" max="11780" width="13.6640625" bestFit="1" customWidth="1"/>
    <col min="12027" max="12027" width="11.5" customWidth="1"/>
    <col min="12028" max="12028" width="56" customWidth="1"/>
    <col min="12029" max="12029" width="9.6640625" customWidth="1"/>
    <col min="12030" max="12030" width="11.5" customWidth="1"/>
    <col min="12031" max="12031" width="14.5" customWidth="1"/>
    <col min="12032" max="12032" width="16.5" customWidth="1"/>
    <col min="12033" max="12033" width="16.6640625" customWidth="1"/>
    <col min="12034" max="12034" width="11.5" customWidth="1"/>
    <col min="12035" max="12035" width="16.5" bestFit="1" customWidth="1"/>
    <col min="12036" max="12036" width="13.6640625" bestFit="1" customWidth="1"/>
    <col min="12283" max="12283" width="11.5" customWidth="1"/>
    <col min="12284" max="12284" width="56" customWidth="1"/>
    <col min="12285" max="12285" width="9.6640625" customWidth="1"/>
    <col min="12286" max="12286" width="11.5" customWidth="1"/>
    <col min="12287" max="12287" width="14.5" customWidth="1"/>
    <col min="12288" max="12288" width="16.5" customWidth="1"/>
    <col min="12289" max="12289" width="16.6640625" customWidth="1"/>
    <col min="12290" max="12290" width="11.5" customWidth="1"/>
    <col min="12291" max="12291" width="16.5" bestFit="1" customWidth="1"/>
    <col min="12292" max="12292" width="13.6640625" bestFit="1" customWidth="1"/>
    <col min="12539" max="12539" width="11.5" customWidth="1"/>
    <col min="12540" max="12540" width="56" customWidth="1"/>
    <col min="12541" max="12541" width="9.6640625" customWidth="1"/>
    <col min="12542" max="12542" width="11.5" customWidth="1"/>
    <col min="12543" max="12543" width="14.5" customWidth="1"/>
    <col min="12544" max="12544" width="16.5" customWidth="1"/>
    <col min="12545" max="12545" width="16.6640625" customWidth="1"/>
    <col min="12546" max="12546" width="11.5" customWidth="1"/>
    <col min="12547" max="12547" width="16.5" bestFit="1" customWidth="1"/>
    <col min="12548" max="12548" width="13.6640625" bestFit="1" customWidth="1"/>
    <col min="12795" max="12795" width="11.5" customWidth="1"/>
    <col min="12796" max="12796" width="56" customWidth="1"/>
    <col min="12797" max="12797" width="9.6640625" customWidth="1"/>
    <col min="12798" max="12798" width="11.5" customWidth="1"/>
    <col min="12799" max="12799" width="14.5" customWidth="1"/>
    <col min="12800" max="12800" width="16.5" customWidth="1"/>
    <col min="12801" max="12801" width="16.6640625" customWidth="1"/>
    <col min="12802" max="12802" width="11.5" customWidth="1"/>
    <col min="12803" max="12803" width="16.5" bestFit="1" customWidth="1"/>
    <col min="12804" max="12804" width="13.6640625" bestFit="1" customWidth="1"/>
    <col min="13051" max="13051" width="11.5" customWidth="1"/>
    <col min="13052" max="13052" width="56" customWidth="1"/>
    <col min="13053" max="13053" width="9.6640625" customWidth="1"/>
    <col min="13054" max="13054" width="11.5" customWidth="1"/>
    <col min="13055" max="13055" width="14.5" customWidth="1"/>
    <col min="13056" max="13056" width="16.5" customWidth="1"/>
    <col min="13057" max="13057" width="16.6640625" customWidth="1"/>
    <col min="13058" max="13058" width="11.5" customWidth="1"/>
    <col min="13059" max="13059" width="16.5" bestFit="1" customWidth="1"/>
    <col min="13060" max="13060" width="13.6640625" bestFit="1" customWidth="1"/>
    <col min="13307" max="13307" width="11.5" customWidth="1"/>
    <col min="13308" max="13308" width="56" customWidth="1"/>
    <col min="13309" max="13309" width="9.6640625" customWidth="1"/>
    <col min="13310" max="13310" width="11.5" customWidth="1"/>
    <col min="13311" max="13311" width="14.5" customWidth="1"/>
    <col min="13312" max="13312" width="16.5" customWidth="1"/>
    <col min="13313" max="13313" width="16.6640625" customWidth="1"/>
    <col min="13314" max="13314" width="11.5" customWidth="1"/>
    <col min="13315" max="13315" width="16.5" bestFit="1" customWidth="1"/>
    <col min="13316" max="13316" width="13.6640625" bestFit="1" customWidth="1"/>
    <col min="13563" max="13563" width="11.5" customWidth="1"/>
    <col min="13564" max="13564" width="56" customWidth="1"/>
    <col min="13565" max="13565" width="9.6640625" customWidth="1"/>
    <col min="13566" max="13566" width="11.5" customWidth="1"/>
    <col min="13567" max="13567" width="14.5" customWidth="1"/>
    <col min="13568" max="13568" width="16.5" customWidth="1"/>
    <col min="13569" max="13569" width="16.6640625" customWidth="1"/>
    <col min="13570" max="13570" width="11.5" customWidth="1"/>
    <col min="13571" max="13571" width="16.5" bestFit="1" customWidth="1"/>
    <col min="13572" max="13572" width="13.6640625" bestFit="1" customWidth="1"/>
    <col min="13819" max="13819" width="11.5" customWidth="1"/>
    <col min="13820" max="13820" width="56" customWidth="1"/>
    <col min="13821" max="13821" width="9.6640625" customWidth="1"/>
    <col min="13822" max="13822" width="11.5" customWidth="1"/>
    <col min="13823" max="13823" width="14.5" customWidth="1"/>
    <col min="13824" max="13824" width="16.5" customWidth="1"/>
    <col min="13825" max="13825" width="16.6640625" customWidth="1"/>
    <col min="13826" max="13826" width="11.5" customWidth="1"/>
    <col min="13827" max="13827" width="16.5" bestFit="1" customWidth="1"/>
    <col min="13828" max="13828" width="13.6640625" bestFit="1" customWidth="1"/>
    <col min="14075" max="14075" width="11.5" customWidth="1"/>
    <col min="14076" max="14076" width="56" customWidth="1"/>
    <col min="14077" max="14077" width="9.6640625" customWidth="1"/>
    <col min="14078" max="14078" width="11.5" customWidth="1"/>
    <col min="14079" max="14079" width="14.5" customWidth="1"/>
    <col min="14080" max="14080" width="16.5" customWidth="1"/>
    <col min="14081" max="14081" width="16.6640625" customWidth="1"/>
    <col min="14082" max="14082" width="11.5" customWidth="1"/>
    <col min="14083" max="14083" width="16.5" bestFit="1" customWidth="1"/>
    <col min="14084" max="14084" width="13.6640625" bestFit="1" customWidth="1"/>
    <col min="14331" max="14331" width="11.5" customWidth="1"/>
    <col min="14332" max="14332" width="56" customWidth="1"/>
    <col min="14333" max="14333" width="9.6640625" customWidth="1"/>
    <col min="14334" max="14334" width="11.5" customWidth="1"/>
    <col min="14335" max="14335" width="14.5" customWidth="1"/>
    <col min="14336" max="14336" width="16.5" customWidth="1"/>
    <col min="14337" max="14337" width="16.6640625" customWidth="1"/>
    <col min="14338" max="14338" width="11.5" customWidth="1"/>
    <col min="14339" max="14339" width="16.5" bestFit="1" customWidth="1"/>
    <col min="14340" max="14340" width="13.6640625" bestFit="1" customWidth="1"/>
    <col min="14587" max="14587" width="11.5" customWidth="1"/>
    <col min="14588" max="14588" width="56" customWidth="1"/>
    <col min="14589" max="14589" width="9.6640625" customWidth="1"/>
    <col min="14590" max="14590" width="11.5" customWidth="1"/>
    <col min="14591" max="14591" width="14.5" customWidth="1"/>
    <col min="14592" max="14592" width="16.5" customWidth="1"/>
    <col min="14593" max="14593" width="16.6640625" customWidth="1"/>
    <col min="14594" max="14594" width="11.5" customWidth="1"/>
    <col min="14595" max="14595" width="16.5" bestFit="1" customWidth="1"/>
    <col min="14596" max="14596" width="13.6640625" bestFit="1" customWidth="1"/>
    <col min="14843" max="14843" width="11.5" customWidth="1"/>
    <col min="14844" max="14844" width="56" customWidth="1"/>
    <col min="14845" max="14845" width="9.6640625" customWidth="1"/>
    <col min="14846" max="14846" width="11.5" customWidth="1"/>
    <col min="14847" max="14847" width="14.5" customWidth="1"/>
    <col min="14848" max="14848" width="16.5" customWidth="1"/>
    <col min="14849" max="14849" width="16.6640625" customWidth="1"/>
    <col min="14850" max="14850" width="11.5" customWidth="1"/>
    <col min="14851" max="14851" width="16.5" bestFit="1" customWidth="1"/>
    <col min="14852" max="14852" width="13.6640625" bestFit="1" customWidth="1"/>
    <col min="15099" max="15099" width="11.5" customWidth="1"/>
    <col min="15100" max="15100" width="56" customWidth="1"/>
    <col min="15101" max="15101" width="9.6640625" customWidth="1"/>
    <col min="15102" max="15102" width="11.5" customWidth="1"/>
    <col min="15103" max="15103" width="14.5" customWidth="1"/>
    <col min="15104" max="15104" width="16.5" customWidth="1"/>
    <col min="15105" max="15105" width="16.6640625" customWidth="1"/>
    <col min="15106" max="15106" width="11.5" customWidth="1"/>
    <col min="15107" max="15107" width="16.5" bestFit="1" customWidth="1"/>
    <col min="15108" max="15108" width="13.6640625" bestFit="1" customWidth="1"/>
    <col min="15355" max="15355" width="11.5" customWidth="1"/>
    <col min="15356" max="15356" width="56" customWidth="1"/>
    <col min="15357" max="15357" width="9.6640625" customWidth="1"/>
    <col min="15358" max="15358" width="11.5" customWidth="1"/>
    <col min="15359" max="15359" width="14.5" customWidth="1"/>
    <col min="15360" max="15360" width="16.5" customWidth="1"/>
    <col min="15361" max="15361" width="16.6640625" customWidth="1"/>
    <col min="15362" max="15362" width="11.5" customWidth="1"/>
    <col min="15363" max="15363" width="16.5" bestFit="1" customWidth="1"/>
    <col min="15364" max="15364" width="13.6640625" bestFit="1" customWidth="1"/>
    <col min="15611" max="15611" width="11.5" customWidth="1"/>
    <col min="15612" max="15612" width="56" customWidth="1"/>
    <col min="15613" max="15613" width="9.6640625" customWidth="1"/>
    <col min="15614" max="15614" width="11.5" customWidth="1"/>
    <col min="15615" max="15615" width="14.5" customWidth="1"/>
    <col min="15616" max="15616" width="16.5" customWidth="1"/>
    <col min="15617" max="15617" width="16.6640625" customWidth="1"/>
    <col min="15618" max="15618" width="11.5" customWidth="1"/>
    <col min="15619" max="15619" width="16.5" bestFit="1" customWidth="1"/>
    <col min="15620" max="15620" width="13.6640625" bestFit="1" customWidth="1"/>
    <col min="15867" max="15867" width="11.5" customWidth="1"/>
    <col min="15868" max="15868" width="56" customWidth="1"/>
    <col min="15869" max="15869" width="9.6640625" customWidth="1"/>
    <col min="15870" max="15870" width="11.5" customWidth="1"/>
    <col min="15871" max="15871" width="14.5" customWidth="1"/>
    <col min="15872" max="15872" width="16.5" customWidth="1"/>
    <col min="15873" max="15873" width="16.6640625" customWidth="1"/>
    <col min="15874" max="15874" width="11.5" customWidth="1"/>
    <col min="15875" max="15875" width="16.5" bestFit="1" customWidth="1"/>
    <col min="15876" max="15876" width="13.6640625" bestFit="1" customWidth="1"/>
    <col min="16123" max="16123" width="11.5" customWidth="1"/>
    <col min="16124" max="16124" width="56" customWidth="1"/>
    <col min="16125" max="16125" width="9.6640625" customWidth="1"/>
    <col min="16126" max="16126" width="11.5" customWidth="1"/>
    <col min="16127" max="16127" width="14.5" customWidth="1"/>
    <col min="16128" max="16128" width="16.5" customWidth="1"/>
    <col min="16129" max="16129" width="16.6640625" customWidth="1"/>
    <col min="16130" max="16130" width="11.5" customWidth="1"/>
    <col min="16131" max="16131" width="16.5" bestFit="1" customWidth="1"/>
    <col min="16132" max="16132" width="13.6640625" bestFit="1" customWidth="1"/>
  </cols>
  <sheetData>
    <row r="1" spans="1:9" s="2" customFormat="1" ht="29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55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</row>
    <row r="3" spans="1:9" s="2" customFormat="1" ht="99" customHeight="1" x14ac:dyDescent="0.15">
      <c r="A3" s="5" t="s">
        <v>2</v>
      </c>
      <c r="B3" s="6" t="s">
        <v>3</v>
      </c>
      <c r="C3" s="5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9" s="2" customFormat="1" ht="20" customHeight="1" x14ac:dyDescent="0.15">
      <c r="A4" s="8" t="s">
        <v>11</v>
      </c>
      <c r="B4" s="8"/>
      <c r="C4" s="8"/>
      <c r="D4" s="8"/>
      <c r="E4" s="8"/>
      <c r="F4" s="8"/>
      <c r="G4" s="8"/>
      <c r="H4" s="8"/>
      <c r="I4" s="8"/>
    </row>
    <row r="5" spans="1:9" s="2" customFormat="1" ht="30" x14ac:dyDescent="0.15">
      <c r="A5" s="9" t="s">
        <v>12</v>
      </c>
      <c r="B5" s="10" t="s">
        <v>13</v>
      </c>
      <c r="C5" s="9" t="s">
        <v>14</v>
      </c>
      <c r="D5" s="11">
        <v>1</v>
      </c>
      <c r="E5" s="12">
        <v>948896</v>
      </c>
      <c r="F5" s="13">
        <v>0.19</v>
      </c>
      <c r="G5" s="14">
        <f t="shared" ref="G5:G10" si="0">E5*F5</f>
        <v>180290.24</v>
      </c>
      <c r="H5" s="14">
        <f t="shared" ref="H5:H10" si="1">ROUND(G5+E5,0)</f>
        <v>1129186</v>
      </c>
      <c r="I5" s="15">
        <f t="shared" ref="I5:I10" si="2">ROUND(H5*D5,0)</f>
        <v>1129186</v>
      </c>
    </row>
    <row r="6" spans="1:9" s="2" customFormat="1" ht="30" x14ac:dyDescent="0.15">
      <c r="A6" s="9" t="s">
        <v>15</v>
      </c>
      <c r="B6" s="10" t="s">
        <v>16</v>
      </c>
      <c r="C6" s="9" t="s">
        <v>14</v>
      </c>
      <c r="D6" s="11">
        <v>1</v>
      </c>
      <c r="E6" s="12">
        <v>717971</v>
      </c>
      <c r="F6" s="13">
        <v>0.19</v>
      </c>
      <c r="G6" s="14">
        <f t="shared" si="0"/>
        <v>136414.49</v>
      </c>
      <c r="H6" s="14">
        <f t="shared" si="1"/>
        <v>854385</v>
      </c>
      <c r="I6" s="15">
        <f t="shared" si="2"/>
        <v>854385</v>
      </c>
    </row>
    <row r="7" spans="1:9" s="2" customFormat="1" ht="45" x14ac:dyDescent="0.15">
      <c r="A7" s="9" t="s">
        <v>17</v>
      </c>
      <c r="B7" s="10" t="s">
        <v>18</v>
      </c>
      <c r="C7" s="9" t="s">
        <v>14</v>
      </c>
      <c r="D7" s="11">
        <v>1</v>
      </c>
      <c r="E7" s="12">
        <v>532257</v>
      </c>
      <c r="F7" s="13">
        <v>0.19</v>
      </c>
      <c r="G7" s="14">
        <f t="shared" si="0"/>
        <v>101128.83</v>
      </c>
      <c r="H7" s="14">
        <f t="shared" si="1"/>
        <v>633386</v>
      </c>
      <c r="I7" s="15">
        <f t="shared" si="2"/>
        <v>633386</v>
      </c>
    </row>
    <row r="8" spans="1:9" s="2" customFormat="1" ht="30" x14ac:dyDescent="0.15">
      <c r="A8" s="9" t="s">
        <v>19</v>
      </c>
      <c r="B8" s="10" t="s">
        <v>20</v>
      </c>
      <c r="C8" s="9" t="s">
        <v>14</v>
      </c>
      <c r="D8" s="11">
        <v>1</v>
      </c>
      <c r="E8" s="12">
        <v>2173971</v>
      </c>
      <c r="F8" s="13">
        <v>0.19</v>
      </c>
      <c r="G8" s="14">
        <f t="shared" si="0"/>
        <v>413054.49</v>
      </c>
      <c r="H8" s="14">
        <f t="shared" si="1"/>
        <v>2587025</v>
      </c>
      <c r="I8" s="15">
        <f t="shared" si="2"/>
        <v>2587025</v>
      </c>
    </row>
    <row r="9" spans="1:9" s="2" customFormat="1" ht="30" x14ac:dyDescent="0.15">
      <c r="A9" s="16" t="s">
        <v>21</v>
      </c>
      <c r="B9" s="10" t="s">
        <v>22</v>
      </c>
      <c r="C9" s="9" t="s">
        <v>14</v>
      </c>
      <c r="D9" s="11">
        <v>1</v>
      </c>
      <c r="E9" s="12">
        <v>663495</v>
      </c>
      <c r="F9" s="13">
        <v>0.19</v>
      </c>
      <c r="G9" s="14">
        <f t="shared" si="0"/>
        <v>126064.05</v>
      </c>
      <c r="H9" s="14">
        <f t="shared" si="1"/>
        <v>789559</v>
      </c>
      <c r="I9" s="15">
        <f t="shared" si="2"/>
        <v>789559</v>
      </c>
    </row>
    <row r="10" spans="1:9" s="2" customFormat="1" ht="30" x14ac:dyDescent="0.15">
      <c r="A10" s="16" t="s">
        <v>23</v>
      </c>
      <c r="B10" s="10" t="s">
        <v>24</v>
      </c>
      <c r="C10" s="9" t="s">
        <v>14</v>
      </c>
      <c r="D10" s="11">
        <v>1</v>
      </c>
      <c r="E10" s="12">
        <v>297019</v>
      </c>
      <c r="F10" s="13">
        <v>0.19</v>
      </c>
      <c r="G10" s="14">
        <f t="shared" si="0"/>
        <v>56433.61</v>
      </c>
      <c r="H10" s="14">
        <f t="shared" si="1"/>
        <v>353453</v>
      </c>
      <c r="I10" s="15">
        <f t="shared" si="2"/>
        <v>353453</v>
      </c>
    </row>
    <row r="11" spans="1:9" s="2" customFormat="1" ht="21" customHeight="1" x14ac:dyDescent="0.15">
      <c r="A11" s="17" t="str">
        <f>A4</f>
        <v>1. ACABADOS Y ARQUITECTURA SECA NOBSA: "SOLUCIONES DE TECHOS EN DRYWALL Y PVC</v>
      </c>
      <c r="B11" s="18"/>
      <c r="C11" s="18"/>
      <c r="D11" s="18"/>
      <c r="E11" s="18"/>
      <c r="F11" s="18"/>
      <c r="G11" s="18"/>
      <c r="H11" s="19"/>
      <c r="I11" s="20">
        <f>SUM(I5:I10)</f>
        <v>6346994</v>
      </c>
    </row>
    <row r="12" spans="1:9" s="2" customFormat="1" ht="21" customHeight="1" x14ac:dyDescent="0.15">
      <c r="A12" s="8" t="s">
        <v>25</v>
      </c>
      <c r="B12" s="8"/>
      <c r="C12" s="8"/>
      <c r="D12" s="8"/>
      <c r="E12" s="8"/>
      <c r="F12" s="8"/>
      <c r="G12" s="8"/>
      <c r="H12" s="8"/>
      <c r="I12" s="8"/>
    </row>
    <row r="13" spans="1:9" s="2" customFormat="1" ht="30" x14ac:dyDescent="0.15">
      <c r="A13" s="9" t="s">
        <v>26</v>
      </c>
      <c r="B13" s="21" t="s">
        <v>27</v>
      </c>
      <c r="C13" s="9" t="s">
        <v>14</v>
      </c>
      <c r="D13" s="11">
        <v>1</v>
      </c>
      <c r="E13" s="12">
        <v>1931305</v>
      </c>
      <c r="F13" s="13">
        <v>0.19</v>
      </c>
      <c r="G13" s="14">
        <f t="shared" ref="G13:G16" si="3">E13*F13</f>
        <v>366947.95</v>
      </c>
      <c r="H13" s="14">
        <f t="shared" ref="H13:H16" si="4">ROUND(G13+E13,0)</f>
        <v>2298253</v>
      </c>
      <c r="I13" s="15">
        <f t="shared" ref="I13:I16" si="5">ROUND(H13*D13,0)</f>
        <v>2298253</v>
      </c>
    </row>
    <row r="14" spans="1:9" s="2" customFormat="1" ht="30" x14ac:dyDescent="0.15">
      <c r="A14" s="9" t="s">
        <v>28</v>
      </c>
      <c r="B14" s="21" t="s">
        <v>29</v>
      </c>
      <c r="C14" s="9" t="s">
        <v>14</v>
      </c>
      <c r="D14" s="11">
        <v>1</v>
      </c>
      <c r="E14" s="12">
        <v>1361781</v>
      </c>
      <c r="F14" s="13">
        <v>0.19</v>
      </c>
      <c r="G14" s="14">
        <f t="shared" si="3"/>
        <v>258738.39</v>
      </c>
      <c r="H14" s="14">
        <f t="shared" si="4"/>
        <v>1620519</v>
      </c>
      <c r="I14" s="15">
        <f t="shared" si="5"/>
        <v>1620519</v>
      </c>
    </row>
    <row r="15" spans="1:9" s="2" customFormat="1" ht="30" x14ac:dyDescent="0.15">
      <c r="A15" s="16" t="s">
        <v>30</v>
      </c>
      <c r="B15" s="21" t="s">
        <v>24</v>
      </c>
      <c r="C15" s="9" t="s">
        <v>14</v>
      </c>
      <c r="D15" s="11">
        <v>1</v>
      </c>
      <c r="E15" s="12">
        <v>297019</v>
      </c>
      <c r="F15" s="13">
        <v>0.19</v>
      </c>
      <c r="G15" s="14">
        <f t="shared" si="3"/>
        <v>56433.61</v>
      </c>
      <c r="H15" s="14">
        <f t="shared" si="4"/>
        <v>353453</v>
      </c>
      <c r="I15" s="15">
        <f t="shared" si="5"/>
        <v>353453</v>
      </c>
    </row>
    <row r="16" spans="1:9" s="2" customFormat="1" ht="30" x14ac:dyDescent="0.15">
      <c r="A16" s="9" t="s">
        <v>31</v>
      </c>
      <c r="B16" s="21" t="s">
        <v>32</v>
      </c>
      <c r="C16" s="9" t="s">
        <v>14</v>
      </c>
      <c r="D16" s="11">
        <v>1</v>
      </c>
      <c r="E16" s="12">
        <v>483971</v>
      </c>
      <c r="F16" s="13">
        <v>0.19</v>
      </c>
      <c r="G16" s="14">
        <f t="shared" si="3"/>
        <v>91954.49</v>
      </c>
      <c r="H16" s="14">
        <f t="shared" si="4"/>
        <v>575925</v>
      </c>
      <c r="I16" s="15">
        <f t="shared" si="5"/>
        <v>575925</v>
      </c>
    </row>
    <row r="17" spans="1:9" s="2" customFormat="1" ht="20" customHeight="1" x14ac:dyDescent="0.15">
      <c r="A17" s="17" t="str">
        <f>A12</f>
        <v>2. ECOPODA</v>
      </c>
      <c r="B17" s="18"/>
      <c r="C17" s="18"/>
      <c r="D17" s="18"/>
      <c r="E17" s="18"/>
      <c r="F17" s="18"/>
      <c r="G17" s="18"/>
      <c r="H17" s="19"/>
      <c r="I17" s="20">
        <f>SUM(I13:I16)</f>
        <v>4848150</v>
      </c>
    </row>
    <row r="18" spans="1:9" s="2" customFormat="1" ht="20" customHeight="1" x14ac:dyDescent="0.15">
      <c r="A18" s="8" t="s">
        <v>33</v>
      </c>
      <c r="B18" s="8"/>
      <c r="C18" s="8"/>
      <c r="D18" s="8"/>
      <c r="E18" s="8"/>
      <c r="F18" s="8"/>
      <c r="G18" s="8"/>
      <c r="H18" s="8"/>
      <c r="I18" s="8"/>
    </row>
    <row r="19" spans="1:9" s="2" customFormat="1" ht="45" x14ac:dyDescent="0.15">
      <c r="A19" s="16" t="s">
        <v>34</v>
      </c>
      <c r="B19" s="21" t="s">
        <v>35</v>
      </c>
      <c r="C19" s="9" t="s">
        <v>14</v>
      </c>
      <c r="D19" s="11">
        <v>1</v>
      </c>
      <c r="E19" s="12">
        <v>1609524</v>
      </c>
      <c r="F19" s="13">
        <v>0.19</v>
      </c>
      <c r="G19" s="14">
        <f t="shared" ref="G19:G35" si="6">E19*F19</f>
        <v>305809.56</v>
      </c>
      <c r="H19" s="14">
        <f t="shared" ref="H19:H35" si="7">ROUND(G19+E19,0)</f>
        <v>1915334</v>
      </c>
      <c r="I19" s="15">
        <f t="shared" ref="I19:I35" si="8">ROUND(H19*D19,0)</f>
        <v>1915334</v>
      </c>
    </row>
    <row r="20" spans="1:9" s="2" customFormat="1" ht="30" customHeight="1" x14ac:dyDescent="0.15">
      <c r="A20" s="16" t="s">
        <v>36</v>
      </c>
      <c r="B20" s="22" t="s">
        <v>37</v>
      </c>
      <c r="C20" s="9" t="s">
        <v>14</v>
      </c>
      <c r="D20" s="11">
        <v>1</v>
      </c>
      <c r="E20" s="12">
        <v>210352</v>
      </c>
      <c r="F20" s="13">
        <v>0.19</v>
      </c>
      <c r="G20" s="14">
        <f t="shared" si="6"/>
        <v>39966.879999999997</v>
      </c>
      <c r="H20" s="14">
        <f t="shared" si="7"/>
        <v>250319</v>
      </c>
      <c r="I20" s="15">
        <f t="shared" si="8"/>
        <v>250319</v>
      </c>
    </row>
    <row r="21" spans="1:9" s="2" customFormat="1" ht="30" x14ac:dyDescent="0.15">
      <c r="A21" s="16" t="s">
        <v>38</v>
      </c>
      <c r="B21" s="22" t="s">
        <v>39</v>
      </c>
      <c r="C21" s="9" t="s">
        <v>14</v>
      </c>
      <c r="D21" s="11">
        <v>1</v>
      </c>
      <c r="E21" s="12">
        <v>247495</v>
      </c>
      <c r="F21" s="13">
        <v>0.19</v>
      </c>
      <c r="G21" s="14">
        <f t="shared" si="6"/>
        <v>47024.05</v>
      </c>
      <c r="H21" s="14">
        <f t="shared" si="7"/>
        <v>294519</v>
      </c>
      <c r="I21" s="15">
        <f t="shared" si="8"/>
        <v>294519</v>
      </c>
    </row>
    <row r="22" spans="1:9" s="2" customFormat="1" ht="30" x14ac:dyDescent="0.15">
      <c r="A22" s="16" t="s">
        <v>40</v>
      </c>
      <c r="B22" s="10" t="s">
        <v>41</v>
      </c>
      <c r="C22" s="9" t="s">
        <v>14</v>
      </c>
      <c r="D22" s="11">
        <v>1</v>
      </c>
      <c r="E22" s="12">
        <v>102638</v>
      </c>
      <c r="F22" s="13">
        <v>0.19</v>
      </c>
      <c r="G22" s="14">
        <f t="shared" si="6"/>
        <v>19501.22</v>
      </c>
      <c r="H22" s="14">
        <f t="shared" si="7"/>
        <v>122139</v>
      </c>
      <c r="I22" s="15">
        <f t="shared" si="8"/>
        <v>122139</v>
      </c>
    </row>
    <row r="23" spans="1:9" s="2" customFormat="1" ht="30" x14ac:dyDescent="0.15">
      <c r="A23" s="9" t="s">
        <v>42</v>
      </c>
      <c r="B23" s="10" t="s">
        <v>43</v>
      </c>
      <c r="C23" s="9" t="s">
        <v>14</v>
      </c>
      <c r="D23" s="11">
        <v>1</v>
      </c>
      <c r="E23" s="12">
        <v>179400</v>
      </c>
      <c r="F23" s="13">
        <v>0.19</v>
      </c>
      <c r="G23" s="14">
        <f t="shared" si="6"/>
        <v>34086</v>
      </c>
      <c r="H23" s="14">
        <f t="shared" si="7"/>
        <v>213486</v>
      </c>
      <c r="I23" s="15">
        <f t="shared" si="8"/>
        <v>213486</v>
      </c>
    </row>
    <row r="24" spans="1:9" s="2" customFormat="1" ht="30" x14ac:dyDescent="0.15">
      <c r="A24" s="9" t="s">
        <v>44</v>
      </c>
      <c r="B24" s="22" t="s">
        <v>45</v>
      </c>
      <c r="C24" s="9" t="s">
        <v>14</v>
      </c>
      <c r="D24" s="11">
        <v>1</v>
      </c>
      <c r="E24" s="12">
        <v>297019</v>
      </c>
      <c r="F24" s="13">
        <v>0.19</v>
      </c>
      <c r="G24" s="14">
        <f t="shared" si="6"/>
        <v>56433.61</v>
      </c>
      <c r="H24" s="14">
        <f t="shared" si="7"/>
        <v>353453</v>
      </c>
      <c r="I24" s="15">
        <f t="shared" si="8"/>
        <v>353453</v>
      </c>
    </row>
    <row r="25" spans="1:9" s="2" customFormat="1" ht="30" x14ac:dyDescent="0.15">
      <c r="A25" s="9" t="s">
        <v>46</v>
      </c>
      <c r="B25" s="10" t="s">
        <v>47</v>
      </c>
      <c r="C25" s="9" t="s">
        <v>14</v>
      </c>
      <c r="D25" s="11">
        <v>1</v>
      </c>
      <c r="E25" s="12">
        <v>148448</v>
      </c>
      <c r="F25" s="13">
        <v>0.19</v>
      </c>
      <c r="G25" s="14">
        <f t="shared" si="6"/>
        <v>28205.119999999999</v>
      </c>
      <c r="H25" s="14">
        <f t="shared" si="7"/>
        <v>176653</v>
      </c>
      <c r="I25" s="15">
        <f t="shared" si="8"/>
        <v>176653</v>
      </c>
    </row>
    <row r="26" spans="1:9" s="2" customFormat="1" ht="30" x14ac:dyDescent="0.15">
      <c r="A26" s="9" t="s">
        <v>48</v>
      </c>
      <c r="B26" s="22" t="s">
        <v>49</v>
      </c>
      <c r="C26" s="9" t="s">
        <v>14</v>
      </c>
      <c r="D26" s="11">
        <v>8</v>
      </c>
      <c r="E26" s="12">
        <v>47810</v>
      </c>
      <c r="F26" s="13">
        <v>0</v>
      </c>
      <c r="G26" s="14">
        <f t="shared" si="6"/>
        <v>0</v>
      </c>
      <c r="H26" s="14">
        <f t="shared" si="7"/>
        <v>47810</v>
      </c>
      <c r="I26" s="15">
        <f t="shared" si="8"/>
        <v>382480</v>
      </c>
    </row>
    <row r="27" spans="1:9" s="2" customFormat="1" ht="30" x14ac:dyDescent="0.15">
      <c r="A27" s="9" t="s">
        <v>50</v>
      </c>
      <c r="B27" s="22" t="s">
        <v>51</v>
      </c>
      <c r="C27" s="9" t="s">
        <v>14</v>
      </c>
      <c r="D27" s="11">
        <v>8</v>
      </c>
      <c r="E27" s="12">
        <v>17666</v>
      </c>
      <c r="F27" s="13">
        <v>0.05</v>
      </c>
      <c r="G27" s="14">
        <f t="shared" si="6"/>
        <v>883.30000000000007</v>
      </c>
      <c r="H27" s="14">
        <f t="shared" si="7"/>
        <v>18549</v>
      </c>
      <c r="I27" s="15">
        <f t="shared" si="8"/>
        <v>148392</v>
      </c>
    </row>
    <row r="28" spans="1:9" s="2" customFormat="1" ht="30" x14ac:dyDescent="0.15">
      <c r="A28" s="9" t="s">
        <v>52</v>
      </c>
      <c r="B28" s="22" t="s">
        <v>53</v>
      </c>
      <c r="C28" s="9" t="s">
        <v>14</v>
      </c>
      <c r="D28" s="11">
        <v>1</v>
      </c>
      <c r="E28" s="12">
        <v>6925</v>
      </c>
      <c r="F28" s="13">
        <v>0.19</v>
      </c>
      <c r="G28" s="14">
        <f t="shared" si="6"/>
        <v>1315.75</v>
      </c>
      <c r="H28" s="14">
        <f t="shared" si="7"/>
        <v>8241</v>
      </c>
      <c r="I28" s="15">
        <f t="shared" si="8"/>
        <v>8241</v>
      </c>
    </row>
    <row r="29" spans="1:9" s="2" customFormat="1" ht="30" x14ac:dyDescent="0.15">
      <c r="A29" s="9" t="s">
        <v>54</v>
      </c>
      <c r="B29" s="22" t="s">
        <v>55</v>
      </c>
      <c r="C29" s="9" t="s">
        <v>14</v>
      </c>
      <c r="D29" s="11">
        <v>1</v>
      </c>
      <c r="E29" s="12">
        <v>55004</v>
      </c>
      <c r="F29" s="13">
        <v>0.05</v>
      </c>
      <c r="G29" s="14">
        <f t="shared" si="6"/>
        <v>2750.2000000000003</v>
      </c>
      <c r="H29" s="14">
        <f t="shared" si="7"/>
        <v>57754</v>
      </c>
      <c r="I29" s="15">
        <f t="shared" si="8"/>
        <v>57754</v>
      </c>
    </row>
    <row r="30" spans="1:9" s="2" customFormat="1" ht="30" x14ac:dyDescent="0.15">
      <c r="A30" s="9" t="s">
        <v>56</v>
      </c>
      <c r="B30" s="22" t="s">
        <v>57</v>
      </c>
      <c r="C30" s="9" t="s">
        <v>14</v>
      </c>
      <c r="D30" s="11">
        <v>10</v>
      </c>
      <c r="E30" s="12">
        <v>22100</v>
      </c>
      <c r="F30" s="13">
        <v>0.19</v>
      </c>
      <c r="G30" s="14">
        <f t="shared" si="6"/>
        <v>4199</v>
      </c>
      <c r="H30" s="14">
        <f t="shared" si="7"/>
        <v>26299</v>
      </c>
      <c r="I30" s="15">
        <f t="shared" si="8"/>
        <v>262990</v>
      </c>
    </row>
    <row r="31" spans="1:9" s="2" customFormat="1" ht="30" x14ac:dyDescent="0.15">
      <c r="A31" s="9" t="s">
        <v>58</v>
      </c>
      <c r="B31" s="22" t="s">
        <v>59</v>
      </c>
      <c r="C31" s="9" t="s">
        <v>14</v>
      </c>
      <c r="D31" s="11">
        <v>2</v>
      </c>
      <c r="E31" s="12">
        <v>17829</v>
      </c>
      <c r="F31" s="13">
        <v>0.19</v>
      </c>
      <c r="G31" s="14">
        <f t="shared" si="6"/>
        <v>3387.51</v>
      </c>
      <c r="H31" s="14">
        <f t="shared" si="7"/>
        <v>21217</v>
      </c>
      <c r="I31" s="15">
        <f t="shared" si="8"/>
        <v>42434</v>
      </c>
    </row>
    <row r="32" spans="1:9" s="2" customFormat="1" ht="30" x14ac:dyDescent="0.15">
      <c r="A32" s="9" t="s">
        <v>60</v>
      </c>
      <c r="B32" s="22" t="s">
        <v>61</v>
      </c>
      <c r="C32" s="9" t="s">
        <v>14</v>
      </c>
      <c r="D32" s="11">
        <v>4</v>
      </c>
      <c r="E32" s="12">
        <v>4705</v>
      </c>
      <c r="F32" s="13">
        <v>0.19</v>
      </c>
      <c r="G32" s="14">
        <f t="shared" si="6"/>
        <v>893.95</v>
      </c>
      <c r="H32" s="14">
        <f t="shared" si="7"/>
        <v>5599</v>
      </c>
      <c r="I32" s="15">
        <f t="shared" si="8"/>
        <v>22396</v>
      </c>
    </row>
    <row r="33" spans="1:9" s="2" customFormat="1" ht="30" x14ac:dyDescent="0.15">
      <c r="A33" s="9" t="s">
        <v>62</v>
      </c>
      <c r="B33" s="22" t="s">
        <v>63</v>
      </c>
      <c r="C33" s="9" t="s">
        <v>14</v>
      </c>
      <c r="D33" s="11">
        <v>1</v>
      </c>
      <c r="E33" s="12">
        <v>11762</v>
      </c>
      <c r="F33" s="13">
        <v>0.19</v>
      </c>
      <c r="G33" s="14">
        <f t="shared" si="6"/>
        <v>2234.7800000000002</v>
      </c>
      <c r="H33" s="14">
        <f t="shared" si="7"/>
        <v>13997</v>
      </c>
      <c r="I33" s="15">
        <f t="shared" si="8"/>
        <v>13997</v>
      </c>
    </row>
    <row r="34" spans="1:9" s="2" customFormat="1" ht="30" x14ac:dyDescent="0.15">
      <c r="A34" s="9" t="s">
        <v>64</v>
      </c>
      <c r="B34" s="22" t="s">
        <v>65</v>
      </c>
      <c r="C34" s="9" t="s">
        <v>14</v>
      </c>
      <c r="D34" s="11">
        <v>1</v>
      </c>
      <c r="E34" s="12">
        <v>15476</v>
      </c>
      <c r="F34" s="13">
        <v>0.19</v>
      </c>
      <c r="G34" s="14">
        <f t="shared" si="6"/>
        <v>2940.44</v>
      </c>
      <c r="H34" s="14">
        <f t="shared" si="7"/>
        <v>18416</v>
      </c>
      <c r="I34" s="15">
        <f t="shared" si="8"/>
        <v>18416</v>
      </c>
    </row>
    <row r="35" spans="1:9" s="2" customFormat="1" ht="30" x14ac:dyDescent="0.15">
      <c r="A35" s="9" t="s">
        <v>66</v>
      </c>
      <c r="B35" s="22" t="s">
        <v>67</v>
      </c>
      <c r="C35" s="9" t="s">
        <v>14</v>
      </c>
      <c r="D35" s="11">
        <v>1</v>
      </c>
      <c r="E35" s="12">
        <v>16714</v>
      </c>
      <c r="F35" s="13">
        <v>0.19</v>
      </c>
      <c r="G35" s="14">
        <f t="shared" si="6"/>
        <v>3175.66</v>
      </c>
      <c r="H35" s="14">
        <f t="shared" si="7"/>
        <v>19890</v>
      </c>
      <c r="I35" s="15">
        <f t="shared" si="8"/>
        <v>19890</v>
      </c>
    </row>
    <row r="36" spans="1:9" s="2" customFormat="1" ht="21" customHeight="1" x14ac:dyDescent="0.15">
      <c r="A36" s="17" t="str">
        <f>A18</f>
        <v>3. DELICIAS LHIA</v>
      </c>
      <c r="B36" s="18"/>
      <c r="C36" s="18"/>
      <c r="D36" s="18"/>
      <c r="E36" s="18"/>
      <c r="F36" s="18"/>
      <c r="G36" s="18"/>
      <c r="H36" s="19"/>
      <c r="I36" s="20">
        <f>SUM(I19:I35)</f>
        <v>4302893</v>
      </c>
    </row>
    <row r="37" spans="1:9" s="2" customFormat="1" ht="21" customHeight="1" x14ac:dyDescent="0.15">
      <c r="A37" s="8" t="s">
        <v>68</v>
      </c>
      <c r="B37" s="8"/>
      <c r="C37" s="8"/>
      <c r="D37" s="8"/>
      <c r="E37" s="8"/>
      <c r="F37" s="8"/>
      <c r="G37" s="8"/>
      <c r="H37" s="8"/>
      <c r="I37" s="8"/>
    </row>
    <row r="38" spans="1:9" s="2" customFormat="1" ht="30" x14ac:dyDescent="0.15">
      <c r="A38" s="9" t="s">
        <v>69</v>
      </c>
      <c r="B38" s="22" t="s">
        <v>70</v>
      </c>
      <c r="C38" s="9" t="s">
        <v>14</v>
      </c>
      <c r="D38" s="11">
        <v>1</v>
      </c>
      <c r="E38" s="12">
        <v>3714162</v>
      </c>
      <c r="F38" s="13">
        <v>0.19</v>
      </c>
      <c r="G38" s="14">
        <f t="shared" ref="G38:G40" si="9">E38*F38</f>
        <v>705690.78</v>
      </c>
      <c r="H38" s="14">
        <f t="shared" ref="H38:H40" si="10">ROUND(G38+E38,0)</f>
        <v>4419853</v>
      </c>
      <c r="I38" s="15">
        <f t="shared" ref="I38:I40" si="11">ROUND(H38*D38,0)</f>
        <v>4419853</v>
      </c>
    </row>
    <row r="39" spans="1:9" s="2" customFormat="1" ht="30" x14ac:dyDescent="0.15">
      <c r="A39" s="9" t="s">
        <v>71</v>
      </c>
      <c r="B39" s="22" t="s">
        <v>72</v>
      </c>
      <c r="C39" s="9" t="s">
        <v>14</v>
      </c>
      <c r="D39" s="11">
        <v>1</v>
      </c>
      <c r="E39" s="12">
        <v>482857</v>
      </c>
      <c r="F39" s="13">
        <v>0.19</v>
      </c>
      <c r="G39" s="14">
        <f t="shared" si="9"/>
        <v>91742.83</v>
      </c>
      <c r="H39" s="14">
        <f t="shared" si="10"/>
        <v>574600</v>
      </c>
      <c r="I39" s="15">
        <f t="shared" si="11"/>
        <v>574600</v>
      </c>
    </row>
    <row r="40" spans="1:9" s="2" customFormat="1" ht="30" x14ac:dyDescent="0.15">
      <c r="A40" s="9" t="s">
        <v>73</v>
      </c>
      <c r="B40" s="22" t="s">
        <v>74</v>
      </c>
      <c r="C40" s="9" t="s">
        <v>14</v>
      </c>
      <c r="D40" s="23">
        <v>2</v>
      </c>
      <c r="E40" s="12">
        <v>105238</v>
      </c>
      <c r="F40" s="13">
        <v>0.19</v>
      </c>
      <c r="G40" s="14">
        <f t="shared" si="9"/>
        <v>19995.22</v>
      </c>
      <c r="H40" s="14">
        <f t="shared" si="10"/>
        <v>125233</v>
      </c>
      <c r="I40" s="15">
        <f t="shared" si="11"/>
        <v>250466</v>
      </c>
    </row>
    <row r="41" spans="1:9" s="2" customFormat="1" ht="21" customHeight="1" x14ac:dyDescent="0.15">
      <c r="A41" s="17" t="str">
        <f>A37</f>
        <v>4. NOBSA CREA</v>
      </c>
      <c r="B41" s="18"/>
      <c r="C41" s="18"/>
      <c r="D41" s="18"/>
      <c r="E41" s="18"/>
      <c r="F41" s="18"/>
      <c r="G41" s="18"/>
      <c r="H41" s="19"/>
      <c r="I41" s="20">
        <f>SUM(I38:I40)</f>
        <v>5244919</v>
      </c>
    </row>
    <row r="42" spans="1:9" s="2" customFormat="1" ht="21" customHeight="1" x14ac:dyDescent="0.15">
      <c r="A42" s="8" t="s">
        <v>75</v>
      </c>
      <c r="B42" s="8"/>
      <c r="C42" s="8"/>
      <c r="D42" s="8"/>
      <c r="E42" s="8"/>
      <c r="F42" s="8"/>
      <c r="G42" s="8"/>
      <c r="H42" s="8"/>
      <c r="I42" s="8"/>
    </row>
    <row r="43" spans="1:9" s="2" customFormat="1" ht="33" customHeight="1" x14ac:dyDescent="0.15">
      <c r="A43" s="16" t="s">
        <v>76</v>
      </c>
      <c r="B43" s="22" t="s">
        <v>77</v>
      </c>
      <c r="C43" s="9" t="s">
        <v>14</v>
      </c>
      <c r="D43" s="11">
        <v>1</v>
      </c>
      <c r="E43" s="12">
        <v>1101795</v>
      </c>
      <c r="F43" s="13">
        <v>0.19</v>
      </c>
      <c r="G43" s="14">
        <f t="shared" ref="G43:G48" si="12">E43*F43</f>
        <v>209341.05</v>
      </c>
      <c r="H43" s="14">
        <f t="shared" ref="H43:H48" si="13">ROUND(G43+E43,0)</f>
        <v>1311136</v>
      </c>
      <c r="I43" s="15">
        <f t="shared" ref="I43:I48" si="14">ROUND(H43*D43,0)</f>
        <v>1311136</v>
      </c>
    </row>
    <row r="44" spans="1:9" s="2" customFormat="1" ht="30" x14ac:dyDescent="0.15">
      <c r="A44" s="16" t="s">
        <v>78</v>
      </c>
      <c r="B44" s="22" t="s">
        <v>79</v>
      </c>
      <c r="C44" s="9" t="s">
        <v>14</v>
      </c>
      <c r="D44" s="11">
        <v>1</v>
      </c>
      <c r="E44" s="12">
        <v>74286</v>
      </c>
      <c r="F44" s="13">
        <v>0.19</v>
      </c>
      <c r="G44" s="14">
        <f t="shared" si="12"/>
        <v>14114.34</v>
      </c>
      <c r="H44" s="14">
        <f t="shared" si="13"/>
        <v>88400</v>
      </c>
      <c r="I44" s="15">
        <f t="shared" si="14"/>
        <v>88400</v>
      </c>
    </row>
    <row r="45" spans="1:9" s="2" customFormat="1" ht="30" x14ac:dyDescent="0.15">
      <c r="A45" s="16" t="s">
        <v>80</v>
      </c>
      <c r="B45" s="22" t="s">
        <v>81</v>
      </c>
      <c r="C45" s="9" t="s">
        <v>14</v>
      </c>
      <c r="D45" s="11">
        <v>1</v>
      </c>
      <c r="E45" s="12">
        <v>260000</v>
      </c>
      <c r="F45" s="13">
        <v>0.19</v>
      </c>
      <c r="G45" s="14">
        <f t="shared" si="12"/>
        <v>49400</v>
      </c>
      <c r="H45" s="14">
        <f t="shared" si="13"/>
        <v>309400</v>
      </c>
      <c r="I45" s="15">
        <f t="shared" si="14"/>
        <v>309400</v>
      </c>
    </row>
    <row r="46" spans="1:9" s="2" customFormat="1" ht="30" x14ac:dyDescent="0.15">
      <c r="A46" s="9" t="s">
        <v>82</v>
      </c>
      <c r="B46" s="22" t="s">
        <v>83</v>
      </c>
      <c r="C46" s="9" t="s">
        <v>14</v>
      </c>
      <c r="D46" s="11">
        <v>1</v>
      </c>
      <c r="E46" s="12">
        <v>1607048</v>
      </c>
      <c r="F46" s="13">
        <v>0.19</v>
      </c>
      <c r="G46" s="14">
        <f t="shared" si="12"/>
        <v>305339.12</v>
      </c>
      <c r="H46" s="14">
        <f t="shared" si="13"/>
        <v>1912387</v>
      </c>
      <c r="I46" s="15">
        <f t="shared" si="14"/>
        <v>1912387</v>
      </c>
    </row>
    <row r="47" spans="1:9" s="2" customFormat="1" ht="30" x14ac:dyDescent="0.15">
      <c r="A47" s="9" t="s">
        <v>84</v>
      </c>
      <c r="B47" s="22" t="s">
        <v>85</v>
      </c>
      <c r="C47" s="9" t="s">
        <v>14</v>
      </c>
      <c r="D47" s="23">
        <v>6</v>
      </c>
      <c r="E47" s="12">
        <v>198095</v>
      </c>
      <c r="F47" s="13">
        <v>0.19</v>
      </c>
      <c r="G47" s="14">
        <f t="shared" si="12"/>
        <v>37638.050000000003</v>
      </c>
      <c r="H47" s="14">
        <f t="shared" si="13"/>
        <v>235733</v>
      </c>
      <c r="I47" s="15">
        <f t="shared" si="14"/>
        <v>1414398</v>
      </c>
    </row>
    <row r="48" spans="1:9" s="2" customFormat="1" ht="30" x14ac:dyDescent="0.15">
      <c r="A48" s="9" t="s">
        <v>86</v>
      </c>
      <c r="B48" s="22" t="s">
        <v>87</v>
      </c>
      <c r="C48" s="9" t="s">
        <v>14</v>
      </c>
      <c r="D48" s="23">
        <v>2</v>
      </c>
      <c r="E48" s="12">
        <v>92857</v>
      </c>
      <c r="F48" s="13">
        <v>0.19</v>
      </c>
      <c r="G48" s="14">
        <f t="shared" si="12"/>
        <v>17642.830000000002</v>
      </c>
      <c r="H48" s="14">
        <f t="shared" si="13"/>
        <v>110500</v>
      </c>
      <c r="I48" s="15">
        <f t="shared" si="14"/>
        <v>221000</v>
      </c>
    </row>
    <row r="49" spans="1:17" s="2" customFormat="1" ht="21" customHeight="1" x14ac:dyDescent="0.15">
      <c r="A49" s="17" t="str">
        <f>A42</f>
        <v>5. TEJI MATH.</v>
      </c>
      <c r="B49" s="18"/>
      <c r="C49" s="18"/>
      <c r="D49" s="18"/>
      <c r="E49" s="18"/>
      <c r="F49" s="18"/>
      <c r="G49" s="18"/>
      <c r="H49" s="19"/>
      <c r="I49" s="24">
        <f>SUM(I43:I48)</f>
        <v>5256721</v>
      </c>
    </row>
    <row r="50" spans="1:17" s="2" customFormat="1" ht="20" customHeight="1" x14ac:dyDescent="0.15">
      <c r="A50" s="25" t="s">
        <v>88</v>
      </c>
      <c r="B50" s="26"/>
      <c r="C50" s="26"/>
      <c r="D50" s="26"/>
      <c r="E50" s="26"/>
      <c r="F50" s="26"/>
      <c r="G50" s="26"/>
      <c r="H50" s="27"/>
      <c r="I50" s="28">
        <f>I11+I17+I36+I41+I49</f>
        <v>25999677</v>
      </c>
    </row>
    <row r="51" spans="1:17" s="31" customFormat="1" ht="33" customHeight="1" x14ac:dyDescent="0.2">
      <c r="A51" s="29" t="s">
        <v>89</v>
      </c>
      <c r="B51" s="29"/>
      <c r="C51" s="29"/>
      <c r="D51" s="29"/>
      <c r="E51" s="29"/>
      <c r="F51" s="29"/>
      <c r="G51" s="29"/>
      <c r="H51" s="29"/>
      <c r="I51" s="29"/>
      <c r="J51" s="30"/>
      <c r="K51" s="30"/>
      <c r="L51" s="30"/>
      <c r="M51" s="30"/>
      <c r="N51" s="30"/>
      <c r="O51" s="30"/>
      <c r="P51" s="30"/>
      <c r="Q51" s="30"/>
    </row>
    <row r="52" spans="1:17" s="31" customFormat="1" x14ac:dyDescent="0.2">
      <c r="A52" s="32"/>
      <c r="B52" s="32"/>
      <c r="C52" s="32"/>
      <c r="D52" s="32"/>
      <c r="E52" s="32"/>
      <c r="F52" s="32"/>
      <c r="G52" s="32"/>
      <c r="H52" s="32"/>
      <c r="I52" s="33"/>
      <c r="J52" s="30"/>
      <c r="K52" s="30"/>
      <c r="L52" s="30"/>
      <c r="M52" s="30"/>
      <c r="N52" s="30"/>
      <c r="O52" s="30"/>
      <c r="P52" s="30"/>
      <c r="Q52" s="30"/>
    </row>
    <row r="53" spans="1:17" s="31" customFormat="1" x14ac:dyDescent="0.2">
      <c r="A53" s="32"/>
      <c r="B53" s="32"/>
      <c r="C53" s="32"/>
      <c r="D53" s="32"/>
      <c r="E53" s="32"/>
      <c r="F53" s="32"/>
      <c r="G53" s="32"/>
      <c r="H53" s="32"/>
      <c r="I53" s="33"/>
      <c r="J53" s="30"/>
      <c r="K53" s="30"/>
      <c r="L53" s="30"/>
      <c r="M53" s="30"/>
      <c r="N53" s="30"/>
      <c r="O53" s="30"/>
      <c r="P53" s="30"/>
      <c r="Q53" s="30"/>
    </row>
    <row r="54" spans="1:17" s="31" customFormat="1" x14ac:dyDescent="0.2">
      <c r="A54" s="32"/>
      <c r="B54" s="32"/>
      <c r="C54" s="32"/>
      <c r="D54" s="32"/>
      <c r="E54" s="32"/>
      <c r="F54" s="32"/>
      <c r="G54" s="32"/>
      <c r="H54" s="32"/>
      <c r="I54" s="33"/>
      <c r="J54" s="30"/>
      <c r="K54" s="30"/>
      <c r="L54" s="30"/>
      <c r="M54" s="30"/>
      <c r="N54" s="30"/>
      <c r="O54" s="30"/>
      <c r="P54" s="30"/>
      <c r="Q54" s="30"/>
    </row>
    <row r="55" spans="1:17" s="31" customFormat="1" x14ac:dyDescent="0.2">
      <c r="A55" s="32"/>
      <c r="B55" s="32"/>
      <c r="C55" s="32"/>
      <c r="D55" s="32"/>
      <c r="E55" s="32"/>
      <c r="F55" s="32"/>
      <c r="G55" s="32"/>
      <c r="H55" s="32"/>
      <c r="I55" s="33"/>
      <c r="J55" s="30"/>
      <c r="K55" s="30"/>
      <c r="L55" s="30"/>
      <c r="M55" s="30"/>
      <c r="N55" s="30"/>
      <c r="O55" s="30"/>
      <c r="P55" s="30"/>
      <c r="Q55" s="30"/>
    </row>
    <row r="56" spans="1:17" ht="13" customHeight="1" x14ac:dyDescent="0.2">
      <c r="A56" s="34" t="s">
        <v>90</v>
      </c>
      <c r="B56" s="34"/>
      <c r="C56" s="34"/>
      <c r="D56" s="34"/>
      <c r="E56" s="34"/>
      <c r="F56" s="34"/>
      <c r="G56" s="34"/>
      <c r="H56" s="34"/>
      <c r="I56" s="34"/>
      <c r="J56" s="35"/>
      <c r="K56" s="35"/>
      <c r="L56" s="35"/>
      <c r="M56" s="35"/>
      <c r="N56" s="35"/>
      <c r="O56" s="35"/>
      <c r="P56" s="35"/>
      <c r="Q56" s="35"/>
    </row>
    <row r="57" spans="1:17" x14ac:dyDescent="0.2">
      <c r="A57" s="36" t="s">
        <v>91</v>
      </c>
      <c r="B57" s="36"/>
      <c r="C57" s="36"/>
      <c r="D57" s="36"/>
      <c r="E57" s="36"/>
      <c r="F57" s="36"/>
      <c r="G57" s="36"/>
      <c r="H57" s="36"/>
      <c r="I57" s="36"/>
      <c r="J57" s="37"/>
      <c r="K57" s="37"/>
      <c r="L57" s="37"/>
      <c r="M57" s="37"/>
      <c r="N57" s="37"/>
      <c r="O57" s="37"/>
      <c r="P57" s="37"/>
      <c r="Q57" s="37"/>
    </row>
    <row r="58" spans="1:17" ht="13" customHeight="1" x14ac:dyDescent="0.2">
      <c r="A58" s="34" t="s">
        <v>92</v>
      </c>
      <c r="B58" s="34"/>
      <c r="C58" s="34"/>
      <c r="D58" s="34"/>
      <c r="E58" s="34"/>
      <c r="F58" s="34"/>
      <c r="G58" s="34"/>
      <c r="H58" s="34"/>
      <c r="I58" s="34"/>
      <c r="J58" s="38"/>
      <c r="K58" s="38"/>
      <c r="L58" s="38"/>
      <c r="M58" s="38"/>
      <c r="N58" s="38"/>
      <c r="O58" s="38"/>
      <c r="P58" s="38"/>
      <c r="Q58" s="38"/>
    </row>
    <row r="59" spans="1:17" ht="14.25" customHeight="1" x14ac:dyDescent="0.2">
      <c r="A59" s="34"/>
      <c r="B59" s="34"/>
      <c r="C59" s="34"/>
      <c r="D59" s="34"/>
      <c r="E59" s="34"/>
      <c r="F59" s="34"/>
      <c r="G59" s="34"/>
      <c r="H59" s="34"/>
      <c r="I59" s="34"/>
      <c r="J59" s="39"/>
      <c r="K59" s="39"/>
      <c r="L59" s="39"/>
      <c r="M59" s="39"/>
      <c r="N59" s="39"/>
      <c r="O59" s="39"/>
      <c r="P59" s="30"/>
      <c r="Q59" s="40"/>
    </row>
    <row r="60" spans="1:17" ht="15" customHeight="1" x14ac:dyDescent="0.2">
      <c r="A60" s="41" t="s">
        <v>93</v>
      </c>
      <c r="B60" s="41"/>
      <c r="C60" s="41"/>
      <c r="D60" s="41"/>
      <c r="E60" s="41"/>
      <c r="F60" s="41"/>
      <c r="G60" s="41"/>
      <c r="H60" s="41"/>
      <c r="I60" s="41"/>
      <c r="J60" s="42"/>
      <c r="K60" s="42"/>
      <c r="L60" s="42"/>
      <c r="M60" s="42"/>
      <c r="N60" s="42"/>
      <c r="O60" s="42"/>
      <c r="P60" s="42"/>
      <c r="Q60" s="42"/>
    </row>
    <row r="61" spans="1:17" x14ac:dyDescent="0.2">
      <c r="A61" s="43" t="s">
        <v>94</v>
      </c>
      <c r="B61" s="43"/>
      <c r="C61" s="43"/>
      <c r="D61" s="43"/>
      <c r="E61" s="43"/>
      <c r="F61" s="43"/>
      <c r="G61" s="43"/>
      <c r="H61" s="43"/>
      <c r="I61" s="43"/>
      <c r="J61" s="38"/>
      <c r="K61" s="38"/>
      <c r="L61" s="38"/>
      <c r="M61" s="38"/>
      <c r="N61" s="38"/>
      <c r="O61" s="38"/>
      <c r="P61" s="38"/>
      <c r="Q61" s="38"/>
    </row>
    <row r="62" spans="1:17" x14ac:dyDescent="0.2">
      <c r="A62" s="43" t="s">
        <v>95</v>
      </c>
      <c r="B62" s="43"/>
      <c r="C62" s="43"/>
      <c r="D62" s="43"/>
      <c r="E62" s="43"/>
      <c r="F62" s="43"/>
      <c r="G62" s="43"/>
      <c r="H62" s="43"/>
      <c r="I62" s="43"/>
      <c r="J62" s="38"/>
      <c r="K62" s="38"/>
      <c r="L62" s="38"/>
      <c r="M62" s="38"/>
      <c r="N62" s="38"/>
      <c r="O62" s="38"/>
      <c r="P62" s="38"/>
      <c r="Q62" s="38"/>
    </row>
  </sheetData>
  <mergeCells count="21">
    <mergeCell ref="A60:I60"/>
    <mergeCell ref="A61:I61"/>
    <mergeCell ref="A62:I62"/>
    <mergeCell ref="A50:H50"/>
    <mergeCell ref="A51:I51"/>
    <mergeCell ref="A56:I56"/>
    <mergeCell ref="A57:I57"/>
    <mergeCell ref="A58:I58"/>
    <mergeCell ref="A59:I59"/>
    <mergeCell ref="A18:I18"/>
    <mergeCell ref="A36:H36"/>
    <mergeCell ref="A37:I37"/>
    <mergeCell ref="A41:H41"/>
    <mergeCell ref="A42:I42"/>
    <mergeCell ref="A49:H49"/>
    <mergeCell ref="A1:I1"/>
    <mergeCell ref="A2:I2"/>
    <mergeCell ref="A4:I4"/>
    <mergeCell ref="A11:H11"/>
    <mergeCell ref="A12:I12"/>
    <mergeCell ref="A17:H17"/>
  </mergeCells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2026-10-13T20:25:43Z</dcterms:created>
  <dcterms:modified xsi:type="dcterms:W3CDTF">2026-10-13T20:27:07Z</dcterms:modified>
</cp:coreProperties>
</file>