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https://d.docs.live.net/23d11585d4b9cada/Documentos/PERSONAL/2. TRABAJO/2026/INDER/01. LP/LP-XXX-2026 P. PREVENTORIO/0. RECIBIDOS/VERSIONES/v2/"/>
    </mc:Choice>
  </mc:AlternateContent>
  <xr:revisionPtr revIDLastSave="178" documentId="8_{FC6AF674-F42C-41BE-8989-2AB3B7143FFC}" xr6:coauthVersionLast="47" xr6:coauthVersionMax="47" xr10:uidLastSave="{A98AD3C3-F53B-4FFB-9DEE-3187A9B65F00}"/>
  <bookViews>
    <workbookView xWindow="-120" yWindow="-120" windowWidth="29040" windowHeight="15720" xr2:uid="{D2DEA69F-3044-40BB-8E44-1271AFEDDEAC}"/>
  </bookViews>
  <sheets>
    <sheet name="PPTO OFICIAL" sheetId="1" r:id="rId1"/>
  </sheets>
  <externalReferences>
    <externalReference r:id="rId2"/>
  </externalReferences>
  <definedNames>
    <definedName name="_xlnm.Print_Area">#REF!</definedName>
    <definedName name="INSU">#REF!</definedName>
    <definedName name="INSUMOS">#REF!</definedName>
    <definedName name="SUBA">'[1]SUB APU'!$A:$D</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434" i="1" l="1"/>
  <c r="E434" i="1"/>
  <c r="G434" i="1" s="1"/>
  <c r="J433" i="1"/>
  <c r="E433" i="1"/>
  <c r="G433" i="1" s="1"/>
  <c r="J432" i="1"/>
  <c r="G432" i="1"/>
  <c r="E432" i="1"/>
  <c r="J431" i="1"/>
  <c r="E431" i="1"/>
  <c r="G431" i="1" s="1"/>
  <c r="J430" i="1"/>
  <c r="E430" i="1"/>
  <c r="G430" i="1" s="1"/>
  <c r="J429" i="1"/>
  <c r="E429" i="1"/>
  <c r="G429" i="1" s="1"/>
  <c r="J428" i="1"/>
  <c r="E428" i="1"/>
  <c r="G428" i="1" s="1"/>
  <c r="J427" i="1"/>
  <c r="G427" i="1"/>
  <c r="E427" i="1"/>
  <c r="J426" i="1"/>
  <c r="E426" i="1"/>
  <c r="G426" i="1" s="1"/>
  <c r="J425" i="1"/>
  <c r="E425" i="1"/>
  <c r="G425" i="1" s="1"/>
  <c r="J424" i="1"/>
  <c r="G424" i="1"/>
  <c r="E424" i="1"/>
  <c r="J423" i="1"/>
  <c r="E423" i="1"/>
  <c r="G423" i="1" s="1"/>
  <c r="J422" i="1"/>
  <c r="E422" i="1"/>
  <c r="G422" i="1" s="1"/>
  <c r="J421" i="1"/>
  <c r="E421" i="1"/>
  <c r="G421" i="1" s="1"/>
  <c r="J420" i="1"/>
  <c r="E420" i="1"/>
  <c r="G420" i="1" s="1"/>
  <c r="J419" i="1"/>
  <c r="G419" i="1"/>
  <c r="E419" i="1"/>
  <c r="J418" i="1"/>
  <c r="E418" i="1"/>
  <c r="G418" i="1" s="1"/>
  <c r="J417" i="1"/>
  <c r="E417" i="1"/>
  <c r="G417" i="1" s="1"/>
  <c r="J416" i="1"/>
  <c r="G416" i="1"/>
  <c r="E416" i="1"/>
  <c r="J415" i="1"/>
  <c r="E415" i="1"/>
  <c r="G415" i="1" s="1"/>
  <c r="J414" i="1"/>
  <c r="E414" i="1"/>
  <c r="G414" i="1" s="1"/>
  <c r="J413" i="1"/>
  <c r="E413" i="1"/>
  <c r="G413" i="1" s="1"/>
  <c r="J412" i="1"/>
  <c r="E412" i="1"/>
  <c r="G412" i="1" s="1"/>
  <c r="J411" i="1"/>
  <c r="G411" i="1"/>
  <c r="E411" i="1"/>
  <c r="J410" i="1"/>
  <c r="E410" i="1"/>
  <c r="G410" i="1" s="1"/>
  <c r="J409" i="1"/>
  <c r="E409" i="1"/>
  <c r="G409" i="1" s="1"/>
  <c r="J408" i="1"/>
  <c r="G408" i="1"/>
  <c r="E408" i="1"/>
  <c r="J407" i="1"/>
  <c r="E407" i="1"/>
  <c r="G407" i="1" s="1"/>
  <c r="J406" i="1"/>
  <c r="E406" i="1"/>
  <c r="G406" i="1" s="1"/>
  <c r="J405" i="1"/>
  <c r="E405" i="1"/>
  <c r="G405" i="1" s="1"/>
  <c r="J404" i="1"/>
  <c r="E404" i="1"/>
  <c r="G404" i="1" s="1"/>
  <c r="J403" i="1"/>
  <c r="G403" i="1"/>
  <c r="E403" i="1"/>
  <c r="J402" i="1"/>
  <c r="E402" i="1"/>
  <c r="G402" i="1" s="1"/>
  <c r="J401" i="1"/>
  <c r="E401" i="1"/>
  <c r="G401" i="1" s="1"/>
  <c r="J400" i="1"/>
  <c r="G400" i="1"/>
  <c r="E400" i="1"/>
  <c r="J399" i="1"/>
  <c r="E399" i="1"/>
  <c r="G399" i="1" s="1"/>
  <c r="J398" i="1"/>
  <c r="E398" i="1"/>
  <c r="G398" i="1" s="1"/>
  <c r="J397" i="1"/>
  <c r="E397" i="1"/>
  <c r="G397" i="1" s="1"/>
  <c r="J396" i="1"/>
  <c r="E396" i="1"/>
  <c r="G396" i="1" s="1"/>
  <c r="J395" i="1"/>
  <c r="G395" i="1"/>
  <c r="E395" i="1"/>
  <c r="J394" i="1"/>
  <c r="E394" i="1"/>
  <c r="G394" i="1" s="1"/>
  <c r="J393" i="1"/>
  <c r="E393" i="1"/>
  <c r="G393" i="1" s="1"/>
  <c r="J392" i="1"/>
  <c r="G392" i="1"/>
  <c r="E392" i="1"/>
  <c r="J391" i="1"/>
  <c r="E391" i="1"/>
  <c r="G391" i="1" s="1"/>
  <c r="J390" i="1"/>
  <c r="E390" i="1"/>
  <c r="G390" i="1" s="1"/>
  <c r="J389" i="1"/>
  <c r="E389" i="1"/>
  <c r="G389" i="1" s="1"/>
  <c r="J388" i="1"/>
  <c r="E388" i="1"/>
  <c r="G388" i="1" s="1"/>
  <c r="J387" i="1"/>
  <c r="G387" i="1"/>
  <c r="E387" i="1"/>
  <c r="J386" i="1"/>
  <c r="E386" i="1"/>
  <c r="G386" i="1" s="1"/>
  <c r="J385" i="1"/>
  <c r="E385" i="1"/>
  <c r="G385" i="1" s="1"/>
  <c r="J384" i="1"/>
  <c r="G384" i="1"/>
  <c r="E384" i="1"/>
  <c r="J383" i="1"/>
  <c r="E383" i="1"/>
  <c r="G383" i="1" s="1"/>
  <c r="J382" i="1"/>
  <c r="E382" i="1"/>
  <c r="G382" i="1" s="1"/>
  <c r="J381" i="1"/>
  <c r="E381" i="1"/>
  <c r="G381" i="1" s="1"/>
  <c r="J380" i="1"/>
  <c r="E380" i="1"/>
  <c r="G380" i="1" s="1"/>
  <c r="J379" i="1"/>
  <c r="G379" i="1"/>
  <c r="E379" i="1"/>
  <c r="J378" i="1"/>
  <c r="E378" i="1"/>
  <c r="G378" i="1" s="1"/>
  <c r="J377" i="1"/>
  <c r="E377" i="1"/>
  <c r="G377" i="1" s="1"/>
  <c r="J376" i="1"/>
  <c r="G376" i="1"/>
  <c r="E376" i="1"/>
  <c r="J375" i="1"/>
  <c r="E375" i="1"/>
  <c r="G375" i="1" s="1"/>
  <c r="J374" i="1"/>
  <c r="E374" i="1"/>
  <c r="G374" i="1" s="1"/>
  <c r="J373" i="1"/>
  <c r="E373" i="1"/>
  <c r="G373" i="1" s="1"/>
  <c r="J372" i="1"/>
  <c r="E372" i="1"/>
  <c r="G372" i="1" s="1"/>
  <c r="J371" i="1"/>
  <c r="G371" i="1"/>
  <c r="E371" i="1"/>
  <c r="J370" i="1"/>
  <c r="E370" i="1"/>
  <c r="G370" i="1" s="1"/>
  <c r="J369" i="1"/>
  <c r="E369" i="1"/>
  <c r="G369" i="1" s="1"/>
  <c r="J368" i="1"/>
  <c r="G368" i="1"/>
  <c r="E368" i="1"/>
  <c r="J367" i="1"/>
  <c r="E367" i="1"/>
  <c r="G367" i="1" s="1"/>
  <c r="J366" i="1"/>
  <c r="E366" i="1"/>
  <c r="G366" i="1" s="1"/>
  <c r="J365" i="1"/>
  <c r="E365" i="1"/>
  <c r="G365" i="1" s="1"/>
  <c r="J364" i="1"/>
  <c r="E364" i="1"/>
  <c r="G364" i="1" s="1"/>
  <c r="J363" i="1"/>
  <c r="G363" i="1"/>
  <c r="E363" i="1"/>
  <c r="J362" i="1"/>
  <c r="E362" i="1"/>
  <c r="G362" i="1" s="1"/>
  <c r="J361" i="1"/>
  <c r="E361" i="1"/>
  <c r="G361" i="1" s="1"/>
  <c r="J360" i="1"/>
  <c r="G360" i="1"/>
  <c r="E360" i="1"/>
  <c r="J359" i="1"/>
  <c r="E359" i="1"/>
  <c r="G359" i="1" s="1"/>
  <c r="J358" i="1"/>
  <c r="E358" i="1"/>
  <c r="G358" i="1" s="1"/>
  <c r="J357" i="1"/>
  <c r="E357" i="1"/>
  <c r="G357" i="1" s="1"/>
  <c r="J356" i="1"/>
  <c r="E356" i="1"/>
  <c r="G356" i="1" s="1"/>
  <c r="J355" i="1"/>
  <c r="G355" i="1"/>
  <c r="E355" i="1"/>
  <c r="J354" i="1"/>
  <c r="E354" i="1"/>
  <c r="G354" i="1" s="1"/>
  <c r="J353" i="1"/>
  <c r="E353" i="1"/>
  <c r="G353" i="1" s="1"/>
  <c r="J352" i="1"/>
  <c r="G352" i="1"/>
  <c r="E352" i="1"/>
  <c r="J351" i="1"/>
  <c r="E351" i="1"/>
  <c r="G351" i="1" s="1"/>
  <c r="J350" i="1"/>
  <c r="E350" i="1"/>
  <c r="G350" i="1" s="1"/>
  <c r="J349" i="1"/>
  <c r="E349" i="1"/>
  <c r="G349" i="1" s="1"/>
  <c r="J348" i="1"/>
  <c r="E348" i="1"/>
  <c r="G348" i="1" s="1"/>
  <c r="J347" i="1"/>
  <c r="G347" i="1"/>
  <c r="E347" i="1"/>
  <c r="J346" i="1"/>
  <c r="E346" i="1"/>
  <c r="G346" i="1" s="1"/>
  <c r="J345" i="1"/>
  <c r="E345" i="1"/>
  <c r="G345" i="1" s="1"/>
  <c r="J344" i="1"/>
  <c r="G344" i="1"/>
  <c r="E344" i="1"/>
  <c r="J343" i="1"/>
  <c r="E343" i="1"/>
  <c r="G343" i="1" s="1"/>
  <c r="J342" i="1"/>
  <c r="E342" i="1"/>
  <c r="G342" i="1" s="1"/>
  <c r="J341" i="1"/>
  <c r="E341" i="1"/>
  <c r="G341" i="1" s="1"/>
  <c r="J340" i="1"/>
  <c r="E340" i="1"/>
  <c r="G340" i="1" s="1"/>
  <c r="J339" i="1"/>
  <c r="G339" i="1"/>
  <c r="E339" i="1"/>
  <c r="J338" i="1"/>
  <c r="E338" i="1"/>
  <c r="G338" i="1" s="1"/>
  <c r="J337" i="1"/>
  <c r="E337" i="1"/>
  <c r="G337" i="1" s="1"/>
  <c r="J336" i="1"/>
  <c r="G336" i="1"/>
  <c r="E336" i="1"/>
  <c r="J335" i="1"/>
  <c r="G335" i="1"/>
  <c r="E335" i="1"/>
  <c r="J334" i="1"/>
  <c r="E334" i="1"/>
  <c r="G334" i="1" s="1"/>
  <c r="J333" i="1"/>
  <c r="E333" i="1"/>
  <c r="G333" i="1" s="1"/>
  <c r="J332" i="1"/>
  <c r="E332" i="1"/>
  <c r="G332" i="1" s="1"/>
  <c r="J331" i="1"/>
  <c r="G331" i="1"/>
  <c r="E331" i="1"/>
  <c r="J330" i="1"/>
  <c r="E330" i="1"/>
  <c r="G330" i="1" s="1"/>
  <c r="J329" i="1"/>
  <c r="E329" i="1"/>
  <c r="G329" i="1" s="1"/>
  <c r="J328" i="1"/>
  <c r="G328" i="1"/>
  <c r="E328" i="1"/>
  <c r="J327" i="1"/>
  <c r="E327" i="1"/>
  <c r="G327" i="1" s="1"/>
  <c r="J326" i="1"/>
  <c r="E326" i="1"/>
  <c r="G326" i="1" s="1"/>
  <c r="J325" i="1"/>
  <c r="E325" i="1"/>
  <c r="G325" i="1" s="1"/>
  <c r="J324" i="1"/>
  <c r="E324" i="1"/>
  <c r="G324" i="1" s="1"/>
  <c r="J323" i="1"/>
  <c r="G323" i="1"/>
  <c r="E323" i="1"/>
  <c r="J322" i="1"/>
  <c r="E322" i="1"/>
  <c r="G322" i="1" s="1"/>
  <c r="J321" i="1"/>
  <c r="E321" i="1"/>
  <c r="G321" i="1" s="1"/>
  <c r="J320" i="1"/>
  <c r="G320" i="1"/>
  <c r="E320" i="1"/>
  <c r="J319" i="1"/>
  <c r="E319" i="1"/>
  <c r="G319" i="1" s="1"/>
  <c r="J318" i="1"/>
  <c r="E318" i="1"/>
  <c r="G318" i="1" s="1"/>
  <c r="J317" i="1"/>
  <c r="E317" i="1"/>
  <c r="G317" i="1" s="1"/>
  <c r="J316" i="1"/>
  <c r="E316" i="1"/>
  <c r="G316" i="1" s="1"/>
  <c r="J315" i="1"/>
  <c r="G315" i="1"/>
  <c r="E315" i="1"/>
  <c r="J314" i="1"/>
  <c r="E314" i="1"/>
  <c r="G314" i="1" s="1"/>
  <c r="J313" i="1"/>
  <c r="E313" i="1"/>
  <c r="G313" i="1" s="1"/>
  <c r="J312" i="1"/>
  <c r="G312" i="1"/>
  <c r="E312" i="1"/>
  <c r="J311" i="1"/>
  <c r="E311" i="1"/>
  <c r="G311" i="1" s="1"/>
  <c r="J310" i="1"/>
  <c r="E310" i="1"/>
  <c r="G310" i="1" s="1"/>
  <c r="J309" i="1"/>
  <c r="E309" i="1"/>
  <c r="G309" i="1" s="1"/>
  <c r="J308" i="1"/>
  <c r="E308" i="1"/>
  <c r="G308" i="1" s="1"/>
  <c r="J307" i="1"/>
  <c r="G307" i="1"/>
  <c r="E307" i="1"/>
  <c r="J306" i="1"/>
  <c r="E306" i="1"/>
  <c r="G306" i="1" s="1"/>
  <c r="J305" i="1"/>
  <c r="E305" i="1"/>
  <c r="G305" i="1" s="1"/>
  <c r="J304" i="1"/>
  <c r="G304" i="1"/>
  <c r="E304" i="1"/>
  <c r="J303" i="1"/>
  <c r="E303" i="1"/>
  <c r="G303" i="1" s="1"/>
  <c r="J302" i="1"/>
  <c r="E302" i="1"/>
  <c r="G302" i="1" s="1"/>
  <c r="J301" i="1"/>
  <c r="E301" i="1"/>
  <c r="G301" i="1" s="1"/>
  <c r="J300" i="1"/>
  <c r="E300" i="1"/>
  <c r="G300" i="1" s="1"/>
  <c r="J299" i="1"/>
  <c r="G299" i="1"/>
  <c r="E299" i="1"/>
  <c r="J298" i="1"/>
  <c r="E298" i="1"/>
  <c r="G298" i="1" s="1"/>
  <c r="J297" i="1"/>
  <c r="E297" i="1"/>
  <c r="G297" i="1" s="1"/>
  <c r="J296" i="1"/>
  <c r="G296" i="1"/>
  <c r="E296" i="1"/>
  <c r="J295" i="1"/>
  <c r="E295" i="1"/>
  <c r="G295" i="1" s="1"/>
  <c r="J294" i="1"/>
  <c r="E294" i="1"/>
  <c r="G294" i="1" s="1"/>
  <c r="J293" i="1"/>
  <c r="E293" i="1"/>
  <c r="G293" i="1" s="1"/>
  <c r="J292" i="1"/>
  <c r="E292" i="1"/>
  <c r="G292" i="1" s="1"/>
  <c r="J291" i="1"/>
  <c r="G291" i="1"/>
  <c r="E291" i="1"/>
  <c r="J290" i="1"/>
  <c r="E290" i="1"/>
  <c r="G290" i="1" s="1"/>
  <c r="J289" i="1"/>
  <c r="E289" i="1"/>
  <c r="G289" i="1" s="1"/>
  <c r="J288" i="1"/>
  <c r="G288" i="1"/>
  <c r="E288" i="1"/>
  <c r="J287" i="1"/>
  <c r="E287" i="1"/>
  <c r="G287" i="1" s="1"/>
  <c r="J286" i="1"/>
  <c r="E286" i="1"/>
  <c r="G286" i="1" s="1"/>
  <c r="J285" i="1"/>
  <c r="E285" i="1"/>
  <c r="G285" i="1" s="1"/>
  <c r="J284" i="1"/>
  <c r="E284" i="1"/>
  <c r="G284" i="1" s="1"/>
  <c r="J283" i="1"/>
  <c r="G283" i="1"/>
  <c r="E283" i="1"/>
  <c r="J282" i="1"/>
  <c r="E282" i="1"/>
  <c r="G282" i="1" s="1"/>
  <c r="J281" i="1"/>
  <c r="E281" i="1"/>
  <c r="G281" i="1" s="1"/>
  <c r="J280" i="1"/>
  <c r="G280" i="1"/>
  <c r="E280" i="1"/>
  <c r="J279" i="1"/>
  <c r="E279" i="1"/>
  <c r="G279" i="1" s="1"/>
  <c r="J278" i="1"/>
  <c r="E278" i="1"/>
  <c r="G278" i="1" s="1"/>
  <c r="J277" i="1"/>
  <c r="E277" i="1"/>
  <c r="G277" i="1" s="1"/>
  <c r="J276" i="1"/>
  <c r="E276" i="1"/>
  <c r="G276" i="1" s="1"/>
  <c r="J275" i="1"/>
  <c r="G275" i="1"/>
  <c r="E275" i="1"/>
  <c r="J274" i="1"/>
  <c r="E274" i="1"/>
  <c r="G274" i="1" s="1"/>
  <c r="J273" i="1"/>
  <c r="E273" i="1"/>
  <c r="G273" i="1" s="1"/>
  <c r="J272" i="1"/>
  <c r="G272" i="1"/>
  <c r="E272" i="1"/>
  <c r="J271" i="1"/>
  <c r="E271" i="1"/>
  <c r="G271" i="1" s="1"/>
  <c r="J270" i="1"/>
  <c r="E270" i="1"/>
  <c r="G270" i="1" s="1"/>
  <c r="J269" i="1"/>
  <c r="E269" i="1"/>
  <c r="G269" i="1" s="1"/>
  <c r="J268" i="1"/>
  <c r="E268" i="1"/>
  <c r="G268" i="1" s="1"/>
  <c r="J267" i="1"/>
  <c r="G267" i="1"/>
  <c r="E267" i="1"/>
  <c r="J266" i="1"/>
  <c r="E266" i="1"/>
  <c r="G266" i="1" s="1"/>
  <c r="J265" i="1"/>
  <c r="E265" i="1"/>
  <c r="G265" i="1" s="1"/>
  <c r="J264" i="1"/>
  <c r="G264" i="1"/>
  <c r="E264" i="1"/>
  <c r="J263" i="1"/>
  <c r="E263" i="1"/>
  <c r="G263" i="1" s="1"/>
  <c r="J262" i="1"/>
  <c r="E262" i="1"/>
  <c r="G262" i="1" s="1"/>
  <c r="J261" i="1"/>
  <c r="E261" i="1"/>
  <c r="G261" i="1" s="1"/>
  <c r="J260" i="1"/>
  <c r="E260" i="1"/>
  <c r="G260" i="1" s="1"/>
  <c r="J259" i="1"/>
  <c r="G259" i="1"/>
  <c r="E259" i="1"/>
  <c r="J258" i="1"/>
  <c r="E258" i="1"/>
  <c r="G258" i="1" s="1"/>
  <c r="J257" i="1"/>
  <c r="E257" i="1"/>
  <c r="G257" i="1" s="1"/>
  <c r="J256" i="1"/>
  <c r="G256" i="1"/>
  <c r="E256" i="1"/>
  <c r="J255" i="1"/>
  <c r="E255" i="1"/>
  <c r="G255" i="1" s="1"/>
  <c r="J254" i="1"/>
  <c r="E254" i="1"/>
  <c r="G254" i="1" s="1"/>
  <c r="J253" i="1"/>
  <c r="E253" i="1"/>
  <c r="G253" i="1" s="1"/>
  <c r="J252" i="1"/>
  <c r="E252" i="1"/>
  <c r="G252" i="1" s="1"/>
  <c r="J251" i="1"/>
  <c r="G251" i="1"/>
  <c r="E251" i="1"/>
  <c r="J250" i="1"/>
  <c r="E250" i="1"/>
  <c r="G250" i="1" s="1"/>
  <c r="J249" i="1"/>
  <c r="E249" i="1"/>
  <c r="G249" i="1" s="1"/>
  <c r="J248" i="1"/>
  <c r="G248" i="1"/>
  <c r="E248" i="1"/>
  <c r="J247" i="1"/>
  <c r="E247" i="1"/>
  <c r="G247" i="1" s="1"/>
  <c r="J246" i="1"/>
  <c r="E246" i="1"/>
  <c r="G246" i="1" s="1"/>
  <c r="J245" i="1"/>
  <c r="E245" i="1"/>
  <c r="G245" i="1" s="1"/>
  <c r="J244" i="1"/>
  <c r="E244" i="1"/>
  <c r="G244" i="1" s="1"/>
  <c r="J243" i="1"/>
  <c r="G243" i="1"/>
  <c r="E243" i="1"/>
  <c r="J242" i="1"/>
  <c r="E242" i="1"/>
  <c r="G242" i="1" s="1"/>
  <c r="J241" i="1"/>
  <c r="E241" i="1"/>
  <c r="G241" i="1" s="1"/>
  <c r="J240" i="1"/>
  <c r="G240" i="1"/>
  <c r="E240" i="1"/>
  <c r="J239" i="1"/>
  <c r="E239" i="1"/>
  <c r="G239" i="1" s="1"/>
  <c r="J238" i="1"/>
  <c r="E238" i="1"/>
  <c r="G238" i="1" s="1"/>
  <c r="J237" i="1"/>
  <c r="E237" i="1"/>
  <c r="G237" i="1" s="1"/>
  <c r="J236" i="1"/>
  <c r="E236" i="1"/>
  <c r="G236" i="1" s="1"/>
  <c r="J235" i="1"/>
  <c r="G235" i="1"/>
  <c r="E235" i="1"/>
  <c r="J234" i="1"/>
  <c r="E234" i="1"/>
  <c r="G234" i="1" s="1"/>
  <c r="J233" i="1"/>
  <c r="E233" i="1"/>
  <c r="G233" i="1" s="1"/>
  <c r="J232" i="1"/>
  <c r="G232" i="1"/>
  <c r="E232" i="1"/>
  <c r="J231" i="1"/>
  <c r="E231" i="1"/>
  <c r="G231" i="1" s="1"/>
  <c r="J230" i="1"/>
  <c r="E230" i="1"/>
  <c r="G230" i="1" s="1"/>
  <c r="J229" i="1"/>
  <c r="E229" i="1"/>
  <c r="G229" i="1" s="1"/>
  <c r="J228" i="1"/>
  <c r="E228" i="1"/>
  <c r="G228" i="1" s="1"/>
  <c r="J227" i="1"/>
  <c r="G227" i="1"/>
  <c r="E227" i="1"/>
  <c r="J226" i="1"/>
  <c r="E226" i="1"/>
  <c r="G226" i="1" s="1"/>
  <c r="J225" i="1"/>
  <c r="E225" i="1"/>
  <c r="G225" i="1" s="1"/>
  <c r="J224" i="1"/>
  <c r="G224" i="1"/>
  <c r="E224" i="1"/>
  <c r="J223" i="1"/>
  <c r="E223" i="1"/>
  <c r="G223" i="1" s="1"/>
  <c r="J222" i="1"/>
  <c r="E222" i="1"/>
  <c r="G222" i="1" s="1"/>
  <c r="J221" i="1"/>
  <c r="E221" i="1"/>
  <c r="G221" i="1" s="1"/>
  <c r="J220" i="1"/>
  <c r="E220" i="1"/>
  <c r="G220" i="1" s="1"/>
  <c r="J219" i="1"/>
  <c r="G219" i="1"/>
  <c r="E219" i="1"/>
  <c r="J218" i="1"/>
  <c r="E218" i="1"/>
  <c r="G218" i="1" s="1"/>
  <c r="J217" i="1"/>
  <c r="E217" i="1"/>
  <c r="G217" i="1" s="1"/>
  <c r="J216" i="1"/>
  <c r="G216" i="1"/>
  <c r="E216" i="1"/>
  <c r="J215" i="1"/>
  <c r="E215" i="1"/>
  <c r="G215" i="1" s="1"/>
  <c r="J214" i="1"/>
  <c r="E214" i="1"/>
  <c r="G214" i="1" s="1"/>
  <c r="J213" i="1"/>
  <c r="E213" i="1"/>
  <c r="G213" i="1" s="1"/>
  <c r="J212" i="1"/>
  <c r="E212" i="1"/>
  <c r="G212" i="1" s="1"/>
  <c r="J211" i="1"/>
  <c r="G211" i="1"/>
  <c r="E211" i="1"/>
  <c r="J210" i="1"/>
  <c r="E210" i="1"/>
  <c r="G210" i="1" s="1"/>
  <c r="J209" i="1"/>
  <c r="E209" i="1"/>
  <c r="G209" i="1" s="1"/>
  <c r="J208" i="1"/>
  <c r="G208" i="1"/>
  <c r="E208" i="1"/>
  <c r="J207" i="1"/>
  <c r="E207" i="1"/>
  <c r="G207" i="1" s="1"/>
  <c r="J206" i="1"/>
  <c r="E206" i="1"/>
  <c r="G206" i="1" s="1"/>
  <c r="J205" i="1"/>
  <c r="E205" i="1"/>
  <c r="G205" i="1" s="1"/>
  <c r="J204" i="1"/>
  <c r="E204" i="1"/>
  <c r="G204" i="1" s="1"/>
  <c r="J203" i="1"/>
  <c r="G203" i="1"/>
  <c r="E203" i="1"/>
  <c r="J202" i="1"/>
  <c r="E202" i="1"/>
  <c r="G202" i="1" s="1"/>
  <c r="J201" i="1"/>
  <c r="E201" i="1"/>
  <c r="G201" i="1" s="1"/>
  <c r="J200" i="1"/>
  <c r="G200" i="1"/>
  <c r="E200" i="1"/>
  <c r="J199" i="1"/>
  <c r="E199" i="1"/>
  <c r="G199" i="1" s="1"/>
  <c r="J198" i="1"/>
  <c r="E198" i="1"/>
  <c r="G198" i="1" s="1"/>
  <c r="J197" i="1"/>
  <c r="E197" i="1"/>
  <c r="G197" i="1" s="1"/>
  <c r="J196" i="1"/>
  <c r="E196" i="1"/>
  <c r="G196" i="1" s="1"/>
  <c r="J195" i="1"/>
  <c r="G195" i="1"/>
  <c r="E195" i="1"/>
  <c r="J194" i="1"/>
  <c r="E194" i="1"/>
  <c r="G194" i="1" s="1"/>
  <c r="J193" i="1"/>
  <c r="E193" i="1"/>
  <c r="G193" i="1" s="1"/>
  <c r="J192" i="1"/>
  <c r="G192" i="1"/>
  <c r="E192" i="1"/>
  <c r="J191" i="1"/>
  <c r="E191" i="1"/>
  <c r="G191" i="1" s="1"/>
  <c r="J190" i="1"/>
  <c r="E190" i="1"/>
  <c r="G190" i="1" s="1"/>
  <c r="J189" i="1"/>
  <c r="E189" i="1"/>
  <c r="G189" i="1" s="1"/>
  <c r="J188" i="1"/>
  <c r="E188" i="1"/>
  <c r="G188" i="1" s="1"/>
  <c r="J187" i="1"/>
  <c r="G187" i="1"/>
  <c r="E187" i="1"/>
  <c r="J186" i="1"/>
  <c r="E186" i="1"/>
  <c r="G186" i="1" s="1"/>
  <c r="J185" i="1"/>
  <c r="E185" i="1"/>
  <c r="G185" i="1" s="1"/>
  <c r="J184" i="1"/>
  <c r="G184" i="1"/>
  <c r="E184" i="1"/>
  <c r="J183" i="1"/>
  <c r="E183" i="1"/>
  <c r="G183" i="1" s="1"/>
  <c r="J182" i="1"/>
  <c r="E182" i="1"/>
  <c r="G182" i="1" s="1"/>
  <c r="J181" i="1"/>
  <c r="E181" i="1"/>
  <c r="G181" i="1" s="1"/>
  <c r="J180" i="1"/>
  <c r="E180" i="1"/>
  <c r="G180" i="1" s="1"/>
  <c r="J179" i="1"/>
  <c r="G179" i="1"/>
  <c r="E179" i="1"/>
  <c r="J178" i="1"/>
  <c r="E178" i="1"/>
  <c r="G178" i="1" s="1"/>
  <c r="J177" i="1"/>
  <c r="E177" i="1"/>
  <c r="G177" i="1" s="1"/>
  <c r="J176" i="1"/>
  <c r="G176" i="1"/>
  <c r="E176" i="1"/>
  <c r="J175" i="1"/>
  <c r="E175" i="1"/>
  <c r="G175" i="1" s="1"/>
  <c r="J174" i="1"/>
  <c r="E174" i="1"/>
  <c r="G174" i="1" s="1"/>
  <c r="J173" i="1"/>
  <c r="E173" i="1"/>
  <c r="G173" i="1" s="1"/>
  <c r="J172" i="1"/>
  <c r="E172" i="1"/>
  <c r="G172" i="1" s="1"/>
  <c r="J171" i="1"/>
  <c r="G171" i="1"/>
  <c r="E171" i="1"/>
  <c r="J170" i="1"/>
  <c r="E170" i="1"/>
  <c r="G170" i="1" s="1"/>
  <c r="J169" i="1"/>
  <c r="E169" i="1"/>
  <c r="G169" i="1" s="1"/>
  <c r="J168" i="1"/>
  <c r="G168" i="1"/>
  <c r="E168" i="1"/>
  <c r="J167" i="1"/>
  <c r="E167" i="1"/>
  <c r="G167" i="1" s="1"/>
  <c r="J166" i="1"/>
  <c r="E166" i="1"/>
  <c r="G166" i="1" s="1"/>
  <c r="J165" i="1"/>
  <c r="E165" i="1"/>
  <c r="G165" i="1" s="1"/>
  <c r="J164" i="1"/>
  <c r="E164" i="1"/>
  <c r="G164" i="1" s="1"/>
  <c r="J163" i="1"/>
  <c r="G163" i="1"/>
  <c r="E163" i="1"/>
  <c r="J162" i="1"/>
  <c r="E162" i="1"/>
  <c r="G162" i="1" s="1"/>
  <c r="J161" i="1"/>
  <c r="E161" i="1"/>
  <c r="G161" i="1" s="1"/>
  <c r="J160" i="1"/>
  <c r="G160" i="1"/>
  <c r="E160" i="1"/>
  <c r="J159" i="1"/>
  <c r="E159" i="1"/>
  <c r="G159" i="1" s="1"/>
  <c r="J158" i="1"/>
  <c r="E158" i="1"/>
  <c r="G158" i="1" s="1"/>
  <c r="J157" i="1"/>
  <c r="E157" i="1"/>
  <c r="G157" i="1" s="1"/>
  <c r="J156" i="1"/>
  <c r="E156" i="1"/>
  <c r="G156" i="1" s="1"/>
  <c r="J155" i="1"/>
  <c r="G155" i="1"/>
  <c r="E155" i="1"/>
  <c r="J154" i="1"/>
  <c r="E154" i="1"/>
  <c r="G154" i="1" s="1"/>
  <c r="J153" i="1"/>
  <c r="E153" i="1"/>
  <c r="G153" i="1" s="1"/>
  <c r="J152" i="1"/>
  <c r="G152" i="1"/>
  <c r="E152" i="1"/>
  <c r="J151" i="1"/>
  <c r="E151" i="1"/>
  <c r="G151" i="1" s="1"/>
  <c r="J150" i="1"/>
  <c r="E150" i="1"/>
  <c r="G150" i="1" s="1"/>
  <c r="J149" i="1"/>
  <c r="E149" i="1"/>
  <c r="G149" i="1" s="1"/>
  <c r="J148" i="1"/>
  <c r="E148" i="1"/>
  <c r="G148" i="1" s="1"/>
  <c r="J147" i="1"/>
  <c r="G147" i="1"/>
  <c r="E147" i="1"/>
  <c r="J146" i="1"/>
  <c r="E146" i="1"/>
  <c r="G146" i="1" s="1"/>
  <c r="J145" i="1"/>
  <c r="E145" i="1"/>
  <c r="G145" i="1" s="1"/>
  <c r="J144" i="1"/>
  <c r="G144" i="1"/>
  <c r="E144" i="1"/>
  <c r="J143" i="1"/>
  <c r="E143" i="1"/>
  <c r="G143" i="1" s="1"/>
  <c r="J142" i="1"/>
  <c r="E142" i="1"/>
  <c r="G142" i="1" s="1"/>
  <c r="J141" i="1"/>
  <c r="E141" i="1"/>
  <c r="G141" i="1" s="1"/>
  <c r="J140" i="1"/>
  <c r="E140" i="1"/>
  <c r="G140" i="1" s="1"/>
  <c r="J139" i="1"/>
  <c r="G139" i="1"/>
  <c r="E139" i="1"/>
  <c r="J138" i="1"/>
  <c r="E138" i="1"/>
  <c r="G138" i="1" s="1"/>
  <c r="J137" i="1"/>
  <c r="E137" i="1"/>
  <c r="G137" i="1" s="1"/>
  <c r="J136" i="1"/>
  <c r="G136" i="1"/>
  <c r="E136" i="1"/>
  <c r="J135" i="1"/>
  <c r="E135" i="1"/>
  <c r="G135" i="1" s="1"/>
  <c r="J134" i="1"/>
  <c r="E134" i="1"/>
  <c r="G134" i="1" s="1"/>
  <c r="J133" i="1"/>
  <c r="E133" i="1"/>
  <c r="G133" i="1" s="1"/>
  <c r="J132" i="1"/>
  <c r="E132" i="1"/>
  <c r="G132" i="1" s="1"/>
  <c r="J131" i="1"/>
  <c r="G131" i="1"/>
  <c r="E131" i="1"/>
  <c r="J130" i="1"/>
  <c r="E130" i="1"/>
  <c r="G130" i="1" s="1"/>
  <c r="J129" i="1"/>
  <c r="E129" i="1"/>
  <c r="G129" i="1" s="1"/>
  <c r="J128" i="1"/>
  <c r="G128" i="1"/>
  <c r="E128" i="1"/>
  <c r="J127" i="1"/>
  <c r="E127" i="1"/>
  <c r="G127" i="1" s="1"/>
  <c r="J126" i="1"/>
  <c r="E126" i="1"/>
  <c r="G126" i="1" s="1"/>
  <c r="J125" i="1"/>
  <c r="E125" i="1"/>
  <c r="G125" i="1" s="1"/>
  <c r="J124" i="1"/>
  <c r="E124" i="1"/>
  <c r="G124" i="1" s="1"/>
  <c r="J123" i="1"/>
  <c r="G123" i="1"/>
  <c r="E123" i="1"/>
  <c r="J122" i="1"/>
  <c r="E122" i="1"/>
  <c r="G122" i="1" s="1"/>
  <c r="J121" i="1"/>
  <c r="E121" i="1"/>
  <c r="G121" i="1" s="1"/>
  <c r="J120" i="1"/>
  <c r="G120" i="1"/>
  <c r="E120" i="1"/>
  <c r="J119" i="1"/>
  <c r="E119" i="1"/>
  <c r="G119" i="1" s="1"/>
  <c r="J118" i="1"/>
  <c r="E118" i="1"/>
  <c r="G118" i="1" s="1"/>
  <c r="J117" i="1"/>
  <c r="E117" i="1"/>
  <c r="G117" i="1" s="1"/>
  <c r="J116" i="1"/>
  <c r="E116" i="1"/>
  <c r="G116" i="1" s="1"/>
  <c r="J115" i="1"/>
  <c r="G115" i="1"/>
  <c r="E115" i="1"/>
  <c r="J114" i="1"/>
  <c r="E114" i="1"/>
  <c r="G114" i="1" s="1"/>
  <c r="J113" i="1"/>
  <c r="E113" i="1"/>
  <c r="G113" i="1" s="1"/>
  <c r="J112" i="1"/>
  <c r="G112" i="1"/>
  <c r="E112" i="1"/>
  <c r="J111" i="1"/>
  <c r="E111" i="1"/>
  <c r="G111" i="1" s="1"/>
  <c r="J110" i="1"/>
  <c r="E110" i="1"/>
  <c r="G110" i="1" s="1"/>
  <c r="J109" i="1"/>
  <c r="E109" i="1"/>
  <c r="G109" i="1" s="1"/>
  <c r="J108" i="1"/>
  <c r="E108" i="1"/>
  <c r="G108" i="1" s="1"/>
  <c r="J107" i="1"/>
  <c r="G107" i="1"/>
  <c r="E107" i="1"/>
  <c r="J106" i="1"/>
  <c r="E106" i="1"/>
  <c r="G106" i="1" s="1"/>
  <c r="J105" i="1"/>
  <c r="E105" i="1"/>
  <c r="G105" i="1" s="1"/>
  <c r="J104" i="1"/>
  <c r="G104" i="1"/>
  <c r="E104" i="1"/>
  <c r="J103" i="1"/>
  <c r="E103" i="1"/>
  <c r="G103" i="1" s="1"/>
  <c r="J102" i="1"/>
  <c r="E102" i="1"/>
  <c r="G102" i="1" s="1"/>
  <c r="J101" i="1"/>
  <c r="E101" i="1"/>
  <c r="G101" i="1" s="1"/>
  <c r="J100" i="1"/>
  <c r="E100" i="1"/>
  <c r="G100" i="1" s="1"/>
  <c r="J99" i="1"/>
  <c r="G99" i="1"/>
  <c r="E99" i="1"/>
  <c r="J98" i="1"/>
  <c r="E98" i="1"/>
  <c r="G98" i="1" s="1"/>
  <c r="J97" i="1"/>
  <c r="E97" i="1"/>
  <c r="G97" i="1" s="1"/>
  <c r="J96" i="1"/>
  <c r="G96" i="1"/>
  <c r="E96" i="1"/>
  <c r="J95" i="1"/>
  <c r="E95" i="1"/>
  <c r="G95" i="1" s="1"/>
  <c r="J94" i="1"/>
  <c r="E94" i="1"/>
  <c r="G94" i="1" s="1"/>
  <c r="J93" i="1"/>
  <c r="E93" i="1"/>
  <c r="G93" i="1" s="1"/>
  <c r="J92" i="1"/>
  <c r="E92" i="1"/>
  <c r="G92" i="1" s="1"/>
  <c r="J91" i="1"/>
  <c r="G91" i="1"/>
  <c r="E91" i="1"/>
  <c r="J90" i="1"/>
  <c r="E90" i="1"/>
  <c r="G90" i="1" s="1"/>
  <c r="J89" i="1"/>
  <c r="E89" i="1"/>
  <c r="G89" i="1" s="1"/>
  <c r="J88" i="1"/>
  <c r="G88" i="1"/>
  <c r="E88" i="1"/>
  <c r="J87" i="1"/>
  <c r="E87" i="1"/>
  <c r="G87" i="1" s="1"/>
  <c r="J86" i="1"/>
  <c r="E86" i="1"/>
  <c r="G86" i="1" s="1"/>
  <c r="J85" i="1"/>
  <c r="E85" i="1"/>
  <c r="G85" i="1" s="1"/>
  <c r="J84" i="1"/>
  <c r="E84" i="1"/>
  <c r="G84" i="1" s="1"/>
  <c r="J83" i="1"/>
  <c r="G83" i="1"/>
  <c r="E83" i="1"/>
  <c r="J82" i="1"/>
  <c r="E82" i="1"/>
  <c r="G82" i="1" s="1"/>
  <c r="J81" i="1"/>
  <c r="E81" i="1"/>
  <c r="G81" i="1" s="1"/>
  <c r="J80" i="1"/>
  <c r="G80" i="1"/>
  <c r="E80" i="1"/>
  <c r="J79" i="1"/>
  <c r="E79" i="1"/>
  <c r="G79" i="1" s="1"/>
  <c r="J78" i="1"/>
  <c r="E78" i="1"/>
  <c r="G78" i="1" s="1"/>
  <c r="J77" i="1"/>
  <c r="E77" i="1"/>
  <c r="G77" i="1" s="1"/>
  <c r="J76" i="1"/>
  <c r="E76" i="1"/>
  <c r="G76" i="1" s="1"/>
  <c r="J75" i="1"/>
  <c r="G75" i="1"/>
  <c r="E75" i="1"/>
  <c r="J74" i="1"/>
  <c r="E74" i="1"/>
  <c r="G74" i="1" s="1"/>
  <c r="J73" i="1"/>
  <c r="E73" i="1"/>
  <c r="G73" i="1" s="1"/>
  <c r="J72" i="1"/>
  <c r="G72" i="1"/>
  <c r="E72" i="1"/>
  <c r="J71" i="1"/>
  <c r="E71" i="1"/>
  <c r="G71" i="1" s="1"/>
  <c r="J70" i="1"/>
  <c r="E70" i="1"/>
  <c r="G70" i="1" s="1"/>
  <c r="J69" i="1"/>
  <c r="E69" i="1"/>
  <c r="G69" i="1" s="1"/>
  <c r="J68" i="1"/>
  <c r="E68" i="1"/>
  <c r="G68" i="1" s="1"/>
  <c r="J67" i="1"/>
  <c r="G67" i="1"/>
  <c r="E67" i="1"/>
  <c r="J66" i="1"/>
  <c r="E66" i="1"/>
  <c r="G66" i="1" s="1"/>
  <c r="J65" i="1"/>
  <c r="E65" i="1"/>
  <c r="G65" i="1" s="1"/>
  <c r="J64" i="1"/>
  <c r="G64" i="1"/>
  <c r="E64" i="1"/>
  <c r="J63" i="1"/>
  <c r="E63" i="1"/>
  <c r="G63" i="1" s="1"/>
  <c r="J62" i="1"/>
  <c r="E62" i="1"/>
  <c r="G62" i="1" s="1"/>
  <c r="J61" i="1"/>
  <c r="E61" i="1"/>
  <c r="G61" i="1" s="1"/>
  <c r="J60" i="1"/>
  <c r="E60" i="1"/>
  <c r="G60" i="1" s="1"/>
  <c r="J59" i="1"/>
  <c r="G59" i="1"/>
  <c r="E59" i="1"/>
  <c r="J58" i="1"/>
  <c r="E58" i="1"/>
  <c r="G58" i="1" s="1"/>
  <c r="J57" i="1"/>
  <c r="E57" i="1"/>
  <c r="G57" i="1" s="1"/>
  <c r="J56" i="1"/>
  <c r="G56" i="1"/>
  <c r="E56" i="1"/>
  <c r="J55" i="1"/>
  <c r="E55" i="1"/>
  <c r="G55" i="1" s="1"/>
  <c r="J54" i="1"/>
  <c r="E54" i="1"/>
  <c r="G54" i="1" s="1"/>
  <c r="J53" i="1"/>
  <c r="E53" i="1"/>
  <c r="G53" i="1" s="1"/>
  <c r="J52" i="1"/>
  <c r="E52" i="1"/>
  <c r="G52" i="1" s="1"/>
  <c r="J51" i="1"/>
  <c r="G51" i="1"/>
  <c r="E51" i="1"/>
  <c r="J50" i="1"/>
  <c r="E50" i="1"/>
  <c r="G50" i="1" s="1"/>
  <c r="J49" i="1"/>
  <c r="E49" i="1"/>
  <c r="G49" i="1" s="1"/>
  <c r="J48" i="1"/>
  <c r="G48" i="1"/>
  <c r="E48" i="1"/>
  <c r="J47" i="1"/>
  <c r="E47" i="1"/>
  <c r="G47" i="1" s="1"/>
  <c r="J45" i="1"/>
  <c r="E45" i="1"/>
  <c r="G45" i="1" s="1"/>
  <c r="J44" i="1"/>
  <c r="E44" i="1"/>
  <c r="G44" i="1" s="1"/>
  <c r="J43" i="1"/>
  <c r="E43" i="1"/>
  <c r="G43" i="1" s="1"/>
  <c r="J42" i="1"/>
  <c r="G42" i="1"/>
  <c r="E42" i="1"/>
  <c r="J41" i="1"/>
  <c r="E41" i="1"/>
  <c r="G41" i="1" s="1"/>
  <c r="J40" i="1"/>
  <c r="E40" i="1"/>
  <c r="G40" i="1" s="1"/>
  <c r="J39" i="1"/>
  <c r="G39" i="1"/>
  <c r="E39" i="1"/>
  <c r="J38" i="1"/>
  <c r="E38" i="1"/>
  <c r="G38" i="1" s="1"/>
  <c r="J37" i="1"/>
  <c r="E37" i="1"/>
  <c r="G37" i="1" s="1"/>
  <c r="J36" i="1"/>
  <c r="E36" i="1"/>
  <c r="G36" i="1" s="1"/>
  <c r="J35" i="1"/>
  <c r="E35" i="1"/>
  <c r="G35" i="1" s="1"/>
  <c r="J34" i="1"/>
  <c r="G34" i="1"/>
  <c r="E34" i="1"/>
  <c r="J33" i="1"/>
  <c r="E33" i="1"/>
  <c r="G33" i="1" s="1"/>
  <c r="J32" i="1"/>
  <c r="E32" i="1"/>
  <c r="G32" i="1" s="1"/>
  <c r="J31" i="1"/>
  <c r="G31" i="1"/>
  <c r="E31" i="1"/>
  <c r="J30" i="1"/>
  <c r="E30" i="1"/>
  <c r="G30" i="1" s="1"/>
  <c r="J29" i="1"/>
  <c r="E29" i="1"/>
  <c r="G29" i="1" s="1"/>
  <c r="J28" i="1"/>
  <c r="E28" i="1"/>
  <c r="G28" i="1" s="1"/>
  <c r="J27" i="1"/>
  <c r="E27" i="1"/>
  <c r="G27" i="1" s="1"/>
  <c r="J26" i="1"/>
  <c r="G26" i="1"/>
  <c r="E26" i="1"/>
  <c r="J25" i="1"/>
  <c r="E25" i="1"/>
  <c r="G25" i="1" s="1"/>
  <c r="J24" i="1"/>
  <c r="E24" i="1"/>
  <c r="G24" i="1" s="1"/>
  <c r="J23" i="1"/>
  <c r="G23" i="1"/>
  <c r="E23" i="1"/>
  <c r="J22" i="1"/>
  <c r="E22" i="1"/>
  <c r="G22" i="1" s="1"/>
  <c r="J21" i="1"/>
  <c r="E21" i="1"/>
  <c r="G21" i="1" s="1"/>
  <c r="J20" i="1"/>
  <c r="E20" i="1"/>
  <c r="G20" i="1" s="1"/>
  <c r="J19" i="1"/>
  <c r="E19" i="1"/>
  <c r="G19" i="1" s="1"/>
  <c r="J18" i="1"/>
  <c r="G18" i="1"/>
  <c r="E18" i="1"/>
  <c r="J17" i="1"/>
  <c r="E17" i="1"/>
  <c r="G17" i="1" s="1"/>
  <c r="J16" i="1"/>
  <c r="E16" i="1"/>
  <c r="G16" i="1" s="1"/>
  <c r="J15" i="1"/>
  <c r="G15" i="1"/>
  <c r="E15" i="1"/>
  <c r="J14" i="1"/>
  <c r="E14" i="1"/>
  <c r="G14" i="1" s="1"/>
  <c r="J13" i="1"/>
  <c r="E13" i="1"/>
  <c r="G13" i="1" s="1"/>
  <c r="J12" i="1"/>
  <c r="E12" i="1"/>
  <c r="G12" i="1" s="1"/>
  <c r="J11" i="1"/>
  <c r="E11" i="1"/>
  <c r="G11" i="1" s="1"/>
  <c r="J10" i="1"/>
  <c r="G10" i="1"/>
  <c r="E10" i="1"/>
  <c r="J9" i="1"/>
  <c r="E9" i="1"/>
  <c r="G9" i="1" s="1"/>
  <c r="J8" i="1"/>
  <c r="E8" i="1"/>
  <c r="G8" i="1" s="1"/>
  <c r="J7" i="1"/>
  <c r="J436" i="1" s="1"/>
  <c r="G7" i="1"/>
  <c r="E7" i="1"/>
  <c r="J6" i="1"/>
  <c r="E6" i="1"/>
  <c r="G6" i="1" s="1"/>
  <c r="I3" i="1"/>
  <c r="G438" i="1" l="1"/>
  <c r="G441" i="1" l="1"/>
  <c r="G439" i="1"/>
  <c r="G447" i="1" s="1"/>
  <c r="G440" i="1"/>
</calcChain>
</file>

<file path=xl/sharedStrings.xml><?xml version="1.0" encoding="utf-8"?>
<sst xmlns="http://schemas.openxmlformats.org/spreadsheetml/2006/main" count="1197" uniqueCount="870">
  <si>
    <t xml:space="preserve">OBJETO: </t>
  </si>
  <si>
    <t>ITEM REF</t>
  </si>
  <si>
    <t>DESCRIPCIÓN</t>
  </si>
  <si>
    <t>UND</t>
  </si>
  <si>
    <t>CANT</t>
  </si>
  <si>
    <t>COSTO UNT.</t>
  </si>
  <si>
    <t>COSTO TOTAL</t>
  </si>
  <si>
    <t>CANT. PARCIAL</t>
  </si>
  <si>
    <t>VALOR PARCIAL</t>
  </si>
  <si>
    <t>PRELIMINARES</t>
  </si>
  <si>
    <t>1.1</t>
  </si>
  <si>
    <t>CAMPAMENTO Y PROVISIONALES</t>
  </si>
  <si>
    <t>1.1.1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</si>
  <si>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</si>
  <si>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m</t>
  </si>
  <si>
    <t>1.1.2</t>
  </si>
  <si>
    <t>global</t>
  </si>
  <si>
    <t>1.1.3</t>
  </si>
  <si>
    <t>m3</t>
  </si>
  <si>
    <t>1.2</t>
  </si>
  <si>
    <t>1.2.1</t>
  </si>
  <si>
    <t>2.1</t>
  </si>
  <si>
    <t>RETIROS</t>
  </si>
  <si>
    <t>2.1.1</t>
  </si>
  <si>
    <t>un</t>
  </si>
  <si>
    <t>2.1.2</t>
  </si>
  <si>
    <t>m2</t>
  </si>
  <si>
    <t>2.1.3</t>
  </si>
  <si>
    <t>2.1.4</t>
  </si>
  <si>
    <t>2.1.5</t>
  </si>
  <si>
    <t>2.1.6</t>
  </si>
  <si>
    <t>2.1.7</t>
  </si>
  <si>
    <t>3.1</t>
  </si>
  <si>
    <t>4.1</t>
  </si>
  <si>
    <t>4.1.1</t>
  </si>
  <si>
    <t>4.1.2</t>
  </si>
  <si>
    <t>4.2</t>
  </si>
  <si>
    <t>REJILLAS</t>
  </si>
  <si>
    <t>4.2.1</t>
  </si>
  <si>
    <t>5.1</t>
  </si>
  <si>
    <t>PINTURA</t>
  </si>
  <si>
    <t>5.1.1</t>
  </si>
  <si>
    <t>5.2</t>
  </si>
  <si>
    <t>IMPERMEABILIZACIONES</t>
  </si>
  <si>
    <t>5.2.1</t>
  </si>
  <si>
    <t>5.2.2</t>
  </si>
  <si>
    <t>5.2.3</t>
  </si>
  <si>
    <t>5.3</t>
  </si>
  <si>
    <t>5.3.1</t>
  </si>
  <si>
    <t>6.1</t>
  </si>
  <si>
    <t>6.1.1</t>
  </si>
  <si>
    <t>6.1.2</t>
  </si>
  <si>
    <t>6.1.3</t>
  </si>
  <si>
    <t>PISOS</t>
  </si>
  <si>
    <t>7.1</t>
  </si>
  <si>
    <t>7.2</t>
  </si>
  <si>
    <t>8.1</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</si>
  <si>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</si>
  <si>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8.2</t>
  </si>
  <si>
    <t>9.1</t>
  </si>
  <si>
    <t>9.1.1</t>
  </si>
  <si>
    <t>9.1.2</t>
  </si>
  <si>
    <t>VARIOS</t>
  </si>
  <si>
    <t>10.1</t>
  </si>
  <si>
    <t>10.2</t>
  </si>
  <si>
    <t>mes</t>
  </si>
  <si>
    <t>10.3</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</si>
  <si>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</si>
  <si>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</si>
  <si>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</si>
  <si>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</si>
  <si>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</si>
  <si>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</si>
  <si>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</si>
  <si>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</si>
  <si>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</si>
  <si>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</si>
  <si>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</si>
  <si>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</si>
  <si>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</si>
  <si>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</si>
  <si>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</si>
  <si>
    <t>INSTALACIÓN PROVISIONAL DE ENERGIA. Incluye suministro, transporte e instalacion de medidor de energia 5-100A monofasico trifilar 2H 3P con su respectiva caja, varilla copperweld de 5/8" de 2.4 metros, acometida en baja tensión en cable concentrico 2xN°6 (F) + 1xN°6 (N) + 1N°8 T THHN AWG  75°C, tubería metálica galvanizada caliente de 1/2" con sus accesorios requeridos, breaker enchufable de 2x60, tablero de distribución bifasico para 12 circuitos, 3 breakes 2x20, 3 breaker 1x20, 3 tomas bifasicos de 20A con polo a tierra, 6 tomas de 15A - 120V; acometida en baja tensión en tipo trenza triplex N°4 aluminio; clavija y toma tipo industrial de 63A 3P+T; cintas, soporte, fijaciones, tramite y legalización ante EPM, acompañamiento SISO especifico para la actividad y todos los demas elementos y/o tramites necesarios para la correcta ejecución, puesta en marcha y servicio.</t>
  </si>
  <si>
    <t>TOPOGRAFIA Y REPLANTEO</t>
  </si>
  <si>
    <t>Localización, trazado, georreferenciación y replanteo del proyecto (escenario y entorno). Incluye comisión de topografía con el personal necesario por comisión: Topógrafo con licencia profesional, cadeneros, dibujantes, toda la logística por comisión para el desarrollo del trabajo. Los productos cartográficos deben ser entregados en formatos CAD (.DWG), REVIT (.RVT) y capas SIG en formato SHP. Este ítem deberá desarrollarse en cumplimiento de la metodología BIM, conforme a los protocolos, lineamientos y estándares establecidos por la entidad, así como a lo definido en el Plan de Ejecución BIM (PEB) del proyecto.</t>
  </si>
  <si>
    <t>día</t>
  </si>
  <si>
    <t>1.3</t>
  </si>
  <si>
    <t>LIMPIEZA Y ROCERÍA</t>
  </si>
  <si>
    <t>1.3.1</t>
  </si>
  <si>
    <t>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con una altura aproximada de 2 cm. Se utilizará guadaña o machete.</t>
  </si>
  <si>
    <t>RETIRO DE CERRAMIENTO EN MALLA ESLABONADA EXISTENTE. Altura variable. INCLUYE las siguientes actividades: - Desmonte y retiro de malla eslabonada, retiro de tubería galvanizada, postes, vientos y diagonales, retiro de platinas y ángulos existentes, demolición de concreto y pisamallas y otros, acarreo interno y externo, cargue, transporte y botada de escombros, recuperación de los materiales aprovechables o su transporte hasta el sitio que lo indique la interventoría y su disposición final en botaderos oficiales. Incluye andamio multidireccional. Donde se requiera, se debe utilizar equipo y personal certificado para trabajo en alturas.</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</si>
  <si>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</si>
  <si>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</si>
  <si>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Retiro de lámparas existentes en diferentes especificaciones. Incluye el cargue, transporte, botada en botaderos oficiales, recuperación de los materiales aprovechables y/o su disposición final como residuo peligroso hasta el sitio que lo indique la interventoría.</t>
  </si>
  <si>
    <t>Retiro de accesorio eléctrico (Tomacorriente sencillo o doble, interruptores de alumbrado sencillos o dobles). Incluye cargue, transporte, botada en botaderos oficiales y recuperación de los materiales aprovechables y/o su disposición final como residuo peligroso hasta el sitio que lo indique la interventoría.</t>
  </si>
  <si>
    <t>2.1.8</t>
  </si>
  <si>
    <t>Retiro de tubería Conduit metálica y/o PVC en diferentes diámetros. Incluye accesorios, acarreo interno, cargue, transporte, botada de escombros en botaderos oficiales, recuperación de los materiales aprovechables y/o su disposición final como residuo peligroso hasta el sitio que lo indique la interventoría.</t>
  </si>
  <si>
    <t>2.1.9</t>
  </si>
  <si>
    <t>2.1.10</t>
  </si>
  <si>
    <t>2.1.11</t>
  </si>
  <si>
    <t xml:space="preserve">Retiro y desmonte de estructura metálica en perfiles PHR, IPE, HEA y/o PTE, incluye cortes, cargue, transporte, recuperación de materiales aprovechables hasta la bodega o donde lo indique la interventoría, cargue, transporte y botada de materiales no reutilizables en botaderos oficiales o donde la interventoría lo indique.			</t>
  </si>
  <si>
    <t>2.2</t>
  </si>
  <si>
    <t>2.2.1</t>
  </si>
  <si>
    <t>2.3</t>
  </si>
  <si>
    <t>DEMOLICIONES</t>
  </si>
  <si>
    <t>2.3.1</t>
  </si>
  <si>
    <t>Demolición de concreto de cualquier tipo de resistencia y en cualquier estructura. Incluye  jardineras, cilindros MH, conos MH, cuellos MH, fuentes, estructuras enterradas, concretos ciclópeos, pavimentos rígidos, losas en concreto, escalas, fundaciones, columnas, retiro de refuerzo e instalaciones embebidas.</t>
  </si>
  <si>
    <t>Demolición de enchape, espesores entre 0.03 y 0.05 m. Incluye cargue, transporte y botada de escombros en botaderos oficiales, demolición de revoques y enchapes aplicados en el muro, además recuperación de los materiales aprovechables o su transporte hasta el sitio que lo indique la supervisión.</t>
  </si>
  <si>
    <t>DEMOLICIÓN MAMPOSTERÍA EN BLOQUE de concreto. Cargue, transporte y botada de escombros de , espesor entre 15 a 20 cm. Incluye demolición de revoques y enchapes aplicados al muro a demoler e instalaciones embebidas. Además recuperación de los materiales aprovechables o su transporte hasta el sitio que lo indique la interventoría.</t>
  </si>
  <si>
    <t>Extracción de núcleo de concreto. Incluye perforación controlada mediante equipo diamantado para la extracción de núcleos cilíndricos en elementos de concreto, localización y trazado del punto, instalación y operación del equipo, corte, retiro del material extraído, limpieza del área intervenida y disposición del residuo resultante. Su medida será por centímetro (cm) según diámetro y profundidad especificados. No incluye resane, sellado ni reposición del elemento intervenido.</t>
  </si>
  <si>
    <t>Perforación con broca de diamante de 2"</t>
  </si>
  <si>
    <t>cm</t>
  </si>
  <si>
    <t>Perforación con broca de diamante de 4"</t>
  </si>
  <si>
    <t>Perforación con broca de diamante de 6"</t>
  </si>
  <si>
    <t>Perforación con broca de diamante de 8"</t>
  </si>
  <si>
    <t>Perforación con broca de diamante de 10"</t>
  </si>
  <si>
    <t>EXCAVACIONES Y LLENOS</t>
  </si>
  <si>
    <t>3.1.1</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</si>
  <si>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</si>
  <si>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2.00 a 4.00 m.</t>
  </si>
  <si>
    <t>3.2</t>
  </si>
  <si>
    <t>LLENOS</t>
  </si>
  <si>
    <t>3.2.1</t>
  </si>
  <si>
    <t>LLENOS EN MATERIAL PROVENIENTES DE LA EXCAVACIÓN, compactados mecánicamente hasta obtener una densidad del 95% de la máxima obtenida en el ensayo del Proctor modificado. Incluye transporte interno. Su medida será en sitio ya compactado.</t>
  </si>
  <si>
    <t>3.2.2</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</si>
  <si>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</si>
  <si>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Suministro, transporte y colocación de base granular de máximo Ø 1½", reacomodado con medios mecánicos y compactado al  98% mínimo del ensayo del proctor modificado, según normas para la construcción de pavimentos en el Valle de Aburrá, y todo lo necesario para su correcta construcción y funcionamiento Su medida sera tomada en sitio ya compactado, debe cumplir con los requisitos de invias 301</t>
  </si>
  <si>
    <t>3.3</t>
  </si>
  <si>
    <t>3.3.1</t>
  </si>
  <si>
    <t>Construcción de entibado temporal en tablón de madera (6 usos), bajo cualquier altura y grado de humedad. Incluye suministro, transporte y colocación de elementos en madera, el cargue, transporte interno, externo y botada de material sobrantes en los sitios donde lo indique la interventoría y su medida será en el sitio, su forma de pago se hará por el área que se encuentre en contacto con la tierra.</t>
  </si>
  <si>
    <t>3.4</t>
  </si>
  <si>
    <t>TRANSPORTE</t>
  </si>
  <si>
    <t>3.4.1</t>
  </si>
  <si>
    <t>Cargue,   transporte  y   botada   de   material proveniente de las excavaciones y demoliciones. Medido en ele sitio, Se debe tener en cuenta los botaderos oficiales. Según Normas y Especificaciones Generales de Construcción de las EPM 205. El ítem incluye el factor de expansión</t>
  </si>
  <si>
    <t>CONCRETOS</t>
  </si>
  <si>
    <t>4.1.3</t>
  </si>
  <si>
    <t>Construcción de zapatas en concreto impermeabilizado de 28 Mpa. Incluye suministro, transporte e instalación del concreto, mano de obra, vibrado, formaleta, curado, protección, acarreo interno. No incluye refuerzo, según diseño.</t>
  </si>
  <si>
    <t>4.1.4</t>
  </si>
  <si>
    <t>Construcción de VIGA DE FUNDACIÓN Y/O LLAVE en concreto de 28 Mpa con aditivo líquido reductor de agua con acción impermeabilizante o similar. Incluye el suministro y transporte del concreto, mano de obra, vibrado, protección y curado, para estructuras de acuerdo con las diferentes dimensiones establecidas en los planos y diseños. incluye acarreo interno. No incluye refuerzo.</t>
  </si>
  <si>
    <t>ESTRUCTURA</t>
  </si>
  <si>
    <t>4.2.2</t>
  </si>
  <si>
    <t>4.2.3</t>
  </si>
  <si>
    <t>4.2.4</t>
  </si>
  <si>
    <t>Construcción de muro en concreto impermeabilizado de 28 Mpa, espesor según diseño, con aditivo líquido reductor de agua con acción impermeabilizante durante el proceso de mezclado. Incluye suministro, transporte y colocación del concreto, formaleta, vibrado, protección, curado y todos los demás elementos necesarios para su correcta construcción según diseño. El acero de refuerzo requerido para la actividad se pagará en su ítem respectivo.</t>
  </si>
  <si>
    <t>4.2.5</t>
  </si>
  <si>
    <t>Construcción de losa para rampa en concreto de 28 Mpa, espesor de 10 cm, acabado a la vista pendientado y rallado en forma de espina de pescado en las caras que indique la interventoría. Incluye suministro y transporte de los materiales, formaleta de primera calidad en súper "T" de 18 mm, malla electrosoldada MD-25, vibrado, protección, curado y todos los demás elementos necesarios para su correcta construcción. En el vaciado se deben dejar los elementos necesarios para anclaje de pasamanos, por ningún motivo se pagarán anclajes. El acero de refuerzo se pagará en su respectivo ítem según diseño.</t>
  </si>
  <si>
    <t>4.2.6</t>
  </si>
  <si>
    <t>4.2.7</t>
  </si>
  <si>
    <t>4.2.8</t>
  </si>
  <si>
    <t>4.2.9</t>
  </si>
  <si>
    <t>4.2.10</t>
  </si>
  <si>
    <t>4.2.11</t>
  </si>
  <si>
    <t>4.2.13</t>
  </si>
  <si>
    <t xml:space="preserve">Cinta PVC flexible tipo V-15 o equivalente con ancho de 150 mm, para juntas de construcción de estructuras hidráulicas, instalada embebida en el concreto. Incluye suministro, transporte, accesorios de fijación, soldadura de empalmes y demás elementos necesarios para garantizar la correcta ejecución, instalación y funcionamiento. </t>
  </si>
  <si>
    <t>4.3</t>
  </si>
  <si>
    <t>CONCRETOS VARIOS</t>
  </si>
  <si>
    <t>4.3.1</t>
  </si>
  <si>
    <t>4.3.2</t>
  </si>
  <si>
    <t>Colocación de concreto de 17.5 MPa para SOLADO, con un espesor DE 0.05 m. Incluye el suministro y el transporte del concreto y todos los demás elementos necesarios para su correcta construcción, incluye acarreo interno.</t>
  </si>
  <si>
    <t>Construcción de dado en concreto de 4000 psi para soporte de equipos en cuarto de bombas de piscina, colocado sobre losa de concreto existente. Incluye suministro, transporte, formaleta, vaciado, vibrado, curado, desmoldante y desencofrado del concreto, anclajes o elementos de fijación requeridos para el correcto soporte y nivelación de los equipos electromecánicos, acero para malla de refuerzo y los demás elementos necesarios para su correcta ejecución. La ubicación, nivelación y condiciones de instalación deberán ser aprobadas por la interventoría. El acero y fijaciones se pagarán en sus respectivos ítems.</t>
  </si>
  <si>
    <t>Colocación de grouting en concreto de 17.5 Mpa, para relleno de muro no estructural (bloque, tolete o catalán) y donde sea necesarios según diseños. Incluye suministro, transporte, mano de obra, vibrado, protección, curado y todos demás elementos necesarios para su correcta construcción. El acero de refuerzo se pagará en su respectivo ítem.</t>
  </si>
  <si>
    <t>Carcamo vaciado en obra en concreto de 3000psi de sección internade 0,35x altura variable 0,25 a 0,60 m, muros de 10cm, incluye suministro, transporte de concreto, tapa prefabricada en concreto de 0,4x0,4 m, reductor de agua con acción impermeabilizante, formaleta de primera calidad en super "T" o su equivalente y todos los elementos para su correcta construcción y funcionamiento.</t>
  </si>
  <si>
    <t>ACERO DE REFUERZO</t>
  </si>
  <si>
    <t>REFUERZO</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</si>
  <si>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</si>
  <si>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kg</t>
  </si>
  <si>
    <t>FIJACIONES EPOXICAS</t>
  </si>
  <si>
    <t>Fijaciones epoxicas de curado rapido para barras de diámetro 3/8". Incluye suministro, transporte e instalación de resina epoxica, perforación y todo lo necesario para la correcta ejecución de la actividad. El acero se pagará por su item correspondiente.</t>
  </si>
  <si>
    <t>Anclaje mediante adhesivo epóxico estructural en concreto para barras de acero de diámetro menor o igual a 1/2", con profundidad de anclaje de 20 cm y desarrollo de barra de 70 cm. Incluye perforación con taladro percutor, broca de diámetro superior al de la barra, limpieza del orificio, suministro e instalación de adhesivo epóxico estructural para anclajes químicos, colocación de barra de acero corrugado FY=420 MPa (60.000 PSI), herramientas, equipos, transporte, mano de obra y demás elementos necesarios para su correcta ejecución según planos estructurales y especificaciones técnicas.</t>
  </si>
  <si>
    <t>Anclaje mediante adhesivo epóxico estructural en concreto para barras de acero de diámetro menor o igual a 1", con profundidad de anclaje de 20 cm y desarrollo de barra de 70 cm. Incluye perforación con taladro percutor, broca de diámetro superior al de la barra, limpieza del orificio, suministro e instalación de adhesivo epóxico estructural para anclajes químicos, colocación de barra de acero corrugado FY=420 MPa (60.000 PSI), herramientas, equipos, transporte, mano de obra y demás elementos necesarios para su correcta ejecución según planos estructurales y especificaciones técnicas.</t>
  </si>
  <si>
    <t>MAMPOSTERIA</t>
  </si>
  <si>
    <t>Construcción de mampostería en bloque de concreto de 15x20x40 cm, resistencia 13Mpa color gris natural estructural conforme a la NTC 4026, para alturas de hasta 3.50m. Incluye suministro, transporte, mortero de pega1:4, trabas, columnas, machones, cuchillas, buitrones (para bajantes de redes en general), remates de enrases, aristas con esquineros de fábrica, encorozados, áticos, chapas necesarias según detalles de construcción y todo lo necesario para su correcta construcción. Todos los cortes serán realizados a máquina</t>
  </si>
  <si>
    <t>Construcción de mampostería en bloque de concreto de 20x20x40 cm, resistencia 13Mpa color gris natural estructural, para alturas de hasta 3.50m. Incluye suministro, transporte, mortero de pega1:4, trabas, columnas, machones, cuchillas, buitrones (para bajantes de redes en general), remates de enrases, aristas con esquineros de fábrica, encorozados, áticos, chapas necesarias según detalles de construcción y todo lo necesario para su correcta construcción. Todos los cortes serán realizados a máquina.</t>
  </si>
  <si>
    <t>6.2</t>
  </si>
  <si>
    <t>6.2.1</t>
  </si>
  <si>
    <t>Suministro, transporte e instalación de cerramiento para piscinas en altura de 1.22 metros y módulos de 3.62x1.22 metros, en malla sintética de hilos poliéster recubiertos de PVC tipo textilene, el cerramiento debe ser removible. Incluye postes en aluminio reforzados en fibra de vidrio resistentes a la oxidación, corrosión y cloro, tapas de caucho para postes con protección UV, puerta de 1.22x0.80 metros en malla textilene y postes en aluminio reforzado en fibra de vidrio, cerradura con sistema push-pull de 1.52 metros con bisagra de cierre automático, perilla de cierre automático para la puerta y todo lo necesario para el correcto suministro e instalación. El cerramiento debe cumplir con la norma NTC 5776.</t>
  </si>
  <si>
    <t>6.3</t>
  </si>
  <si>
    <t>6.3.1</t>
  </si>
  <si>
    <t>6.3.2</t>
  </si>
  <si>
    <t>PUERTAS</t>
  </si>
  <si>
    <t>7.1.1</t>
  </si>
  <si>
    <t>7.1.2</t>
  </si>
  <si>
    <t>7.1.3</t>
  </si>
  <si>
    <t>VENTANAS</t>
  </si>
  <si>
    <t>7.2.1</t>
  </si>
  <si>
    <t>DIVISIONES EN ACERO INOXIDABLE</t>
  </si>
  <si>
    <t>Suministro, transporte e instalación de divisiones en acero inoxidable AISI 304 calibre 20, acabado satinado. Incluye paneles entamborados con un espesor de 30 mm para conformación de puertas h=1600mm y tabiques h=1600mm, cerrojos, percheros, parales de 1800mm, estructura interna de los paneles en tubería cuadrada galvanizada de 25 mm., con un espesor de 0.9 mm, bisagras pivotantes con apertura de 110º, elementos de anclaje a 90º, tornillo de ensamble antivandálico que no permita su extracción, todos los elementos necesarios para su correcta instalación y funcionamiento. Según diseño.</t>
  </si>
  <si>
    <t>REVOQUES, RESANES, ENCHAPES Y PINTURAS</t>
  </si>
  <si>
    <t>RESANES</t>
  </si>
  <si>
    <t>8.1.1</t>
  </si>
  <si>
    <t>8.2.1</t>
  </si>
  <si>
    <t>Revoque muros, incluye filos y ranuras, preparacion de la superficie. suministro y transporte de los materiales y todos los demás elementos necesarios para su correcta ejecución de la actividad.</t>
  </si>
  <si>
    <t>8.2.2</t>
  </si>
  <si>
    <t>8.2.3</t>
  </si>
  <si>
    <t>Revoque con mortero 1:3 impermeabilizado para muros y pisos. Incluye: preparación de la superficie, suministro y transporte de los materiales, fajas, ranuras, filetes, impermeabilizante, puente de adherencia tipo látex o imprimante cementicio, juntas y dilataciones requeridas y todo lo necesario para garantizar una superficie resistente, uniforme, adherida e impermeable, conforme a especificaciones técnicas y aprobación de la interventoría.</t>
  </si>
  <si>
    <t>8.3</t>
  </si>
  <si>
    <t>8.3.1</t>
  </si>
  <si>
    <t>Suministro y aplicación de pintura acrilica para exteriores (hidrorrepelente) de primera calidad que cumpla con la Norma NTC 1335, con sellante para poros tipo Sellamax . Incluye pulida de superficie con grata, resane de grietas y adecuación de la superficie a intervenir a satisfacción de la interventoria. Color a definir aprobado por la interventoria. Minimo 3 manos o las que sean necesarias para obtener una superficie pareja y homogenea.</t>
  </si>
  <si>
    <t>8.3.2</t>
  </si>
  <si>
    <t>Aplicación de pintura epoxipoliamida en pisos (dos componentes proporción 1:3, no tóxica), semimate, sobre concreto pulido, 2 a 3 manos o las necesarias para lograr una superficie pareja a satisfacción de la interventoría, color por definir. Incluye preparación de superficie, suministro, transporte de materiales, catalizador y todo lo necesario para la correcta ejecución de la actividad. color por definir.</t>
  </si>
  <si>
    <t>8.4</t>
  </si>
  <si>
    <t>ENCHAPES</t>
  </si>
  <si>
    <t>8.4.1</t>
  </si>
  <si>
    <t>Suministro, transporte e instalación de piso en porcelanato antideslizante tipo concreto para zonas húmedas de alto tráfico. Incluye baldosa en porcelanato técnico antideslizante con acabado tipo concreto, clasificación mínima R11 (recomendado R12 en zonas de ducha), absorción ≤ 0.5%, formato 60x120 cm o 30x60 cm según modulación, apto para alto tráfico institucional, preparación de superficie, aplicación de adhesivo cementicio de alto desempeño tipo C2 o superior, colocación, nivelación, alineación, aplicación de boquilla impermeable y antihongos, limpieza final, cargue, transporte interno de materiales, mano de obra, herramientas y todos los elementos necesarios para la correcta ejecución de la actividad.</t>
  </si>
  <si>
    <t>Suministro, transporte e instalación de enchape mármol piedra natural tipo perlato de 0,30m - e ≥1,4cm ≤1,8cm con Junta perdida. Incluye pegante, lechada igual o similar al tono de la piedra, hidrofugo extra solvente de aspecto natural, pulida, repulida, acabado mate, cargue, descargue de los materiales y todo lo necesario para su correcta instalación y funcionamiento.</t>
  </si>
  <si>
    <t>APARATOS SANITARIOS</t>
  </si>
  <si>
    <t>10.1.1</t>
  </si>
  <si>
    <t>Suministro, transporte e instalación de sanitario tipo taza alongada a piso de altura ADA, con sistema de conexión antivandálico y alta eficiencia en consumo de agua 3.5 Lpf, color blanco. Incluye válvula push de empotrar, sistema de conexión en tubería PVC, asiento de aro ergonómico, emboquillado con silicona antihongos, brida PVC de 4”, además de todos los demás elementos necesarios para su correcta instalación y funcionamiento</t>
  </si>
  <si>
    <t>Suministro, transporte y colocación de lavamanos PMR color blanco, de colgar. Incluye grifería metálica tipo push con acabado cromado, abasto y llave de regulación plástica, sifón botella y todos los demás elementos necesarios para su correcta instalación y funcionamiento.</t>
  </si>
  <si>
    <t>MESONES</t>
  </si>
  <si>
    <t>10.2.1</t>
  </si>
  <si>
    <t>DUCHAS</t>
  </si>
  <si>
    <t>10.3.1</t>
  </si>
  <si>
    <t>Suministro, transporte e instalación de ducha para baños antivandálica tipo push. Incluye tubería cobre rígida 1/2", adaptador cobre hembra y macho de 1/2", adaptador macho CPVC ultratemp rosca metálica 1/2", cinta teflón 12x50 mm y todos los demás elementos necesario para la correcta ejecución de la actividad.</t>
  </si>
  <si>
    <t>10.3.2</t>
  </si>
  <si>
    <t>Suministro, transporte e instalación de grifería institucional tipo push pico expuesto para lavamanos de 17.56 cm, fabricada en metal con acabado cromado, resistente a la corrosión y apta para uso en espacios de alto tráfico. Incluye cuerpo, botón con sistema de accionamiento tipo push de cierre automático entre 5 a 9 segundos, escudo, portaescudo, rango de presión de trabajo entre 20 a 80 PSI, conexión a red hidráulica de ½”, sellado y todos los elementos necesarios para su correcta instalación y funcionamiento.</t>
  </si>
  <si>
    <t>10.4</t>
  </si>
  <si>
    <t>GRIFERIAS</t>
  </si>
  <si>
    <t>10.4.1</t>
  </si>
  <si>
    <t>Suministro, transporte e instalación de teleducha cromada de ½”, accesible para personas con movilidad reducida (PMR), resistente a la humedad y al uso intensivo. Incluye cabezal de ducha, manguera flexible de mínimo 1.50 m, soporte ajustable que permita la opción de regadera fija, sistema de accionamiento de fácil manipulación y conexión a red hidráulica de ½”, sellado perimetral antihongos y todos los elementos necesarios para su correcta instalación y funcionamiento.</t>
  </si>
  <si>
    <t>10.5</t>
  </si>
  <si>
    <t>10.5.1</t>
  </si>
  <si>
    <t>Suministro, transporte e instalación de rejilla metálica de piso en aluminio de 4x3" para desagüe de 3", de sosco largo. Incluye sosco, lechada, cemento blanco y todos los demás elementos necesarios para su correcta instalación.</t>
  </si>
  <si>
    <t>Suministro, transporte e instalación de rejilla metálica de piso en aluminio de 5x4" de sosco largo. Incluye sosco, lechada, cemento blanco y todos los demás elementos necesarios para su correcta instalación.</t>
  </si>
  <si>
    <t>Suministro, transporte e instalación de rejilla tipo granada de 3x2. Incluye sosco, sifón PVC sanitario, lechada, cemento blanco y todos los demás elementos necesarios para su correcta instalación.</t>
  </si>
  <si>
    <t>ESPEJOS</t>
  </si>
  <si>
    <t>Suministro, transporte y colocación de espejo en cristal de 4mm biselado, ubicados en unidades sanitarias. Incluye pulida de bordes, cinta doble faz, pega amarilla, silicona antihongos y todos los demás elementos necesarios para su correcta instalación.</t>
  </si>
  <si>
    <t>BARRAS DE SEGURIDAD</t>
  </si>
  <si>
    <t>Suministro, transporte y colocación de barra de seguridad para persona en situación de discapacidad, con una longitud de 60 cm y un diámetro de 1¼" en acero inoxidable. Incluye pernos para anclaje, escudos en acero inoxidable y todos los elementos necesarios para su correcta instalación y funcionamiento.</t>
  </si>
  <si>
    <t>Suministro, transporte y colocación de barra de seguridad para persona en situación de discapacidad, con una longitud de 100 cm y un diámetro de 1¼" en acero inoxidable. Incluye pernos para anclaje, escudos en acero inoxidable y todos los elementos necesarios para su correcta instalación y funcionamiento.</t>
  </si>
  <si>
    <t>MUEBLES Y APARATOS DE COCINA</t>
  </si>
  <si>
    <t>SISTEMA DE RECIRCULACIÓN</t>
  </si>
  <si>
    <t>11.1</t>
  </si>
  <si>
    <t>11.1.1</t>
  </si>
  <si>
    <t>11.1.2</t>
  </si>
  <si>
    <t>Suministro, transporte e instalación de rejilla de fondo cuadrada de 12x12" plástica. Incluye elementos de fijación y demás accesorios para su correcto funcionamiento, no incluye obra civil.</t>
  </si>
  <si>
    <t>11.1.3</t>
  </si>
  <si>
    <t>11.1.4</t>
  </si>
  <si>
    <t>Suministro, transporte e instalación de punto para succión y/o aspiración de piscina de 2". Incluye 1.5 metros de tubería PVC-P de 2”, elementos de fijación y demás accesorios para su correcto funcionamiento, no incluye obra civil.</t>
  </si>
  <si>
    <t>11.1.5</t>
  </si>
  <si>
    <t>Suministro, transporte e instalación de boquilla para impulsión de piscina de 2" en PVC. Incluye elementos de fijación y demás accesorios para su correcto funcionamiento, no incluye obra civil.</t>
  </si>
  <si>
    <t>11.1.6</t>
  </si>
  <si>
    <t>Suministro, transporte e instalación de inyector de muro de retorno para piscina de 2". Incluye elementos de fijación y demás accesorios para su correcto funcionamiento, no incluye obra civil.</t>
  </si>
  <si>
    <t>Suministro, transporte e instalación de escalera para piscina de sobreponer en acero inoxidable en AISI-304, equivalente o similar en mejores especificaciones. Incluye 4 peldaños, elementos de fijación y demás accesorios para su correcto funcionamiento.</t>
  </si>
  <si>
    <t>Suministro, transporte e instalación de corchera de color rojo y/o azul para delimitación de carriles en piscinas, diseñado para control avanzado de oleaje en condiciones de competencia, con componentes de alta resistencia y operación, longitud de 25 metros, los elementos flotantes deberán contar con diámetro mínimo de 150 mm, con diseño tipo disco de alta sección transversal para disipación de oleaje, fabricado en plástico de alta resistencia (policarbonato, PE o equivalente + UV), cable de acero inoxidable grado marino SS316 mínimo con diámetro mínimo de 3 mm. Incluye elementos de fijación y demás accesorios para su correcto funcionamiento, según diseño.</t>
  </si>
  <si>
    <t>11.2</t>
  </si>
  <si>
    <t>11.2.1</t>
  </si>
  <si>
    <t>11.2.2</t>
  </si>
  <si>
    <t>11.2.3</t>
  </si>
  <si>
    <t>11.3</t>
  </si>
  <si>
    <t>11.3.1</t>
  </si>
  <si>
    <t>11.3.2</t>
  </si>
  <si>
    <t>11.3.3</t>
  </si>
  <si>
    <t>11.3.4</t>
  </si>
  <si>
    <t>11.3.5</t>
  </si>
  <si>
    <t>11.4</t>
  </si>
  <si>
    <t>11.4.1</t>
  </si>
  <si>
    <t>12.1</t>
  </si>
  <si>
    <t>SALIDAS</t>
  </si>
  <si>
    <t>12.1.1</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</si>
  <si>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supervisión.</t>
  </si>
  <si>
    <t>12.1.2</t>
  </si>
  <si>
    <t>Suministro, transporte e instalación de salidas de abasto en DIÁMETRO DE 1 1/2"con tubería  RDE 21, 200 PSI, incluye todos los accesorios en PVC de diámetro 1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supervisión."</t>
  </si>
  <si>
    <t>12.2</t>
  </si>
  <si>
    <t>REDES</t>
  </si>
  <si>
    <t xml:space="preserve">Suministro, transporte e instalación de tubería PVC-P RDE 9 D=1/2".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 agua fría o caliente, debe ser probada su hermeticidad bajo una presión de agua no menor a 1000 kPa (145 psi) durante 4 horas con una tolerancia del 2%. Los tubos deben ser fabricados bajo las normas NTC 382, los accesorios bajo norma NTC 1339 y la soldadura bajo NTC 576. </t>
  </si>
  <si>
    <t>Suministro, transporte e instalación de tubería PVC-P de 1”, RDE 13.5.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</si>
  <si>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Suministro, transporte e instalación de tubería PVC-P de 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</si>
  <si>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12.3</t>
  </si>
  <si>
    <t>VÁLVULAS</t>
  </si>
  <si>
    <t>12.3.1</t>
  </si>
  <si>
    <t>Suministro, transporte e instalación de válvula paso libre rw ½" . Incluye válvula, codo PVC presión EL de 1/2"x90°, adaptador macho PVC presión EL de 1/2", cinta teflón de 12x50 mm, soldadura CPVC, limpiador PVC y todos los demás elementos necesarios para la correcta instalación y funcionamiento.</t>
  </si>
  <si>
    <t>12.3.2</t>
  </si>
  <si>
    <t>12.3.3</t>
  </si>
  <si>
    <t>REDES SANITARIAS</t>
  </si>
  <si>
    <t>13.1</t>
  </si>
  <si>
    <t>13.1.1</t>
  </si>
  <si>
    <t>Colocación de TUBERÍA PVC-SANITARIA de 2",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</si>
  <si>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13.1.2</t>
  </si>
  <si>
    <t>Colocación de TUBERÍA PVC-SANITARIA de 3",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</si>
  <si>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13.1.3</t>
  </si>
  <si>
    <t>Colocación de TUBERÍA PVC-SANITARIA de 4",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</si>
  <si>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13.1.4</t>
  </si>
  <si>
    <t>Colocación de TUBERÍA PVC-SANITARIA de 6",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t>
  </si>
  <si>
    <t>ALCANTARILLADO</t>
  </si>
  <si>
    <t xml:space="preserve">Suministro, transporte e instalación tubería Ø = 200 mm (8") PVC-NOVAFORT para alcantarillado. Incluye bocas, accesorios, acondicionador de superficie, adhesivo Novafort y todos los elementos necesarios para su correcta instalación y funcionamiento. La excavación, encamado, atraques y los llenos se pagaran en su ítem respectivo.	</t>
  </si>
  <si>
    <t>14.1</t>
  </si>
  <si>
    <t>ADECUACIONES</t>
  </si>
  <si>
    <t>14.1.1</t>
  </si>
  <si>
    <t>14.1.2</t>
  </si>
  <si>
    <t>14.1.3</t>
  </si>
  <si>
    <t>Suministro, transporte e instalación de tablero de control de iluminación (TCI) según diagrama unifilar. Incluye gabinete fabricado en lámina cold rolled, contactores schneider o similar, breakers, programador horario, muletillas y demás accesorios para su correcto funcionamiento.</t>
  </si>
  <si>
    <t>14.2</t>
  </si>
  <si>
    <t>TABLEROS</t>
  </si>
  <si>
    <t>14.2.1</t>
  </si>
  <si>
    <t>Suministro, transporte e instalación de tableros multibreaker de 18 circuitos, 208V, 225A, Icc: 10kA, con barras de neutro y tierra independiente, con puerta y chapa. Incluye fijaciones, anclajes, puesta a tierra, marcación, pruebas, chequeos, todo lo necesario para la correcta instalación y funcionamiento.</t>
  </si>
  <si>
    <t>14.2.2</t>
  </si>
  <si>
    <t>Suministro, transporte e instalación breaker enchufable monopolar de 20A,30A, 208V, Icc: 10kA. Incluye marquilla acrílica de identificación de circuito y cinta aislante y todo lo necesario para la correcta instalación y funcionamiento.</t>
  </si>
  <si>
    <t>14.3</t>
  </si>
  <si>
    <t>ACOMETIDAS</t>
  </si>
  <si>
    <t>14.3.1</t>
  </si>
  <si>
    <t>14.3.2</t>
  </si>
  <si>
    <t>14.3.3</t>
  </si>
  <si>
    <t>14.3.4</t>
  </si>
  <si>
    <t>14.3.5</t>
  </si>
  <si>
    <t>14.3.6</t>
  </si>
  <si>
    <t>14.3.7</t>
  </si>
  <si>
    <t>Suministro, transporte e instalación de tubería EMT de 1" adosada a la losa. Incluye elementos de fijación, accesorios, resanes de ser necesario y todo lo necesario para la correcta instalación y funcionamiento.</t>
  </si>
  <si>
    <t>14.3.8</t>
  </si>
  <si>
    <t>Suministro, transporte e instalación de caja de paso metálica 12x12x5 cm. Incluye tapa lisa, elementos de fijación, tornillo de polo a tierra y todo lo necesario para la correcta instalación y funcionamiento.</t>
  </si>
  <si>
    <t>14.3.9</t>
  </si>
  <si>
    <t>14.3.10</t>
  </si>
  <si>
    <t>Suministro, transporte e instalación de caja de paso metálica 30x30x15 cm. Incluye pintura electrostática, elementos de fijación, tornillo de polo a tierra y todo lo necesario para la correcta instalación y funcionamiento.</t>
  </si>
  <si>
    <t>14.3.11</t>
  </si>
  <si>
    <t>Suministro, transporte e instalación de caja de paso metálica 20x20x15 cm. Incluye pintura electrostática, elementos de fijación, tornillo de polo a tierra y todo lo necesario para la correcta instalación y funcionamiento.</t>
  </si>
  <si>
    <t>14.4</t>
  </si>
  <si>
    <t>14.4.1</t>
  </si>
  <si>
    <t>14.4.2</t>
  </si>
  <si>
    <t>14.5</t>
  </si>
  <si>
    <t>SALIDAS ELÉCTRICAS Y DE DATOS</t>
  </si>
  <si>
    <t>14.5.1</t>
  </si>
  <si>
    <t>Suministro, transporte y montaje de salida para tomacorriente doble 120V. Incluye tomacorriente doble con polo a tierra, tubería EMT 3/4" (3 metros), accesorios, cableado cu no.12 LS-HF-FR, caja 12x12 cm, conectores de empalme, encintada, marcaciones, chequeos y todos los demás elementos necesarios para correcta instalación y funcionamiento.</t>
  </si>
  <si>
    <t>14.5.2</t>
  </si>
  <si>
    <t>Suministro, transporte y montaje de salida para tomacorriente doble 120V GFCI. Incluye tomacorriente doble con polo a tierra, tubería EMT 3/4" (4 metros), accesorios, cable N°12 LS-HF-FR, caja 12x12 cm, conectores de empalme, marcaciones, chequeos, resanes y todos los demás elementos necesarios para correcta instalación y funcionamiento.</t>
  </si>
  <si>
    <t>14.5.3</t>
  </si>
  <si>
    <t>Suministro, transporte y montaje de salida para tomacorriente doble 120V intemperie. Incluye tomacorriente, tubería EMT 3/4" (4 metros), accesorios, cable N°12 LS-HF-FR, caja 12x12 cm, conectores de empalme, marcaciones, chequeos, resanes y todos los demás elementos necesarios para correcta instalación y funcionamiento.</t>
  </si>
  <si>
    <t>14.5.4</t>
  </si>
  <si>
    <t>Suministro, transporte y montaje de salida para suiche sencillo. Incluye switch, tubería EMT 3/4" (3 metros), accesorios, cable N°12 LS-HF-FR, caja 12x12 cm, conectores de empalme, marcaciones, chequeos, resanes y todos los demás elementos necesarios para correcta instalación y funcionamiento.</t>
  </si>
  <si>
    <t>Suministro, transporte y montaje de salida para suiche doble. Incluye switch, tubería EMT 3/4" (3 metros), accesorios, cable N°12 LS-HF-FR, caja 12x12 cm, conectores de empalme, marcaciones, chequeos, resanes y todos los demás elementos necesarios para correcta instalación y funcionamiento.</t>
  </si>
  <si>
    <t>Suministro, transporte y montaje de salida para luminaria hermética. Incluye tubería EMT 1/2" (3 metros), accesorios, cable N°12 LS-HF-FR, caja 12x12 cm, conectores de empalme, marcaciones, chequeos, resanes y todos los demás elementos necesarios para correcta instalación y funcionamiento.</t>
  </si>
  <si>
    <t>Suministro, transporte y montaje de salida para Led de sobreponer. Incluye tubería EMT 3/4" (3 metros), accesorios, cable N°12 LS-HF-FR, caja 12x12 cm, conectores de empalme, marcaciones, chequeos, resanes y todos los demás elementos necesarios para correcta instalación y funcionamiento.</t>
  </si>
  <si>
    <t>Suministro, transporte y montaje de salida para Luminaria emergencia. Incluye tubería EMT 3/4" (8 metros), accesorios, cable N°12 LS-HF-FR, caja 12x12 cm, conectores de empalme, marcaciones, chequeos, resanes y todos los demás elementos necesarios para correcta instalación y funcionamiento.</t>
  </si>
  <si>
    <t>Suministro, transporte y montaje de salida sencilla para datos. Incluye tubería EMT 3/4" (7 metros), accesorios, toma jack RJ45 CAT 6A, caja 12x12 cm, conectores de empalme, marcaciones, chequeos y todos los demás elementos necesarios para correcta instalación y funcionamiento.</t>
  </si>
  <si>
    <t>Suministro, transporte y montaje de tubería EMT de 2” adosada a muro o losa. Incluye tubería EMT, accesorios, fijación, marcaciones y todos los demás elementos necesarios para correcta instalación y funcionamiento.</t>
  </si>
  <si>
    <t>Suministro, transporte y montaje de tubería EMT de 1” adosada a muro o losa. Incluye tubería EMT, accesorios, fijación, marcaciones y todos los demás elementos necesarios para correcta instalación y funcionamiento.</t>
  </si>
  <si>
    <t>14.6</t>
  </si>
  <si>
    <t>EQUIPOS Y CABLEADO COMUNICACIONES</t>
  </si>
  <si>
    <t>14.6.1</t>
  </si>
  <si>
    <t>Suministro, transporte y montaje de rack cerrado de pared 11 UR, con ancho 525 mm y fondo 510mm, en acero laminado en frío. Incluye puerta con vidrio de seguridad, pasacables, perforaciones en el techo y base, puerta con llave, tapa superior punzonada para instalación de ventilador, pintura electrostática color negro, certificado UL 416, ventilador, multitoma de 6 salidas, puesta a tierra y demás elementos necesarios para su correcta instalación.</t>
  </si>
  <si>
    <t>14.6.2</t>
  </si>
  <si>
    <t>Suministro, transporte y montaje de patch panel descargado, con 24 posiciones independientes categoría 6A, 19x1U. Incluye 24 jacks, elementos de fijación en rack y marcación de los puertos y demás elementos necesarios para su correcta instalación.</t>
  </si>
  <si>
    <t>Suministro, transporte y montaje de organizador horizontal de cables 40x40 para instalar en Rack. Incluye todos los elementos necesarios para su correcta instalación y funcionamiento.</t>
  </si>
  <si>
    <t>Suministro, transporte y montaje de patch cord cable flexible 4 pares, LSZH blindado con conectores RJ-45 en ambos extremos, cat 6A de 100cm; preensamblado en fábrica.. Incluye todos los elementos necesarios para su correcta instalación.</t>
  </si>
  <si>
    <t>Certificaciones puntos de UTP Cat.6A. Incluye verificación de parámetros eléctricos y trasmisión de datos del cable con equipo certificado para dicha actividad.</t>
  </si>
  <si>
    <t xml:space="preserve">Suministro, transporte y montaje de Barraje de cobre TGB. Incluye elementos de fijación aislados, pernos para perforaciones y todos los demás elementos necesarios para su correcta instalación. </t>
  </si>
  <si>
    <t>Suministro, transporte y montaje de distribuidor de fibra ODF para montaje en rack 1UR. Incluye 4 espacios para placas o módulos MTP, 24 hilos, anillos organizadores y todos los demás elementos necesarios para su correcta instalación.</t>
  </si>
  <si>
    <t>Suministro, transporte y montaje de patch cord duplex multimodo OM4 LC/LC 1m. Incluye todos los elementos necesarios para su correcta instalación.</t>
  </si>
  <si>
    <t>Suministro, transporte y montaje de switch ethernet, administrable, 10/100/1000 Mbps de 24 puertos. Incluye todos los elementos necesarios para su correcta instalación.</t>
  </si>
  <si>
    <t>Suministro, transporte y montaje de cable F/UTP Categoría 6A de cuatro pares, 23 AWG, chaqueta LSZH, norma EIA/TIA568B. Incluye marcación y los demás elementos necesarios para su correcta instalación.</t>
  </si>
  <si>
    <t>14.7</t>
  </si>
  <si>
    <t xml:space="preserve">RED EXTERNA ELÉCTRICA Y DE TELECOMUNICACIONES </t>
  </si>
  <si>
    <t>14.7.1</t>
  </si>
  <si>
    <t>RED EXTERNA ELÉCTRICA</t>
  </si>
  <si>
    <t>Suministro, transporte y montaje de tubería EMT de 4” adosada a muro o losa. Incluye tubería EMT, accesorios, fijación, marcaciones y todos los demás elementos necesarios para correcta instalación y funcionamiento.</t>
  </si>
  <si>
    <t>Suministro, transporte y construcción de caja de piso de 60x80 cm de energía (RS3-003). Incluye herrajes (marco y tapa), lleno en triturado de ¾”, bloque de concreto de 15x20x40 cm, concreto de 21 Mpa y todos los demás elementos necesarios para correcta ejecución de la actividad. La excavación y el acero se pagará en sus ítems respectivos.</t>
  </si>
  <si>
    <t>Suministro, transporte y montaje de canalización subterránea en tubería PVC tipo DB 2 de 4" por zona verde. Incluye tubería PVC, accesorios, limpiador, soldadura PVC y todos los demás elementos necesarios para correcta instalación y funcionamiento.</t>
  </si>
  <si>
    <t>14.7.2</t>
  </si>
  <si>
    <t xml:space="preserve">RED EXTERNA DE TELECOMUNICACIONES </t>
  </si>
  <si>
    <t>Suministro, transporte y montaje de bajante en tubo metálico galvanizado de 2"x 4.5 m. Incluye unión, boquilla, accesorios, fijaciones y todos los demás elementos necesarios para correcta instalación y funcionamiento.</t>
  </si>
  <si>
    <t>Suministro, transporte y montaje de caja telefónica de 60x80 cm. Incluye herraje y todos los demás elementos necesarios para correcta instalación y funcionamiento. La excavación y lleno se pagará en su respectivo ítem de la obra civil.</t>
  </si>
  <si>
    <t>Suministro, transporte y montaje de canalización subterránea en tubería PVC tipo DB 2 de 2" por zona verde. Incluye herraje y todos los demás elementos necesarios para correcta instalación y funcionamiento. La excavación y lleno se pagará en su respectivo ítem de la obra civil.</t>
  </si>
  <si>
    <t>Suministro, transporte y montaje de Fibra óptica 6H 50/125 10GB OM4 LSZH multimodo DSP01 EXT ARM OPTRAL. Incluye todos los demás elementos necesarios para correcta instalación y funcionamiento.</t>
  </si>
  <si>
    <t>14.7.3</t>
  </si>
  <si>
    <t>RED DE ALUMBRADO EXTERIOR</t>
  </si>
  <si>
    <t>Suministro, transporte y montaje de acometidas en cable Al THWN 2No.6 + 1No.6. Incluye todos los elementos necesarios para la correcta instalación y funcionamiento.</t>
  </si>
  <si>
    <t>Suministro, transporte y montaje de Cable encauchetado 3No.14. Incluye todos los elementos necesarios para la correcta instalación y funcionamiento.</t>
  </si>
  <si>
    <t>Suministro, transporte y montaje de tubería IMC de 1 1/4". Incluye accesorios, fijaciones y todos los demás elementos necesarios para correcta instalación y funcionamiento.</t>
  </si>
  <si>
    <t>Suministro, transporte y montaje de gabinete metálico, Ip66 Para uso en intemperie 30x40x20cm. Incluye accesorios, fijaciones y todos los demás elementos necesarios para correcta instalación y funcionamiento.</t>
  </si>
  <si>
    <t>Suministro, transporte y montaje de luminaria tipo proyector LED de alta potencia, carcaza aluminio fundido, 410W, 59000 lm, 220-240V, IP66, IK08, F.P. 0,95, 1-10 V, 75mil horas. Incluye accesorios, fijaciones y todos los demás elementos necesarios para correcta instalación y funcionamiento.</t>
  </si>
  <si>
    <t>Suministro, transporte y montaje de Reflector Led de 100W, uso exterior, 13800 Lm, F.P&lt;0.95,  100-277V, IP66, IK08, 100000 horas. Incluye accesorios, fijaciones y todos los demás elementos necesarios para correcta instalación y funcionamiento.</t>
  </si>
  <si>
    <t>Suministro, transporte y montaje de cruceta galvanizada 2.4 mts y 3"x3"x1/4". Incluye accesorios y todos los demás elementos necesarios para correcta instalación y funcionamiento.</t>
  </si>
  <si>
    <t>Concreto 3000 psi en obra para dado poste. Incluye suministro, transporte, preparación, además de los equipos y herramientas necesarias para la ejecución de la actividad.</t>
  </si>
  <si>
    <t>14.7.4</t>
  </si>
  <si>
    <t>SUMINISTRO DE LUMINARIAS Y EQUIPO DE CONTROL DE ILUMINACIÓN</t>
  </si>
  <si>
    <t>Suministro, transporte y montaje de luminaria hermética, IP65, cuerpo policarbonato, con módulos Led 5300 Lm, 50W, 100-277V, IP65, IK06, IRC&gt;80%, 50000 horas. Incluye accesorios, cable No 3x14 AWG encauchetado y todos los demás elementos necesarios para correcta instalación y funcionamiento.</t>
  </si>
  <si>
    <t>Suministro, transporte y montaje de luminaria panel led sobreponer, difusor opalizado, Led SMD 20W, 1680 Lm, 70Lm/W, 120-277V, F.P.&gt;0.5, IRC 80%, IP 20, 25000 horas. Incluye accesorios, cable No 3x14 AWG encauchetado y todos los demás elementos necesarios para correcta instalación y funcionamiento.</t>
  </si>
  <si>
    <t>Suministro, transporte y montaje de luminaria aplique media luna chasis en zamak, con Led 13W, 120-277V, IP54, IRC&gt;80%. Incluye accesorios, cable No 3x14 AWG encauchetado y todos los demás elementos necesarios para correcta instalación y funcionamiento.</t>
  </si>
  <si>
    <t>Suministro, transporte y montaje de reflector Led de 50W, uso exterior, 47500 Lm, F.P&lt;0.9, 100-240V, IP65, 25000 horas. Incluye accesorios, cable No 3x14 AWG encauchetado, caja 4x4, trabajo en altura y todos los demás elementos necesarios para correcta instalación y funcionamiento.</t>
  </si>
  <si>
    <t>Suministro, transporte y montaje de sensor de iluminación infrarrojo PIR, instalación en techo, 100W, alcance 6m. Incluye accesorios, trabajo en altura y todos los demás elementos necesarios para correcta instalación y funcionamiento.</t>
  </si>
  <si>
    <t>Suministro, transporte y montaje de sensor de iluminación dual ultrasónico e Infrarrojo, instalación en techo, coberturas de hasta 1000ft2. Incluye accesorios, trabajo en altura y todos los demás elementos necesarios para correcta instalación y funcionamiento.</t>
  </si>
  <si>
    <t>Suministro, transporte e instalación de punta de pararrayos 0.5 m para el sistema de apantallamiento contra descargas atmosféricas. Incluye fijación, trabajo en altura y todos los demás elementos necesarios para correcta instalación y funcionamiento.</t>
  </si>
  <si>
    <t>Suministro, transporte e instalación de soporte convencional para punta captadora en el sistema de apantallamiento contra descargas atmosféricas. Incluye fijación, trabajo en altura y todos los demás elementos necesarios para correcta instalación y funcionamiento.</t>
  </si>
  <si>
    <t>Suministro, transporte e instalación de bajante en tubo metálico galvanizado de 3/4"x 10m. Incluye unión, boquilla, curva PVC 3/4", trabajo en altura y todos los demás elementos necesarios para correcta instalación y funcionamiento.</t>
  </si>
  <si>
    <t>Suministro, transporte y montaje de tubería IMC de 3/4". Incluye accesorios, fijaciones y todos los demás elementos necesarios para correcta instalación y funcionamiento.</t>
  </si>
  <si>
    <t>Suministro, transporte y montaje de Cable Cu desnudo No 1/0 AWG para bajante y anillo inferior instalado enterrado en terreno natural a 0,5 m. Incluye todos los demás elementos necesarios para correcta instalación y funcionamiento.</t>
  </si>
  <si>
    <t>Suministro, transporte y aplicación de soldadura exotérmica de 90g. Incluye todos los demás elementos necesarios para correcta instalación y funcionamiento.</t>
  </si>
  <si>
    <t>Suministro, transporte y aplicación de varilla de puesta a tierra de diámetro 5/8”x 2.4 m. Incluye todos los demás elementos necesarios para correcta instalación y funcionamiento.</t>
  </si>
  <si>
    <t>Suministro, transporte y aplicación de avisos en acrílico de 30x20 cm para bajantes de apantallamiento. Incluye todos los demás elementos necesarios para correcta instalación y funcionamiento.</t>
  </si>
  <si>
    <t xml:space="preserve">Construcción de caja de inspección de 30x30x30 cm para revisión de puesta a tierra. medidas internas, incluye: marco y tapa en madera plastica. Concreto f`c=21 MPA según diseño. Incluye suministro, transporte e instalación de los materiales y todos los elementos necesarios para su correcta construcción y funcionamiento. </t>
  </si>
  <si>
    <t>15.1</t>
  </si>
  <si>
    <t>TUBERÍA EXPUESTA</t>
  </si>
  <si>
    <t>15.1.1</t>
  </si>
  <si>
    <t>Suministro, transporte e instalación de tubería en acero SCH 10 Ø 2 1/2". Incluye la herramienta y equipos requeridos para correcta ejecución de la actividad. Una vez terminada una sección o un sistema total, debe ser probada su hermeticidad bajo una presión de agua.</t>
  </si>
  <si>
    <t>15.1.2</t>
  </si>
  <si>
    <t>Suministro, transporte e instalación de tubería en acero SCH 10 Ø 4 ". Incluye la herramienta y equipos requeridos para correcta ejecución de la actividad. Una vez terminada una sección o un sistema total, debe ser probada su hermeticidad bajo una presión de agua.</t>
  </si>
  <si>
    <t>15.1.3</t>
  </si>
  <si>
    <t>Suministro, transporte e instalación de tubería en acero SCH 40"Ø 1". Incluye la herramienta y equipos requeridos para correcta ejecución de la actividad. Una vez terminada una sección o un sistema total, debe ser probada su hermeticidad bajo una presión de agua.</t>
  </si>
  <si>
    <t>Suministro, transporte e instalación de tubería en acero SCH 40"Ø 2 1/2". Incluye la herramienta y equipos requeridos para correcta ejecución de la actividad. Una vez terminada una sección o un sistema total, debe ser probada su hermeticidad bajo una presión de agua.</t>
  </si>
  <si>
    <t>Suministro, transporte e instalación de tubería en acero SCH 40"Ø 4". Incluye la herramienta y equipos requeridos para correcta ejecución de la actividad. Una vez terminada una sección o un sistema total, debe ser probada su hermeticidad bajo una presión de agua.</t>
  </si>
  <si>
    <t>15.2</t>
  </si>
  <si>
    <t>TUBERÍA ENTERRADA</t>
  </si>
  <si>
    <t>15.2.1</t>
  </si>
  <si>
    <t>15.3</t>
  </si>
  <si>
    <t>ACCESORIOS ACERO RANURADOS</t>
  </si>
  <si>
    <t>15.3.1</t>
  </si>
  <si>
    <t>Suministro, transporte e instalación de acople ranurado flexible HD Ø 2 1/2". Incluye la herramienta y equipos requeridos para correcta ejecución de la actividad.</t>
  </si>
  <si>
    <t>15.3.2</t>
  </si>
  <si>
    <t>Suministro, transporte e instalación de acople ranurado flexible HD Ø 4". Incluye la herramienta y equipos requeridos para correcta ejecución de la actividad.</t>
  </si>
  <si>
    <t>Suministro, transporte e instalación de acople ranurado rígido HD Ø 2 1/2". Incluye la herramienta y equipos requeridos para correcta ejecución de la actividad.</t>
  </si>
  <si>
    <t>Suministro, transporte e instalación de codo 90° ranurado HD Ø 2 1/2". Incluye la herramienta y equipos requeridos para correcta ejecución de la actividad.</t>
  </si>
  <si>
    <t>Suministro, transporte e instalación de codo 90° ranurado HD Ø 4". Incluye la herramienta y equipos requeridos para correcta ejecución de la actividad.</t>
  </si>
  <si>
    <t>Suministro, transporte e instalación de codo 90° ranurado HD Ø 6". Incluye la herramienta y equipos requeridos para correcta ejecución de la actividad.</t>
  </si>
  <si>
    <t>Suministro, transporte e instalación de reducción copa ranurada HD Ø 6" x 4". Incluye la herramienta y equipos requeridos para correcta ejecución de la actividad.</t>
  </si>
  <si>
    <t>Suministro, transporte e instalación de tapón ranurado HD Ø 4". Incluye la herramienta y equipos requeridos para correcta ejecución de la actividad.</t>
  </si>
  <si>
    <t>Suministro, transporte e instalación de tapón ranurado HD Ø 6". Incluye la herramienta y equipos requeridos para correcta ejecución de la actividad.</t>
  </si>
  <si>
    <t>Suministro, transporte e instalación de tee mecánica ranurada Ø 4" x 2 1/2". Incluye la herramienta y equipos requeridos para correcta ejecución de la actividad.</t>
  </si>
  <si>
    <t>Suministro, transporte e instalación de tee reducida ranurada HD Ø 6” x 4". Incluye la herramienta y equipos requeridos para correcta ejecución de la actividad.</t>
  </si>
  <si>
    <t>15.4</t>
  </si>
  <si>
    <t>ACCESORIOS DE ACERO ROSCADO</t>
  </si>
  <si>
    <t>15.4.1</t>
  </si>
  <si>
    <t>Suministro, transporte e instalación de codo 90° roscado HD Ø 1". Incluye la herramienta y equipos requeridos para correcta ejecución de la actividad.</t>
  </si>
  <si>
    <t>15.4.2</t>
  </si>
  <si>
    <t>Suministro, transporte e instalación de reducción copa roscada HD Ø ½ x 1/4". Incluye la herramienta y equipos requeridos para correcta ejecución de la actividad.</t>
  </si>
  <si>
    <t>Suministro, transporte e instalación de reducción tuerca roscada HD (Bushing) Ø 1" x 1/2". Incluye la herramienta y equipos requeridos para correcta ejecución de la actividad.</t>
  </si>
  <si>
    <t>Suministro, transporte e instalación de tee mecánica roscada Ø 4" x 1". Incluye la herramienta y equipos requeridos para correcta ejecución de la actividad.</t>
  </si>
  <si>
    <t>Suministro, transporte e instalación de tee roscada HD Ø 1". Incluye la herramienta y equipos requeridos para correcta ejecución de la actividad.</t>
  </si>
  <si>
    <t>15.5</t>
  </si>
  <si>
    <t>ACCESORIOS HDPE AWWA C906</t>
  </si>
  <si>
    <t>15.5.1</t>
  </si>
  <si>
    <t>Suministro, transporte e instalación de acople HDPE autorestringido Ø 4". Incluye la herramienta y equipos requeridos para correcta ejecución de la actividad.</t>
  </si>
  <si>
    <t>15.5.2</t>
  </si>
  <si>
    <t>Suministro, transporte e instalación de acople HDPE autorestringido Ø 6". Incluye la herramienta y equipos requeridos para correcta ejecución de la actividad.</t>
  </si>
  <si>
    <t>15.5.3</t>
  </si>
  <si>
    <t>Suministro, transporte e instalación de acople transición HDPE autorestringido x ranurado HD Ø 4". Incluye la herramienta y equipos requeridos para correcta ejecución de la actividad.</t>
  </si>
  <si>
    <t>Suministro, transporte e instalación de acople transición HDPE autorestringido x ranurado HD Ø 6". Incluye la herramienta y equipos requeridos para correcta ejecución de la actividad.</t>
  </si>
  <si>
    <t>15.6</t>
  </si>
  <si>
    <t>SISTEMA DE EXTINTORES</t>
  </si>
  <si>
    <t>15.6.1</t>
  </si>
  <si>
    <t>Suministro, transporte e instalación de extintor CO2 en gabinete 10B:C. Incluye gabinete DER tipo II, anclaje, la herramienta y equipos requeridos para correcta ejecución de la actividad.</t>
  </si>
  <si>
    <t>Suministro, transporte e instalación de extintor multipropósito PQS en gabinete 10 LB 4A:20B:C. Incluye gabinete DER tipo II, anclaje, la herramienta y equipos requeridos para correcta ejecución de la actividad.</t>
  </si>
  <si>
    <t>15.7</t>
  </si>
  <si>
    <t>SOPORTES</t>
  </si>
  <si>
    <t>15.7.1</t>
  </si>
  <si>
    <t>Suministro, transporte e instalación de soporte ménsula en ángulo Ø 4". Incluye anclaje, pintura, la herramienta y equipos requeridos para correcta ejecución de la actividad.</t>
  </si>
  <si>
    <t>15.7.2</t>
  </si>
  <si>
    <t>Suministro, transporte e instalación de soporte sísmico 4 vías Ø 2 1/2". Incluye anclaje, la herramienta y equipos requeridos para correcta ejecución de la actividad.</t>
  </si>
  <si>
    <t>Suministro, transporte e instalación de soporte sísmico 4 vías Ø 4". Incluye anclaje, la herramienta y equipos requeridos para correcta ejecución de la actividad.</t>
  </si>
  <si>
    <t>Suministro, transporte e instalación de soporte sísmico longitudinal Ø 2 1/2". Incluye anclaje, la herramienta y equipos requeridos para correcta ejecución de la actividad.</t>
  </si>
  <si>
    <t>15.8</t>
  </si>
  <si>
    <t>PLACAS DE MARCACIÓN</t>
  </si>
  <si>
    <t>15.8.1</t>
  </si>
  <si>
    <t>Suministro, transporte e instalación de placas de marcación para extintor. Incluye la herramienta y todos los demás elementos requeridos para correcta ejecución de la actividad.</t>
  </si>
  <si>
    <t>15.8.2</t>
  </si>
  <si>
    <t>Suministro, transporte e instalación de placas de marcación para sistema contraincendio. Incluye la herramienta y todos los demás elementos requeridos para correcta ejecución de la actividad.</t>
  </si>
  <si>
    <t xml:space="preserve">Suministro, transporte e instalación de placas de marcación para válvulas. Incluye la herramienta y todos los demás elementos requeridos para correcta ejecución de la actividad. </t>
  </si>
  <si>
    <t>Suministro, transporte e instalación de placas de marcación para válvula siamesa. Incluye la herramienta y todos los demás elementos requeridos para correcta ejecución de la actividad.</t>
  </si>
  <si>
    <t>Suministro, transporte e instalación de válvula bola roscada Ø 1". Incluye la herramienta y todos los demás elementos requeridos para correcta ejecución de la actividad.</t>
  </si>
  <si>
    <t>Suministro, transporte e instalación de válvula bola roscada Ø 1/2". Incluye la herramienta y todos los demás elementos requeridos para correcta ejecución de la actividad.</t>
  </si>
  <si>
    <t>Suministro, transporte e instalación de válvula cheque ranurada Ø 4". Incluye la herramienta, equipos y todos los demás elementos requeridos para correcta ejecución de la actividad.</t>
  </si>
  <si>
    <t>Suministro, transporte e instalación de válvula de manguera angular Ø 2 1/2". Incluye tapa, cadena, la herramienta y todos los demás elementos requeridos para correcta ejecución de la actividad.</t>
  </si>
  <si>
    <t>Suministro, transporte e instalación de válvula desaireadora Ø 1/2". Incluye la herramienta y todos los demás elementos requeridos para correcta ejecución de la actividad.</t>
  </si>
  <si>
    <t>Suministro, transporte e instalación de válvula siamesa Ø 4" x 2 1/2" x 2 1/2"". Incluye tapas de bronce, cadena, la herramienta y todos los demás elementos requeridos para correcta ejecución de la actividad.</t>
  </si>
  <si>
    <t>COMPLEMENTARIAS</t>
  </si>
  <si>
    <t>Suministro, transporte e instalación de manómetro glicerina caratula Ø 2 1/2" con rosca Ø 1/4". Incluye la herramienta y todos los demás elementos requeridos para correcta ejecución de la actividad.</t>
  </si>
  <si>
    <t>16.1</t>
  </si>
  <si>
    <t>MEMBRANAS</t>
  </si>
  <si>
    <t>16.1.1</t>
  </si>
  <si>
    <t>Suministro, transporte e instalación de geotextil Danoflet PY 300, para recubrimiento del vaso de la piscina.  Incluye sellante con silicona acética pura, resistente al moho y con tecnología BioBlock y todo lo necesario para su correcta instalación.</t>
  </si>
  <si>
    <t>Suministro, transporte e instalación de membrana armada de PVC monocolor con reforzado superior sin flalatos, resistencia a los rayos UV, resistencia al cloro y algas. Incluye perfilería perimetral de anclaje, fijaciones mecánicas, instalación de la membrana mediante termofusión, conformación de piezas especiales, remates en encuentros y elementos empotrados, perfil colaminado y todo lo necesario para su correcta instalación. Color a definir por la interventoría y/o supervisión. Los cambios de nivel requieren tonalidades distintas. Se debe garantizar 15 años o mas contra filtraciones.</t>
  </si>
  <si>
    <t>Demarcación de carril, con banda PVC 25 mm de ancho y e=1,5 mm. Incluye suministro, transporte e instalación, sello PVC líquido para el refuerzo de soldaduras térmicas y todo lo necesario para su correcta instalación.</t>
  </si>
  <si>
    <t>Placa demarcación de profundidad normativa de 50x25 cm (0,125m2) en membrana PVC de 1,5 mm de espesor. Incluye suministro, transporte, instalación, letra y símbolo internacional de no clavados, corte, troquelado, sello PVC líquido para el refuerzo de soldaduras térmicas y todo lo necesario para su correcta instalación. Color a definir por la interventoría y/o supervisión.</t>
  </si>
  <si>
    <t>Demarcación INDER de 6.0 x 2.5 m para piscina, en membrana PVC de 1,5 de espesor. Incluye corte negativo panelizado, termofusionado, sellado con PVC liquido con silicona acética pura, resistente al moho y con tecnología BioBlock, y todo lo necesario para su correcta instalación.</t>
  </si>
  <si>
    <t>Sellante de silicona para piscina y zonas húmedas. Incluye suministro, transporte, aplicación de sellador elástico monocomponente, que permita la aplicación con humedad, corte de ser necesario, pistola calafateo y todo lo necesario para su correcta aplicación y funcionamiento.</t>
  </si>
  <si>
    <t>Suministro, transporte e instalación de sistema de sellado e impermeabilización de juntas mediante cinta de sellado de TPO adherida con resina epóxica. Incluyendo preparación de superficie, traslapos, herramientas, equipos y demás actividades necesarias para su correcta ejecución.</t>
  </si>
  <si>
    <t>16.2</t>
  </si>
  <si>
    <t>16.2.1</t>
  </si>
  <si>
    <t>16.3.4</t>
  </si>
  <si>
    <t>16.3.5</t>
  </si>
  <si>
    <t>17.1</t>
  </si>
  <si>
    <t>VALLA DE OBRA</t>
  </si>
  <si>
    <t>17.1.1</t>
  </si>
  <si>
    <t>18.1.1</t>
  </si>
  <si>
    <t>CONSTRUCCIÓN, MEJORAMIENTO, ADECUACIÓN Y MANTENIMIENTO DE LA INFRAESTRUCTURA FÍSICA DEPORTIVA A CARGO DEL INDER MEDELLÍN EN LA COMUNA 16, INCLUIDAS LAS OBRAS COMPLEMENTARIAS NECESARIAS PARA SU ADECUADO FUNCIONAMIENTO</t>
  </si>
  <si>
    <t>PISCINA SEMIOLIMPICA DEL PREVENTORIO
CARRERA 77 No. 25-01
COMUNA 16</t>
  </si>
  <si>
    <t>Suministro e instalación de campamento provisional en madera tipo teleras. Incluye canes, largueros, polietileno negro, tejas ondulada de zinc, mortero, herramienta, equipo, materiales menores, redes electricas y todas las actividades necesarias para la correcta ejecución de la actividad.</t>
  </si>
  <si>
    <t xml:space="preserve">Desobstrucción y limpieza de cajas y/o sumideros con Vactor. Incluye limpieza de tubería, botada de material sobrante y todo lo necesario para correcta ejecución de la actividad.  </t>
  </si>
  <si>
    <t>hr</t>
  </si>
  <si>
    <t>1.3.2</t>
  </si>
  <si>
    <t>1.3.3</t>
  </si>
  <si>
    <t>DESCAPOTE A MÁQUINA. Incluye el desenraice si es necesario, cargue, transporte y botada de material sobrante en botaderos oficiales, además de las actividades necesarias para la correcta ejecución de la actividad. Medido en sitio.</t>
  </si>
  <si>
    <t>me</t>
  </si>
  <si>
    <t>RETIROS, DESMONTES, DEMOLICIONES Y EXTRACCIÓN</t>
  </si>
  <si>
    <t>RETIRO DE CUBIERTA. Incluye acarreo interno y externo, cargue, transporte, botada de escombros en botaderos oficiales y recuperación de los materiales aprovechables, su transporte hasta el sitio que indique la interventoría y su disposición final en botaderos oficiales. Medido en proyección horizontal.  Incluye equipo y personal certificado para trabajo en alturas.</t>
  </si>
  <si>
    <t>RETIRO DE MEMBRANA PVC. Incluye retiro y limpieza de la superficie, retiro de todos los elementos necesarios para su efectivo retiro, recuperación del material aprovechable, cargue, transporte y botada del material proveniente del retiro que no se pueda recuperar, en botaderos oficiales y su transporte hasta el sitio que indique la interventoría.</t>
  </si>
  <si>
    <t>RETIRO DE CANOAS, RUANAS, BAJANTES y TUBERÍAS previa inspeccion visual y aprobacion de interventoria y/o supervisión. Incluye el cargue, transporte, botada de escombros en botaderos oficiales, recuperación de los materiales aprovechables, andamio multidireccional  y su transporte hasta el sitio que lo indique la interventoría.</t>
  </si>
  <si>
    <t>RETIRO DE BARANDA EN ACERO PARA PISCINA. Incluye desmonte y/o corte de anclaje a piso o muro y demás elementos de fijación, recuperación de los materiales aprovechables, cargue, transporte, botada en botaderos oficiales o su transporte al sitio que indique la interventoría, además de todos los elementos necesarios para la correcta ejecución de la actividad.</t>
  </si>
  <si>
    <t>RETIRO DE PELDAÑO TIPO AMERICANO EMPOTRADO EN MURO DE PISCINA. Incluye desmonte de peldaño, corte y/o demolición localizada en el concreto para su extracción, recuperación de materiales aprovechables, los elementos necesarios para la correcta ejecución de la actividad, cargue, transporte y botada de sobrantes en botaderos autorizados o donde lo indique la interventoría.</t>
  </si>
  <si>
    <t>RETIRO MANUAL DE ACCESORIOS DE PISCINA como desnatador, inyectores/succión y/o rejillas, empotradas en muros. Incluye corte y/o demolición localizada, recuperación de los materiales aprovechables, los elementos requeridos para la correcta ejecución de la actividad, cargue, transporte, botada de escombros en botaderos oficiales o su transporte hasta el sitio que indique la interventoría.</t>
  </si>
  <si>
    <t>RETIRO DE GRIFERÍA Y ELEMENTOS HIDRÁULICOS SUPERFICIALES. Incluye desmonte de duchas para piscina, llaves de manguera, griferías y/o accesorios metálicos o plásticos anclados a muro o piso, corte y/o taponamiento de tuberías hidráulicas, cargue, transporte, botada en sitios oficiales, recuperación de los materiales aprovechables y su transporte hasta la bodega o el sitio que lo indique la interventoría, además de todos las demás actividades o elementos necesarios para la correcta ejecución de la actividad.</t>
  </si>
  <si>
    <t>Retiro de puerta malla eslabonada. Incluye retiro de malla, tuberia, platinas, cargue, transporte interno y externo, botada de escombros, recuperación de los materiales aprovechables o su transporte hasta el sitio que lo indique la interventoría.</t>
  </si>
  <si>
    <t>2.1.12</t>
  </si>
  <si>
    <t>2.1.13</t>
  </si>
  <si>
    <t>RETIRO DE CERRAMIENTO EN MALLA ONDULADA EXISTENTE. Altura variable. Incluye las siguientes actividades: - Desmonte y retiro de malla, retiro de tubería cuadrada, retiro de platinas y ángulos existentes, acarreo interno y externo, cargue, transporte y botada, recuperación de los materiales aprovechables o su transporte hasta el sitio que lo indique la interventoría y su disposición final en botaderos oficiales. Incluye andamio multidireccional.</t>
  </si>
  <si>
    <t>2.1.14</t>
  </si>
  <si>
    <t>RETIRO DE CORDÓN PREFABRICADO EN CONCRETO. Incluye desmonte manual o mecánico de bordillos prefabricados en concreto existentes, corte de juntas cuando se requiera, extracción de piezas, demolición puntual del mortero de pega o base de soporte, cargue, transporte interno y externo, retiro y disposición final en botaderos autorizados o donde lo indique la interventoría, recuperación de materiales aprovechables y todos los elementos necesarios para la correcta ejecución de la actividad.</t>
  </si>
  <si>
    <t>2.1.15</t>
  </si>
  <si>
    <t>2.1.16</t>
  </si>
  <si>
    <t>2.1.17</t>
  </si>
  <si>
    <t>2.2.2</t>
  </si>
  <si>
    <t>2.2.3</t>
  </si>
  <si>
    <t>Demolición de andenes o pisos, de espesor mayor a 0,15 y máximo de 0,25 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t>
  </si>
  <si>
    <t>2.2.4</t>
  </si>
  <si>
    <t>Demolición de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</si>
  <si>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2.2.5</t>
  </si>
  <si>
    <t>2.2.6</t>
  </si>
  <si>
    <t>DEMOLICIÓN DE MURO EN CONCRETO. cargue, transporte y botada de escombros, espesor de 15 a 20 cm. Incluye demolición de revoques y enchapes aplicados al muro a demoler e instalaciones embebidas. Además recuperación de los materiales aprovechables o su transporte hasta el sitio que lo indique la interventoría.</t>
  </si>
  <si>
    <t>2.2.7</t>
  </si>
  <si>
    <t>Demolición de piso en baldosa. Incluye mortero de nivelación, cargue, transporte y botada de los escombros generados en botaderos oficiales o donde lo indique la supervisión. Además de todo lo necesario para la correcta ejecución de la actividad.</t>
  </si>
  <si>
    <t>2.2.8</t>
  </si>
  <si>
    <t>Demolición de pavimento asfaltico, cargue, transporte y botada de escombros, hasta espesores de 4". Incluye corte con máquina de disco según trazado y compresor neumático con martillo, además recuperación de los materiales aprovechables o su transporte hasta el sitio que lo indique la interventoría.</t>
  </si>
  <si>
    <t>EXTRACCIÓN</t>
  </si>
  <si>
    <t>2.3.1.1</t>
  </si>
  <si>
    <t>2.3.1.2</t>
  </si>
  <si>
    <t>2.3.1.3</t>
  </si>
  <si>
    <t>2.3.1.4</t>
  </si>
  <si>
    <t>2.3.1.5</t>
  </si>
  <si>
    <t>EXCAVACIÓN MECANICA</t>
  </si>
  <si>
    <t>EXCAVACIÓN MECANICA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</si>
  <si>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EXCAVACIÓN MANUAL</t>
  </si>
  <si>
    <t>EXPLANACIÓN Y NIVELACIÓN del  terreno manualmente, bajo cualquier grado de humedad, incluye corte de taludes y terraceos requeridos según planos y/o definidos por la interventoría. Medido in situ. No incluye cargue, transporte y botada.</t>
  </si>
  <si>
    <t>3.3.2</t>
  </si>
  <si>
    <t>3.3.3</t>
  </si>
  <si>
    <t>3.3.4</t>
  </si>
  <si>
    <t>Escarificación, nivelación y compactación del terreno con medios mecánicos, maquinaria pesada, ejecutadas de acuerdo a las indicaciones del interventor, espesor maximo de 15 cm. Incluye secciones del terreno antes y después de la intervención con equipo de  precisión, nivelación de la cancha con las pendientes indicadas por la interventoría; cargue, transporte y botado de material proveniente de la escarificación.</t>
  </si>
  <si>
    <t>3.3.5</t>
  </si>
  <si>
    <t>3.3.6</t>
  </si>
  <si>
    <t>Suministro de MATERIAL GRANULAR Ø 3/4" a 1" limpio para, camas de triturado o la aplicación para la cual sea necesario. Incluye transporte y colocación de material de acuerdo con el proceso constructivo según diseño y/o especificaciones de la interventoría y/o supervisión, nivelación con topografía y todo lo necesario para la correcta ejecución de la actividad.</t>
  </si>
  <si>
    <t>3.3.7</t>
  </si>
  <si>
    <t>Suministro, transporte y colocación de subbase granular de máximo Ø 2½", reacomodado con medios mecánicos y compactado al 100% mínimo del ensayo del proctor modificado según normas para la construcción de pavimentos del INVIAS. Incluye todo lo necesario para su correcta colocación y funcionamiento. Su medida será tomada en sitio ya compactado.</t>
  </si>
  <si>
    <t>ENTIBADO</t>
  </si>
  <si>
    <t>3.5</t>
  </si>
  <si>
    <t>3.5.1</t>
  </si>
  <si>
    <t>Construcción de ANDÉN O PLACAS en concreto de 21 Mpa con espesor de 0.10 m., pendientado y llaneado, vaciado alternado (en cuadros no superiores de 1.5 x 1.5 m). Incluye suministro y transporte de los materiales, nivelación del terreno y adecuación de la superficie, entresuelo en subbase granular (e=0,20 m.), curado, protección y todo lo necesario para su correcta construcción y funcionamiento. Según diseño.</t>
  </si>
  <si>
    <t>Construcción de andén en concreto de 21 Mpa, espesor de 0.12 m, pendientado y llaneado, vaciado alternado (en cuadros no superiores de 1.5 x 1.5 m). Incluye suministro y transporte de los materiales, nivelación del terreno, adecuación de la superficie, entresuelo con base granular (e=0,30 m.), malla electrosoldada D-84, curado, protección, acabado escobillado, llaneado de 0.10 m en los bordes y todo lo necesario para su correcta construcción y funcionamiento, según diseño. Se ejecutarán los rebajes que sean necesarios para garantizar el acceso de personas en situación de discapacidad, hasta una huella y una contrahuella necesaria en los lugares que indique la interventoría. Las excavaciones o descapotes se pagarán en su ítem respectivo.</t>
  </si>
  <si>
    <t>Construcción de banca en losa de concreto de 21 Mpa, ancho de 0.50 m y un espesor de 0.10 m, apoyo en concreto de 21 Mpa con una altura de 0.45 m y un espesor de 0.10 m. Incluye suministro, transporte y colocación del concreto, doble malla D-84, formaleta en super "T" de 19 mm o equivalente para acabado a la vista, molduras, biseles, protección, curado y todos los elementos necesarios para su correcta construcción, según diseño. El acero de refuerzo para los apoyos se cobrara en su respectivo item.</t>
  </si>
  <si>
    <t>4.1.5</t>
  </si>
  <si>
    <t>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además de todos los demás elementos necesarios para el correcto proceso constructivo.</t>
  </si>
  <si>
    <t>4.1.6</t>
  </si>
  <si>
    <t>4.1.7</t>
  </si>
  <si>
    <t>4.1.8</t>
  </si>
  <si>
    <t>4.1.9</t>
  </si>
  <si>
    <t>Construcción de losa lavapiés en concreto de 4000 Psi, con un espesor de 12 cm. Incluye suministro, transporte del concreto, formaleta, malla electrosoldada MD-25, juntas de 5x5 mm con cortadora de disco, acabado llaneado y todos los demás elementos necesarios para la correcta ejecución de la actividad.</t>
  </si>
  <si>
    <t>Construcción de columnetas en concreto de 4000 Psi para reforzamiento de muro. Incluye suministro, transporte y colocación del concreto, formaleta de primera calidad en súper "T" de 18 mm o equivalente (2 usos) para acabado a la vista, vibrado, protección, curado y todos los demás elementos necesarios para su correcta construcción, según diseño.  El acero de refuerzo y anclajes relacionados con la actividad se pagará en su respectivo ítem.</t>
  </si>
  <si>
    <t>Construcción de vigas aéreas de concreto de 4000 Psi, sección 0,25 × 0,35 m, a una altura aproximada de 3,20 m desde el nivel de apoyo de la obra falsa hasta la cara inferior de la viga, con acabado a la vista. Incluye suministro, transporte, preparación, colocación, vibrado, protección, curado del concreto, formaleta en tablero Súper "T" de 18 mm o equivalente para acabado arquitectónico (2 usos), con aristas biseladas, desmoldante, montaje, nivelación, apuntalamiento, arriostramiento, desmontaje y retiro de la obra falsa y de la formaleta, andamios, equipos, herramientas, mano de obra y todos los materiales e insumos necesarios para la correcta ejecución de la actividad de conformidad con los planos, especificaciones técnicas y las instrucciones de la interventoría. El acero de refuerzo se medirá y pagará en el ítem correspondiente.</t>
  </si>
  <si>
    <t>Construcción de muro en concreto de 4000 Psi con acabado a la vista, con espesor de 20 cm. Incluye el suministro y transporte del concreto, colocación, vibrado, nivelación, acabado, protección y curado del concreto, formaleta, armado y desarmado de toda la obra falsa necesaria para la correcta construcción de acuerdo con los planos y especificaciones estructurales, transporte interno de materiales, adicionalmente todos los elementos menores necesarios para su correcta ejecución. El acero de refuerzo se pagará en el ítem correspondiente.</t>
  </si>
  <si>
    <t>Construcción de escaleras en concreto reforzado de 21 Mpa, formaleteadas en sitio. Incluye trazado, formaleta, suministro, transporte, conformación de huellas y contrahuellas, vaciado de concreto de resistencia según diseño, nivelación, alineación, vibrado, afinado, curado, desencofrado, cargue, transporte interno de materiales, herramientas y todos los elementos necesarios para la correcta ejecución de la actividad. El acero se pagará en su ítem correspondiente.</t>
  </si>
  <si>
    <t>Construcción de losa maciza contrapiso impermeabilizado en concreto de 3000 Psi, espesor de acuerdo con diseños para tanque de equilibrio y tanque de abastecimiento, impermeabilizado mediante aditivo líquido reductor de agua con acción impermeabilizante al concreto. Incluye suministro, transporte vertical hasta una altura de 3,00 m, colocación, vibrado, nivelación, acabado, protección y curado del concreto, plastico polietileno negro calibre 4, formaleta, armado y desarmado de toda la obra falsa necesaria para la correcta construcción de la losa según diseño y todos los demás elementos necesarios para su correcto vaciado. En el vaciado se deben dejar los hierros (pelos) para el amarre de la mampostería no estructural, por ningún motivo se pagarán anclajes.  El acero de refuerzo se pagará en su respectivo ítem según diseño.</t>
  </si>
  <si>
    <t>Construcción de losa maciza contrapiso impermeabilizado en concreto de 4000 Psi, espesor de acuerdo con diseños para tanque de equilibrio y tanque de abastecimiento, impermeabilizado mediante aditivo líquido reductor de agua con acción impermeabilizante al concreto. Incluye suministro, transporte vertical hasta una altura de 3,00 m, colocación, vibrado, nivelación, acabado, protección y curado del concreto, formaleta, armado y desarmado de toda la obra falsa necesaria para la correcta construcción de la losa según diseño y todos los demás elementos necesarios para su correcto vaciado. En el vaciado se deben dejar los hierros (pelos) para el amarre de la mampostería no estructural, por ningún motivo se pagarán anclajes.  El acero de refuerzo se pagará en su respectivo ítem según diseño.</t>
  </si>
  <si>
    <t>Construcción de losa aligerada en concreto premezclado de 28 MPa, con un espesor de 0.35m, casetones recuperables de porón, nervios de 0.10 x 0.35 m, espesor de placa superior de 0.05 m, vigas de 0.25x0.35 de acuerdo con las diferentes dimensiones establecidas según diseño. Incluye suministro, transporte, bombeo con auto bomba, colocación del concreto a una altura variable entre 3.0 a 4.0m, malla electrosoldada D-188, formaleta de primera calidad en súper "T" de 19 mm o su equivalente para acabado a la vista de bordes de losa o donde se requiera (2 usos), vigas profundas, mano de obra, aristas biseladas, protección y curado, armado y desarmado de la obra falsa, según diseño. El acero de refuerzo adicional a la malla electrosoldada se pagará en su respectivo ítem.</t>
  </si>
  <si>
    <t>Construcción de losa maciza entrepiso impermeabilizado en concreto de 4000Psi, espesor de acuerdo con los diseños, impermeabilizada mediante aditivo impermeabilizante integral reductor de agua incorporado al concreto. incluye suministro, transporte vertical hasta una altura aproximada de 3,00 m, colocación, vibrado, nivelación, acabado, protección y curado del concreto, formaleta, armado y desarmado de toda la obra falsa necesaria para la correcta construcción de la losa según diseño, además de todos los demás elementos necesarios para su correcto vaciado. En el vaciado se deben dejar los hierros (pelos) para el amarre de la mampostería no estructural, por ningún motivo se pagarán anclajes. El acero de refuerzo se pagará en su respectivo ítem según diseño.</t>
  </si>
  <si>
    <t>4.2.14</t>
  </si>
  <si>
    <t>Construcción de vigas aéreas de concreto de 3000 Psi, sección 0,20 × 0,20 m, a una altura aproximada de 3,20 m desde el nivel de apoyo de la obra falsa hasta la cara inferior de la viga, con acabado a la vista. Incluye suministro, transporte, preparación (cuando aplique), colocación, vibrado, protección, curado del concreto, formaleta en tablero Súper "T" de 19 mm o equivalente para acabado arquitectónico (2 usos), con aristas biseladas, desmoldante, montaje, nivelación, apuntalamiento, arriostramiento, desmontaje y retiro de la obra falsa y de la formaleta, andamios, equipos, herramientas, mano de obra y todos los materiales e insumos necesarios para la correcta ejecución de la actividad de conformidad con los planos, especificaciones técnicas y las instrucciones de la interventoría. El acero de refuerzo se medirá y pagará en el ítem correspondiente.</t>
  </si>
  <si>
    <t>Construcción de zócalo en media caña en mortero 1:4 pulido, con desarrollo de 20 cm, altura de 10 cm, sobre el nivel de piso acabado y embebido en muro. Incluye suministro, transporte de materiales, remates con moldura de dilatación 1x1, acabado en concreto pulido y todos los demás elementos necesarios para su correcta ejecución. La capa de desgaste no debe ser inferior a 10 mm después de pulida.</t>
  </si>
  <si>
    <t>Construcción de piso en concreto pulido de 3000 Psi, con un espesor de 15 cm. Incluye suministro, transporte de materiales, malla electrosoldada D-50, juntas de 5x5 mm con cortadora de disco, acabado con helicóptero, soporte fondo de junta, sellador elástico monocomponente a base de poliuretano de alto desempeño, entresuelo en subbase granular (e=0,20 m), polietileno de baja densidad calibre 4 y todos los demás elementos necesarios para su correcta construcción y funcionamiento. Se ejecutarán los rebajes que sean necesarios para garantizar el acceso a las personas con movilidad reducida (PMR), las huellas y contrahuellas necesarias en los lugares que indique la interventoría.</t>
  </si>
  <si>
    <t>MALLA ELECTROSOLDADA</t>
  </si>
  <si>
    <t>Suministro, transporte, corte y colocación de malla electrosoldada D-84 en losas y pisos. Incluye todo lo necesario para la correcta colocación.</t>
  </si>
  <si>
    <t>5.3.2</t>
  </si>
  <si>
    <t>Suministro, transporte, corte y colocación de malla electrosoldada D-131. Incluye todo lo necesario para la correcta colocación.</t>
  </si>
  <si>
    <t>5.3.3</t>
  </si>
  <si>
    <t>Suministro, transporte, corte y colocación de malla electrosoldada D-188 en losas y pisos. Incluye todo lo necesario para la correcta colocación.</t>
  </si>
  <si>
    <t>5.3.4</t>
  </si>
  <si>
    <t>Suministro, transporte, corte y colocación de malla electrosoldada D-221 en losas y pisos. Incluye todo lo necesario para la correcta colocación.</t>
  </si>
  <si>
    <t xml:space="preserve">CERRAMIENTO </t>
  </si>
  <si>
    <t>Construcción de mampostería en bloque de concreto de 12x20x40 cm, resistencia 13Mpa color gris natural estructural conforme a la NTC 4026, para alturas de hasta 3.50m. Incluye suministro, transporte, mortero de pega1:4, trabas, columnas, machones, cuchillas, buitrones (para bajantes de redes en general), remates de enrases, aristas con esquineros de fábrica, encorozados, áticos, chapas necesarias según detalles de construcción y todo lo necesario para su correcta construcción. Todos los cortes serán realizados a máquina.</t>
  </si>
  <si>
    <t>6.1.4</t>
  </si>
  <si>
    <t>Suministro, transporte e instalación de calado arquitectónico de dimensiones 29x14x8 cm en concreto de alta resistencia de &gt; 35 MPa (HVE), de color gris, para conformación de acabado en fachada. Incluye mortero de pega tipo M o S de 15 mm, refuerzo de acero en junta de pega, piezas arquitectónicas de norma ACI-318 y ASTM C652 y C-34, colocación, alineación, nivelación, fijación y todos los elementos necesarios para su correcta instalación. El acero se pagara en su ítem correspondiente.</t>
  </si>
  <si>
    <t>6.1.5</t>
  </si>
  <si>
    <t>Suministro, transporte e instalación de bloque pigmentado tipo calado de dimensiones 59x14x5 cm en concreto de alta resistencia de &gt; 28 MPa (HVE). Incluye mortero de pega tipo M o S de 15 mm, refuerzo de acero en junta de pega, piezas arquitectónicas de norma ACI-318 y NSR-10, colocación, alineación, nivelación, fijación y todos los elementos necesarios para su correcta instalación, según diseño. El acero se pagará en su ítem correspondiente.</t>
  </si>
  <si>
    <t>6.1.6</t>
  </si>
  <si>
    <t>Construcción de obra civil para cerramientos, incluye: construcción de viga de fundación de 0,30x0,30m. en concreto de 21 MPA., reforzadas con 4 varillas de 1/2" y estribos de 3/8" cada 0,20 m., construcción de micropilotes de 0.30x 0.80 m cada 2 metros incluye 3 refuerzos verticales y 4 estribos repartidos en su longitud, construcción columnetas de 0,20m.x0,20m en concreto de 21 MPA., reforzadas con 4 varillas de 1/2" y estribos 3/8" cada 0,20 m. acabado a la vista, muro en bloque de concreto de 0,20x0,20x0,40m. ranurado ambas caras relleno con mortero 1:5, colocación de varillas de 1/2" (pelos) , de viga de remate en concreto de 21 MPA., de 0,20x0,20-0,15m., reforzado con 3 varillas de 1/2" y estribos cada 0,20 m de 3/8". con junta entre el bloque y la viga de remate, acabado a la vista, incluye todo lo necesario para su correcta instalación y funcionamiento, según diseño.</t>
  </si>
  <si>
    <t>CARPINTERIA METÁLICA</t>
  </si>
  <si>
    <t>Construcción de cerramiento en malla eslabonada y estructura en PTS, hasta una altura de 3.00m., incluye suministro, transporte e instalación de los elementos estructurales (pts, platinas, ángulos, entre otros), malla eslabonada calibre 10,5 ojo N° 4, corte, retiro cargue, transporte y botada de escombros provenientes de la actividad, soldadura 6011 debidamente aplicada con cordones definidos tope a tope, retiro de escorias y pulida, amarre con alambre calibre 12 galvanizado, suministro, transporte y aplicación de pintura anticorrosivo epoxipoliamida y pintura epóxica poliuretano en todos lo selementos estructurales, color a definir por la interventoría y todos los elementos necesarios para su correto funcionamiento. Según diseño.</t>
  </si>
  <si>
    <t>6.2.2</t>
  </si>
  <si>
    <t>Suministro, transporte e instalación de Puerta-Malla, doble ala (Marcos y alas). Incluye: tubería PTS , calibre 14, ángulo ¾"x¾"⅛", platina de 5/8"x⅛", malla galvanizada ojo N°4 calibre 10, picaporte, pasadores, candado de seguridad, aplicación de soldadura 6011 en cordones completos no en puntos, retiro de escorias, lijada, aplicación de anticorrosivo y aplicación de pintura a base de aceite (2 manos),  según diseño.</t>
  </si>
  <si>
    <t>PISCINA</t>
  </si>
  <si>
    <t>Suministro, transporte e instalación de grúa de acceso a piscina con capacidad de carga de 150 kg, con medidas máximas de 1.567x0.92x1.725 metros. Incluye silla en PE de alta densidad, batería de 2x12V gel ácido, capacidad 2.9 Ah, voltaje 24V; módulo de carga adicional, chasis en tubo de 100x50 mm, 50x50 mm SCH de 40 y 80 de acero inoxidable; botón de parada de emergencia; indicador de carga; alarma sonora y todo lo necesario para la correcta instalación funcionamiento.</t>
  </si>
  <si>
    <t>CUBIERTA</t>
  </si>
  <si>
    <t>TEJA</t>
  </si>
  <si>
    <t>Suministro, transporte e instalación de cubierta tipo sándwich deck en paneles de Aluzinc y aluminio o equivalente, conformado por dos tejas laminadas prepintadas, lamina intermedia de material aislante termoacústico, inyectado con fibra de vidrio/PIR con espesor de 50 mm, cara externa calibre 26 y aluzinc prepintado cal 24 en cara interna. Incluye clip de fijación, remates externos e internos de cubierta, flashing y baberos de remate/encuentro en lámina galvanizada prepintada cal 24 para sellado contra muros, columnas o antepechos de concreto/mampostería, tornillos autoperforantes de 7/16” y ¾”, y todos los elementos necesarios para su correcta instalación y funcionamiento. Según Diseño.</t>
  </si>
  <si>
    <t xml:space="preserve">Suministro y colocación de canoa en lámina galvanizada calibre 18, de  0,45 m de altura por 0,25 m de base, aletas de 0,10 m y 0,25 m. Incluye aplicación de wash prime, pintura anticorrosiva, dos manos a base de aceite, tragantes de 4" de diámetro. Se debera colocar unos buenos soportes de apoyo de la canoa en toda su longitud. </t>
  </si>
  <si>
    <t>Suministro, transporte e instalación de faldón en lámina galvanizada calibre 18. Incluye módulos de 1.14x0.57 metros, perfil de anclaje de 50x50 mm calibre 18, conexión de anclaje a PHR existente en la estructura metálica, acabado de la lámina en pintura en polvo electrostática horneada y todos los demás elementos necesarios para la correcta instalación.</t>
  </si>
  <si>
    <t>Construcción y montaje de estructura metálica, en perfilería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dos manos de esmalte base aceite mate, color por definir, ensayos a soldaduras, anticorrosivos y pinturas, trabajo en altura, equipos y la herramienta necesaria para el correcto montaje e instalación.</t>
  </si>
  <si>
    <t>CARPINTERÍA METÁLICA</t>
  </si>
  <si>
    <t>Suministro, transporte e instalación de ventana de aluminio tipo persiana en sistema 315 de 0.55x0.30 m, color a definir según diseño. Incluye marco, alfajía, tornillería de instalación, chazos y todos los elementos que garanticen su correcto funcionamiento.</t>
  </si>
  <si>
    <t>8.1.2</t>
  </si>
  <si>
    <t>Suministro, transporte e instalación de ventana de aluminio tipo persiana en sistema 315 de 0.72x0.30 m, color a definir según diseño. Incluye marco, alfajía, tornillería de instalación, chazos y todos los elementos que garanticen su correcto funcionamiento.</t>
  </si>
  <si>
    <t>8.1.3</t>
  </si>
  <si>
    <t>Suministro, transporte e instalación de ventana de aluminio tipo persiana en sistema 315 de 0.95x0.30 m, color a definir según diseño. Incluye marco, alfajía, tornillería de instalación, chazos y todos los elementos que garanticen su correcto funcionamiento.</t>
  </si>
  <si>
    <t>8.1.4</t>
  </si>
  <si>
    <t>Suministro, transporte e instalación de ventana de aluminio tipo persiana en sistema 315 de 1.10x0.30 m, color a definir según diseño. Incluye marco, alfajía, tornillería de instalación, chazos y todos los elementos que garanticen su correcto funcionamiento.</t>
  </si>
  <si>
    <t>8.1.5</t>
  </si>
  <si>
    <t>Suministro, transporte e instalación de ventana de aluminio tipo persiana en sistema 315 de 1.05x0.90 m, color a definir según diseño. Incluye marco, alfajía, tornillería de instalación, chazos y todos los elementos que garanticen su correcto funcionamiento.</t>
  </si>
  <si>
    <t>8.1.6</t>
  </si>
  <si>
    <t>Suministro, transporte e instalación de ventana de aluminio tipo persiana en sistema 315 de 1.50x0.30 m, color a definir según diseño. Incluye marco, modulación en 2 cuerpos, alfajía, tornillería de instalación, chazos y todos los elementos que garanticen su correcto funcionamiento.</t>
  </si>
  <si>
    <t>8.1.7</t>
  </si>
  <si>
    <t>Suministro, transporte e instalación de ventana de aluminio tipo persiana en sistema 315 de 1.50x0.90 m, color a definir según diseño. Incluye marco, modulación en 2 cuerpos, alfajía, tornillería de instalación, chazos y todos los elementos que garanticen su correcto funcionamiento.</t>
  </si>
  <si>
    <t>8.1.8</t>
  </si>
  <si>
    <t>Suministro, transporte e instalación de ventana de aluminio tipo persiana en sistema 315 de 0.76x1.50 m, color a definir según diseño. Incluye marco, modulación en 2 cuerpos, alfajía, tornillería de instalación, chazos y todos los elementos que garanticen su correcto funcionamiento.</t>
  </si>
  <si>
    <t>8.1.9</t>
  </si>
  <si>
    <t>Suministro, transporte e instalación de ventana de aluminio tipo persiana en sistema 315 de 0.66x1.40 m, color a definir según diseño. Incluye marco, modulación en 2 cuerpos, alfajía, tornillería de instalación, chazos y todos los elementos que garanticen su correcto funcionamiento.</t>
  </si>
  <si>
    <t>8.1.10</t>
  </si>
  <si>
    <t>Suministro, transporte e instalación de ventana de aluminio tipo persiana en sistema 315 de 0.66x1.20 m, color a definir según diseño. Incluye marco, modulación en 2 cuerpos, alfajía, tornillería de instalación, chazos y todos los elementos que garanticen su correcto funcionamiento.</t>
  </si>
  <si>
    <t>8.1.11</t>
  </si>
  <si>
    <t>Suministro, transporte e instalación de ventana de aluminio tipo persiana en sistema 315 de 0.53x1.50 m, color a definir según diseño. Incluye marco, modulación en 2 cuerpos, alfajía, tornillería de instalación, chazos y todos los elementos que garanticen su correcto funcionamiento.</t>
  </si>
  <si>
    <t>8.1.12</t>
  </si>
  <si>
    <t>Suministro, transporte e instalación de ventana de aluminio tipo persiana en sistema 315 de 0.54x1.50 m, color a definir según diseño. Incluye marco, modulación en 2 cuerpos, alfajía, tornillería de instalación, chazos y todos los elementos que garanticen su correcto funcionamiento.</t>
  </si>
  <si>
    <t>8.1.13</t>
  </si>
  <si>
    <t>Suministro, transporte e instalación de ventana de aluminio tipo persiana en sistema 315 de 0.44x1.25 m, color a definir según diseño. Incluye marco, modulación en 2 cuerpos, alfajía, tornillería de instalación, chazos y todos los elementos que garanticen su correcto funcionamiento.</t>
  </si>
  <si>
    <t>8.1.14</t>
  </si>
  <si>
    <t>Suministro, transporte e instalación de ventana de aluminio tipo persiana en sistema 315 de 0.43x1.25 m, color a definir según diseño. Incluye marco, modulación en 2 cuerpos, alfajía, tornillería de instalación, chazos y todos los elementos que garanticen su correcto funcionamiento.</t>
  </si>
  <si>
    <t>8.1.15</t>
  </si>
  <si>
    <t>Suministro, transporte e instalación de ventana de aluminio tipo persiana en sistema 315 de 0.88x1.50 m, color a definir según diseño. Incluye marco, modulación en 2 cuerpos, alfajía, tornillería de instalación, chazos y todos los elementos que garanticen su correcto funcionamiento.</t>
  </si>
  <si>
    <t>8.1.16</t>
  </si>
  <si>
    <t>Suministro, transporte e instalación de ventana de 1.20x1.20 m, aluminio en sistema 744 color a definir según diseño. Incluye modulación en 2 naves corredizas, vidrio templado 5 mm incoloro, alfajía de 11,5 cm, chapa de impacto y todos los elementos que garanticen su correcto funcionamiento.</t>
  </si>
  <si>
    <t>8.1.17</t>
  </si>
  <si>
    <t>Suministro, transporte e instalación de ventana de 1.20x2.00 m, aluminio en sistema 744 color a definir según diseño. Incluye modulación en 2 naves corredizas, vidrio templado 5 mm incoloro, alfajía de 11,5 cm, chapa de impacto y todos los elementos que garanticen su correcto funcionamiento.</t>
  </si>
  <si>
    <t>Suministro, transporte e instalación de puerta metálica entamborada con rejilla en la parte inferior de 1.00x2.10 m, en lámina Cold rold calibre 18. Incluye marco en lámina Cold rold calibre 20, manija tipo palanca, tope de apertura con cierre integrado y todos los elementos necesarios para su correcta instalación y funcionamiento.</t>
  </si>
  <si>
    <t>Suministro, transporte e instalación de puerta metálica entamborada con rejilla en la parte inferior de 0.90x2.10 m, en lámina Cold rold calibre 18. Incluye marco en lámina Cold rold calibre 20, manija tipo palanca, tope de apertura con cierre integrado y todos los elementos necesarios para su correcta instalación y funcionamiento.</t>
  </si>
  <si>
    <t>Suministro, transporte e instalación de puerta metálica entamborada con rejilla en la parte inferior de 0.70x2.10 m, en lámina Cold rold calibre 18. Incluye marco en lámina Cold rold calibre 20, manija tipo palanca, tope de apertura con cierre integrado y todos los elementos necesarios para su correcta instalación y funcionamiento.</t>
  </si>
  <si>
    <t>8.2.4</t>
  </si>
  <si>
    <t>Suministro, transporte e instalación de puerta metálica entamborada de 1.10x2.10 m, en lámina Cold rold calibre 18. Incluye marco en lámina Cold rold calibre 20, manija tipo palanca, tope de apertura con cierre integrado y todos los elementos necesarios para su correcta instalación y funcionamiento.</t>
  </si>
  <si>
    <t>8.2.5</t>
  </si>
  <si>
    <t>Suministro, transporte e instalación de puerta metálica tipo persiana de 0.90x2.10 m, en lámina Cold rold calibre 18. Incluye marco en lámina Cold rold calibre 20, manija tipo palanca, tope de apertura con cierre integrado y todos los elementos necesarios para su correcta instalación y funcionamiento.</t>
  </si>
  <si>
    <t>8.2.6</t>
  </si>
  <si>
    <t>Suministro, transporte e instalación de puerta metálica doble ala tipo persiana de 1.75x2.10 m, en lámina Cold rold calibre 18. Incluye marco en lámina Cold rold calibre 20, manija tipo palanca, tope de apertura con cierre integrado y todos los elementos necesarios para su correcta instalación y funcionamiento.</t>
  </si>
  <si>
    <t>8.2.7</t>
  </si>
  <si>
    <t>Suministro, transporte e instalación de puerta metálica doble ala tipo persiana de 1.40x2.10 m, en lámina Cold rold calibre 18. Incluye marco en lámina Cold rold calibre 20, manija tipo palanca, tope de apertura con cierre integrado y todos los elementos necesarios para su correcta instalación y funcionamiento.</t>
  </si>
  <si>
    <t>8.2.8</t>
  </si>
  <si>
    <t>Suministro, transporte e instalación de puerta metálica doble ala entamborada de 1.40x2.10 m, en lámina Cold rold calibre 18. Incluye marco en lámina Cold rold calibre 20, manija tipo palanca, tope de apertura con cierre integrado y todos los elementos necesarios para su correcta instalación y funcionamiento.</t>
  </si>
  <si>
    <t xml:space="preserve"> PASAMANOS</t>
  </si>
  <si>
    <t>Suministro, transporte e instalación de pasamanos metálico con una altura de 1,00 m; tubería circular galvanizada superior e inferior de 2"; barrotes circulares en tubería galvanizada de 1/2" cada 11 cm, platinas pie de amigo y platina de anclaje con un espesor de 3/16" cada 2.5 m y pernos expansivos de 3/8", pintura poliuretano,  catalizador,  base  anticorrosiva  y  adherente. Incluye suministro y transporte de los materiales, cortes, soldaduras y fijaciones. Incluye todos los elementos necesarios para su correcta construcción y funcionamiento. Según diseño.</t>
  </si>
  <si>
    <t>Suministro, transporte e instalación de rodamanos metálico en tubería circular galvanizada de 2" calibre 16. Incluye platina de fijación y de anclaje, buje de unión, perno de fijación, pintura poliuretano, catalizador, base anticorrosiva y adherente, cortes, soldaduras y todos los demás elementos necesarios para la correcta construcción y funcionamiento. Según diseño.</t>
  </si>
  <si>
    <t>REVOQUE</t>
  </si>
  <si>
    <t>9.2</t>
  </si>
  <si>
    <t>9.2.1</t>
  </si>
  <si>
    <t>Colocación de estuco acrílico profesional. Incluye 3 manos mínimo o las necesarias para obtener una superficie pareja y homogénea, suministro, transporte de los materiales, ranuras, filetes, dilataciones y todos los elementos necesarios para su correcta aplicación y funcionamiento.</t>
  </si>
  <si>
    <t>9.3</t>
  </si>
  <si>
    <t>9.3.1</t>
  </si>
  <si>
    <t>9.3.2</t>
  </si>
  <si>
    <t>9.4</t>
  </si>
  <si>
    <t>9.4.1</t>
  </si>
  <si>
    <t>9.4.2</t>
  </si>
  <si>
    <t>FILTROS</t>
  </si>
  <si>
    <t>Construcción de filtro de 0,30 m de ancho y altura variable (mínimo 0,40 m), pendiente longitudinal mínima del 0,5%, según diseño. Incluye suministro, transporte, colocación de geotextil NT 2000 o NT 2500 con traslapos mínimos de 0,30 m, triturado de 3/4" a 2 1/2", tubería para filtro Ø160 mm (6"), todos los elementos y actividades necesarios para la correcta ejecución y funcionamiento. No incluye excavación.</t>
  </si>
  <si>
    <t>10.2.2</t>
  </si>
  <si>
    <t>10.2.3</t>
  </si>
  <si>
    <t>10.2.4</t>
  </si>
  <si>
    <t>Suministro, transporte e instalación de bocas sanitarias 2". Incluye tubería sanitaria de 2", accesorios de 2", sifón, adaptador, pegante, limpiador y todos los demás elementos necesarios para la correcta instalación y funcionamiento.</t>
  </si>
  <si>
    <t>Suministro, transporte e instalación de bocas sanitarias 4". Incluye tubería sanitaria de 4", accesorios de 4", pegante, limpiador y todos los demás elementos necesarios para la correcta instalación y funcionamiento.</t>
  </si>
  <si>
    <t>10.4.2</t>
  </si>
  <si>
    <t>Suministro,Transoporte e instalación tubería Ø = 250 mm (10") PVC-NOVAFORT para alcantarillado. Incluye suministro y transporte de los materiales, bocas, accesorios y adhesivo Novafort  y todos los elementos necesarios para su correcta instalación y funcionamiento. La excavación, encamado, atraques y los llenos se pagaran en su ítem respectivo.</t>
  </si>
  <si>
    <t>POZOS SÉPTICOS Y CAJAS</t>
  </si>
  <si>
    <t>Construcción de caja de inspección y/o empalme tipo 2 de 80x80x130 cm. medidas internas, incluye: tapa y herrajes. Concreto f`c=28 MPA según diseño. Con impermeabilizante integral, para el interior y exterior; tapa en concreto, la tapa con su respectivo herraje. Incluye suministro, transporte e instalación de los materiales, formaleta, vibrado y todos los elementos necesarios para su correcta construcción y funcionamiento. Según diseño y especificaciones de EPM.</t>
  </si>
  <si>
    <t>REDES HIDRAULICAS</t>
  </si>
  <si>
    <t>Suministro, transporte e instalación de tubería PVC-P de 1 1/4”,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</si>
  <si>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Suministro, transporte e instalación de tubería PVC-P de 1 1/2”,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</si>
  <si>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Suministro, transporte e instalación de cinta de señalización para red de acueducto. Las excavaciones y llenos se pagarán en sus ítems correspondientes.</t>
  </si>
  <si>
    <t>Suministro, transporte e instalación de salidas de abasto en DIÁMETRO DE 1 1/4"con tubería  RDE 21, 200 PSI, incluye todos los accesorios en PVC de diámetro 1 1/4"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supervisión.</t>
  </si>
  <si>
    <t>Suministro, transporte e instalación de valvula paso libre rw 3/4". Incluye valvula, adaptador macho PVC presión EL de 3/4", codo PVC presión EL de 3/4"x90°, cinta teflon de 12x50 mm, soldadura CPVC, limpiador PVC y todos los demas elementos necesarios para la correcta instalación y funcionamiento.</t>
  </si>
  <si>
    <t>Suministro, transporte e instalación de valvula de paso  1". Incluye valvula, adaptador macho PVC presión EL de 1", cinta teflon de 12x50 mm, tuberia PVC presión extremo liso RDE 13.5 de 1/2", codo PVC presión EL de 1"x90°, limpiador PVC, soldadura CPVC y todos los demas elementos necesarios para la correcta instalación y funcionamiento.</t>
  </si>
  <si>
    <t>Suministro, transporte e instalación de valvula cheque ½". Incluye valvula, adaptador macho PVC presión EL de 1/2", soldadura CPVC, limpiador PVC y todos los demas elementos necesarios para la correcta instalación y funcionamiento.</t>
  </si>
  <si>
    <t>Suministro, transporte e instalación de valvula cheque 1". Incluye valvula, adaptador macho PVC presión EL de 1", soldadura CPVC, limpiador PVC y todos los demas elementos necesarios para la correcta instalación y funcionamiento.</t>
  </si>
  <si>
    <t>ACOMETIDA</t>
  </si>
  <si>
    <t>Construcción de acometida acueducto 1". Incluye suministro, transporte e instalación de tuberia de cobre de 1", aislamiento de espuma elastomérica, medidor de acueducto de 1" volumetrico, collar de derivación HD de 2"x1", valvula RW de 1" roscada, llave de acera 1", valvula cheque cortina en bronce RW roscado de 1", filtro en Y de 1", herraje de contador de acueducto de 0.60x1.20, soldadura de estaño y todos los demas elementos necesarios para la correcta ejecución y funcionamiento.</t>
  </si>
  <si>
    <t>11.5</t>
  </si>
  <si>
    <t>SISTEMA DE IMPULSIÓN Y SUCCIÓN</t>
  </si>
  <si>
    <t>11.5.1</t>
  </si>
  <si>
    <t>Suministro, transporte e instalación de tubería PVC-P de 3”,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</si>
  <si>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11.5.2</t>
  </si>
  <si>
    <t>Suministro, transporte e instalación de tubería PVC-P de 4”,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</si>
  <si>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11.5.3</t>
  </si>
  <si>
    <t>Suministro, transporte e instalación de tubería PVC-P de 6”,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</si>
  <si>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11.5.4</t>
  </si>
  <si>
    <t>Suministro, transporte e instalación de tubería PVC-P de 8”,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</si>
  <si>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11.6</t>
  </si>
  <si>
    <t>EQUIPOS DE BOMBEO</t>
  </si>
  <si>
    <t>11.6.1</t>
  </si>
  <si>
    <t>Suministro, transporte e instalación de sistema de bombeo de presión de agua potable con potencia del motor: 2HP, amperaje: 6,4amp, presión de operación: 33 MCA, caudal: 2 LPS por bomba, succión: 1 1/2"; descarga: 1". Incluye tablero de control con variador por bomba, 2 electrobombas de 2HP C2P20 PEARL USA. 220V. trifásicas, válvulas de succión, descarga y en flauta de descarga, transductor de presión, manómetro, flotador, ensamble de sistema en tubería PVC con flauta de descarga, tanque de membrana de 50L, conexión a cero metros de presóstatos, electrobombas y suministro eléctrico, hasta 3m; pruebas y demás accesorios o elementos que se requieran para su correcto funcionamiento.</t>
  </si>
  <si>
    <t>11.6.2</t>
  </si>
  <si>
    <t>Suministro, transporte e instalación de tanque cilíndrico en fibra de vidrio o polietileno de alta densidad / PRFV, para almacenamiento de agua potable de capacidad nominal 6.0 m³, diámetro aproximado de 2 metros. Incluye escotilla de inspección y/o tapa hermética, sistema de control de nivel con válvula flotadora mecánica superior, interruptor de nivel eléctrico (flotador de pera tipo cónsul/sensor de nivel) ajustado a disparo por bajo nivel sobre el fondo para protección de bomba, bridas/pases de muro para entrada, salida, rebose y desagüe, soportes, accesorios de fijación, acoples, pruebas hidráulicas, demás accesorios o elementos necesarios para la correcta instalación y funcionamiento.</t>
  </si>
  <si>
    <t>REDES ELECTRICAS</t>
  </si>
  <si>
    <t>Adecuación de M.L. principal existente para conexión de breaker proyectado de 150A. Incluye suministro, transporte de materiales, barras de cobre o cable, accesorios de conexión, elementos de fijación y de anclaje, puesta a tierra, marcación, señalización, pruebas, chequeos y todo lo necesario para la correcta adecuación. La coordinación de protección se debe realizar con compactibilidad al existente.</t>
  </si>
  <si>
    <t>Suministro, transporte e instalación de ML de uso interior, según diagrama unifilar. Incluye gabinete fabricado en lámina cold rolled con acabado en pintura electrostática, IP3X, Barras de cobre 150A , 3F+N+T, Icc 10kA, tres (3) breaker EZC100N 3X20A-40A, dos (2) breaker EZC100N 3X60A, un minibreaker 2X50A, cuatro reservas no equipadas, supresor de transientes tipo I+II, trifásico, sistema Y, 4 hilos más tierra, I imp=12.5 kA, 10/350, In = 40kA 8/20, Vn= 240V, mcov: 300V, 4 modos directos de operación, marcación interior y exterior, cableado, fijaciones, anclajes y demás accesorios para su correcto funcionamiento, según diseño.</t>
  </si>
  <si>
    <t>12.1.3</t>
  </si>
  <si>
    <t>Suministro, transporte y montaje de alimentadores en baja tensión de acometida hacia gabinete ML proyectado en cable 3No.4/0+1No.2/0+1No.2. Incluye terminales electroplateadas, marcación y todo lo necesario para la correcta instalación y funcionamiento.</t>
  </si>
  <si>
    <t>Suministro, transporte y montaje de alimentadores en baja tensión de acometida a tablero TP1, en cable 3No.8+2No.10  en EMT 1". Incluye accesorios de tubería, conectores de empalme, encintada, marcaciones, chequeos. Canalización, elementos de fijación y puesta a tierra; además de todo lo necesario para la correcta instalación y funcionamiento.</t>
  </si>
  <si>
    <t>Suministro, transporte y montaje de alimentadores en baja tensión de acometida a tablero TCI, en cable 2No.8+1No.10  en EMT 1". Incluye accesorios de tubería, encintada, marcaciones, elementos de fijación y puesta a tierra; además de todo lo necesario para la correcta instalación y funcionamiento.</t>
  </si>
  <si>
    <t>12.3.4</t>
  </si>
  <si>
    <t>Suministro, transporte y montaje de alimentador a tablero control agua potable, en cable 4No10 por EMT 3/4". Incluye tubería, accesorios de tubería, conectores de empalme, encintada, marcaciones, elementos de fijación y puesta a tierra; además de todo lo necesario para la correcta instalación y funcionamiento.</t>
  </si>
  <si>
    <t>12.3.5</t>
  </si>
  <si>
    <t>Suministro, transporte y montaje de alimentador a tablero control bombas piscina, en cable 3No4+1No.8 por EMT 1 1/2". Incluye tubería, accesorios de tubería, conectores de empalme, encintada, marcaciones, elementos de fijación y además de todo lo necesario para la correcta instalación y funcionamiento.</t>
  </si>
  <si>
    <t>12.3.6</t>
  </si>
  <si>
    <t>Suministro, transporte y montaje de alimentador a bomba potable en cable 4No12 en tubería liquid tigth 3/4". Incluye accesorios de tubería, conector recto, encintada, marcaciones, chequeos, canalización, elementos de fijación y puesta a tierra; además de todo lo necesario para la correcta instalación y funcionamiento.</t>
  </si>
  <si>
    <t>12.3.7</t>
  </si>
  <si>
    <t>Suministro, transporte y montaje de alimentador a bomba de calor y/o piscina, en cable 4No10 en tubería liquid tigth 3/4". Incluye tubería, accesorios de tubería, conectores recto, encintada, marcaciones, elementos de fijación y además de todo lo necesario para la correcta instalación y funcionamiento.</t>
  </si>
  <si>
    <t>12.3.8</t>
  </si>
  <si>
    <t>Suministro, transporte y montaje de acometidas parciales en cable 3No.12 desde tablero a primera salida. Incluye accesorios de tubería, conector recto, encintada, marcaciones, chequeos, canalización, elementos de fijación y puesta a tierra; además de todo lo necesario para la correcta instalación y funcionamiento.</t>
  </si>
  <si>
    <t>12.3.9</t>
  </si>
  <si>
    <t>12.3.10</t>
  </si>
  <si>
    <t>12.3.11</t>
  </si>
  <si>
    <t>Suministro, transporte e instalación de caja de paso metálica 40x40x5 cm. Incluye tapa lisa, elementos de fijación, tornillo de polo a tierra y todo lo necesario para la correcta instalación y funcionamiento.</t>
  </si>
  <si>
    <t>12.3.12</t>
  </si>
  <si>
    <t>12.3.13</t>
  </si>
  <si>
    <t>12.4</t>
  </si>
  <si>
    <t>12.4.1</t>
  </si>
  <si>
    <t>12.4.2</t>
  </si>
  <si>
    <t>12.4.3</t>
  </si>
  <si>
    <t>12.4.4</t>
  </si>
  <si>
    <t>12.4.5</t>
  </si>
  <si>
    <t>12.4.6</t>
  </si>
  <si>
    <t>12.4.7</t>
  </si>
  <si>
    <t>12.4.8</t>
  </si>
  <si>
    <t>Suministro, transporte y montaje de salida para luminaria aplique y/o reflector led de 50W, en tubería IMC 1/2”. Incluye tubería IMC 1/2" (4 metros), accesorios, cable de cobre calibre12, caja 2x4, soportes, fijación, trabajo en altura y todos los demás elementos necesarios para correcta instalación y funcionamiento.</t>
  </si>
  <si>
    <t>12.4.9</t>
  </si>
  <si>
    <t>12.4.10</t>
  </si>
  <si>
    <t xml:space="preserve">Suministro, transporte y montaje de salida para sensor iluminación. Incluye tubería EMT 3/4" (8 metros), accesorios, cable N°12 LS-HF-FR, caja 12x12 cm, conectores de empalme, marcaciones, chequeos, resanes y todos los demás elementos necesarios para correcta instalación y funcionamiento.		</t>
  </si>
  <si>
    <t>12.4.11</t>
  </si>
  <si>
    <t>Suministro, transporte y montaje de soportes para luminaria. Incluye encauchetado 3No.16, clavija con polo a tierra, perfil, varilla roscada, RL de anclaje y todos los demás elementos necesarios para correcta instalación y funcionamiento.</t>
  </si>
  <si>
    <t>12.4.12</t>
  </si>
  <si>
    <t>12.4.13</t>
  </si>
  <si>
    <t>12.4.14</t>
  </si>
  <si>
    <t>12.5</t>
  </si>
  <si>
    <t>12.5.1</t>
  </si>
  <si>
    <t>12.5.2</t>
  </si>
  <si>
    <t>12.5.3</t>
  </si>
  <si>
    <t>12.5.4</t>
  </si>
  <si>
    <t>12.5.5</t>
  </si>
  <si>
    <t>12.5.6</t>
  </si>
  <si>
    <t>12.5.7</t>
  </si>
  <si>
    <t>12.5.8</t>
  </si>
  <si>
    <t>12.5.9</t>
  </si>
  <si>
    <t>12.5.10</t>
  </si>
  <si>
    <t>12.6</t>
  </si>
  <si>
    <t>12.6.1</t>
  </si>
  <si>
    <t>12.6.1.1</t>
  </si>
  <si>
    <t>12.6.1.3</t>
  </si>
  <si>
    <t>12.6.2</t>
  </si>
  <si>
    <t>12.6.2.1</t>
  </si>
  <si>
    <t>12.6.2.2</t>
  </si>
  <si>
    <t>12.6.2.3</t>
  </si>
  <si>
    <t>12.6.2.4</t>
  </si>
  <si>
    <t>12.6.3</t>
  </si>
  <si>
    <t>12.6.3.1</t>
  </si>
  <si>
    <t>Suministro, transporte y montaje de caja de piso, según norma RS3-001, con tapa de 50X50 antifraude según norma RS4-001. Incluye herraje, tapa para caja 50X50, lleno en triturado de ¾”, bloque de concreto de 15x20x40 cm, concreto de 21 Mpa y todos los demás elementos necesarios para correcta ejecución de la actividad. La excavación y el acero se pagará en sus ítems respectivos.</t>
  </si>
  <si>
    <t>12.6.3.2</t>
  </si>
  <si>
    <t>Suministro, transporte y montaje de tubería PVC tipo DB de 2". Incluye accesorios, limpiador, soldadura PVC y todo lo necesario para la correcta instalación y funcionamiento.</t>
  </si>
  <si>
    <t>12.6.3.3</t>
  </si>
  <si>
    <t>12.6.3.4</t>
  </si>
  <si>
    <t>12.6.3.5</t>
  </si>
  <si>
    <t>12.6.3.6</t>
  </si>
  <si>
    <t>12.6.3.7</t>
  </si>
  <si>
    <t>12.6.3.8</t>
  </si>
  <si>
    <t>12.6.3.9</t>
  </si>
  <si>
    <t>12.6.3.10</t>
  </si>
  <si>
    <t>Suministro, transporte y montaje de poste de concreto de 9 m de 510Kgf, gris. Incluye aplomado, apizonado y pintura de acuerdo con normas EPM y todos los demás elementos necesarios para correcta instalación y funcionamiento. Las excavaciones se pagarán en su ítem correspondiente. No incluye concreto.</t>
  </si>
  <si>
    <t>12.6.3.11</t>
  </si>
  <si>
    <t>12.6.3.12</t>
  </si>
  <si>
    <t>12.7</t>
  </si>
  <si>
    <t>12.7.1</t>
  </si>
  <si>
    <t>12.7.2</t>
  </si>
  <si>
    <t>12.7.3</t>
  </si>
  <si>
    <t>12.7.4</t>
  </si>
  <si>
    <t>12.7.5</t>
  </si>
  <si>
    <t>Suministro, transporte y montaje de luminaria emergencia de incrustar. Incluye cuerpo inyectado en termoplástico ABS, led SMD,  2W, autonomía 180 min, batería Ni-Ca, 100-240V, IP20, accesorios, cable No 3x14 AWG encauchetado, trabajo en altura y todos los demás elementos necesarios para correcta instalación y funcionamiento.</t>
  </si>
  <si>
    <t>12.7.6</t>
  </si>
  <si>
    <t>12.7.7</t>
  </si>
  <si>
    <t>12.8</t>
  </si>
  <si>
    <t>APANTALLAMIENTO</t>
  </si>
  <si>
    <t>12.8.1</t>
  </si>
  <si>
    <t>12.8.2</t>
  </si>
  <si>
    <t>12.8.3</t>
  </si>
  <si>
    <t>12.8.4</t>
  </si>
  <si>
    <t>12.8.5</t>
  </si>
  <si>
    <t>Suministro, transporte y montaje de Cable Al desnudo  No 1/0 AWG para anillo superior. Incluye todos los elementos necesarios para la correcta instalación y funcionamiento.</t>
  </si>
  <si>
    <t>12.8.6</t>
  </si>
  <si>
    <t>12.8.7</t>
  </si>
  <si>
    <t>12.8.8</t>
  </si>
  <si>
    <t>12.8.9</t>
  </si>
  <si>
    <t>12.8.10</t>
  </si>
  <si>
    <t>12.8.11</t>
  </si>
  <si>
    <t>Suministro, transporte e instalación de conector bimetálico Al-Cu 1/0 móvil. Incluye todos los demás elementos necesarios para correcta instalación y funcionamiento.</t>
  </si>
  <si>
    <t>12.8.12</t>
  </si>
  <si>
    <t>Suministro, transporte e instalación de soporte tipo Snap para conductor de Al 1/0 sobre cubierta. Incluye base y todos los demás elementos necesarios para correcta instalación y funcionamiento.</t>
  </si>
  <si>
    <t>ACCESORIOS Y EQUIPOS</t>
  </si>
  <si>
    <t>13.1.5</t>
  </si>
  <si>
    <t>13.1.6</t>
  </si>
  <si>
    <t>13.1.7</t>
  </si>
  <si>
    <t>Suministro, transporte e instalación de rejilla perimetral plástica de 245 mm de ancho, antideslizante, fabricada en ABS+UV, apta para operación continua en ambientes exteriores y condiciones de alta humedad con exposición química, ancho útil hidráulico de 166 mm, altura de 33 mm, espesor estructural de 21.8 mm, +- 2 mm, debe soportar tráfico peatonal sin deformaciones, sistema modular tipo encaje o clip, de fácil retiro y reinstalación para mantenimiento. Incluye elementos de fijación y demás accesorios necesarios para su correcto funcionamiento.</t>
  </si>
  <si>
    <t>RED CONTRAINCENDIO</t>
  </si>
  <si>
    <t>14.1.4</t>
  </si>
  <si>
    <t>14.1.5</t>
  </si>
  <si>
    <t>14.4.3</t>
  </si>
  <si>
    <t>14.4.4</t>
  </si>
  <si>
    <t>14.4.5</t>
  </si>
  <si>
    <t>14.8</t>
  </si>
  <si>
    <t>14.8.1</t>
  </si>
  <si>
    <t>14.8.2</t>
  </si>
  <si>
    <t>14.8.3</t>
  </si>
  <si>
    <t>14.8.4</t>
  </si>
  <si>
    <t>14.9</t>
  </si>
  <si>
    <t>14.9.1</t>
  </si>
  <si>
    <t>14.9.2</t>
  </si>
  <si>
    <t>14.9.3</t>
  </si>
  <si>
    <t>14.9.4</t>
  </si>
  <si>
    <t>14.9.5</t>
  </si>
  <si>
    <t>14.9.6</t>
  </si>
  <si>
    <t>14.10</t>
  </si>
  <si>
    <t>14.10.1</t>
  </si>
  <si>
    <t>APARATOS, ACCESORIOS SANITARIOS Y COCINA</t>
  </si>
  <si>
    <t>Suministro, transporte e instalación de orinal mediano. Incluye válvula push orinal antivandálica expuesta, sifón, grapa plástica, entrada superior de agua, consumo de agua de 3.8 litros por descarga y todos los demás elementos necesarios para la correcta ejecución de la actividad.</t>
  </si>
  <si>
    <t>Suministro, transporte e instalación de mesón de lavamanos en Quarztone de primera calidad, color blanco de 0,60 metros de ancho, tanque continúo integrado. Incluye salpicadero de 10cm de altura contra muros existentes, faldón frontal y lateral de 20cm, perforaciones requeridas para desagües, soportado por ángulos y pie amigo recubiertos con pintura electrostática color negro y todo lo necesario para su correcto funcionamiento. Según diseño.</t>
  </si>
  <si>
    <t>Suministro, transporte e instalación de grifería lavamanos antivandálica tipo push. Incluye accesorios y todos los demás elementos necesarios para la correcta instalación y funcionamiento.</t>
  </si>
  <si>
    <t>Suministro, transporte e instalación de cocina integral en madera MDP de 15 mm con dimensiones de 1.00 m, según diseño. Incluye mesón en acero inoxidable AISI SAE 304 J4, calibre 22 con lavaplatos (pozuelo), mueble superior e inferior, puertas batientes, entrepaño, cajón, grifería sencilla tipo monomando o equivalente, estructura de soporte, cortes, ensambles, anclajes y ajustes de ser requeridos, nivelación, fijación y limpieza final del área intervenida y todo lo necesario para la correcta instalación y funcionamiento. No incluye conexiones de gas ni equipos adicionales.</t>
  </si>
  <si>
    <t>Suministro, transporte e instalación de mueble de 2.00x0.60 m con cubierta fabricada en lámina de acero inoxidable tipo 201 calibre 16, con espaldar a la pared, cartera frontal de bordes rectos, altura de 0.90 m. Incluye refuerzo en la parte inferior, cuerpo en lámina de acero inoxidable calibre 20 tipo 430, piso en lámina calibre 18 T430, naves en acero inoxidable calibre 20 tipo 430, bases niveladoras de acero inoxidable, pozuelo de acero inoxidable en de 0.50x0.40 m y 0.25 m de profundidad, 4 cajones en acero inoxidable con chapa y todo lo necesario para su correcta instalación y funcionamiento. No incluye grifería, ni accesorios hidráulicos y sanitarios.</t>
  </si>
  <si>
    <t>MEMBRANAS, JUNTAS E IMPERMEABILIZACIONES</t>
  </si>
  <si>
    <t>JUNTAS</t>
  </si>
  <si>
    <t>Junta de dilatacion sencilla (una cara) de 1 x 14 cm., entre mamposteria y elementos estructurales, en poliuretano expandido (PORÓN), con un espesor de 1 cm., y un ancho de 12 cm., instalación de varilla de espuma de polietileno tipo sellalón, sikarod ó equivalente de Ø= ½" (una cara), aplicación de masilla elástica sellante y adhesiva con base en poliuretano tipo Sikaflex-1a ó equivalente por una cara, junta máxima de ancho= 10 mm. prof= 5 mm., color similar al muro ó a definir por la supervisión. Incluye suministro, transporte de los materiales y todos los elementos necesarios para su correcta construcción y funcionamiento. Se deben seguir todas las especificaciones y recomendaciones de los fabricantes de los materiales.</t>
  </si>
  <si>
    <t>Suministro, transporte e impermeabilización para superficies enterradas, con asfaltos refinados reforzada con elastómeros, adhesivos y compuestos plastificantes, resistente al vapor y con aditivos antiraiz o equivalente, dos manos con una dosificación de 1 kg/m2 cada mano, se debe imprimar previamente la superficie con asfalto refinado de alto poder adhesivo o equivalente, una mano con una dosificación de 0,2 kg/m2. Incluye todo lo necesario para su correcta aplicación según recomendaciones del proveedor del insumo. Se deben seguir todas las especificaciones y recomendaciones de los fabricantes de los materiales.</t>
  </si>
  <si>
    <t>16.3</t>
  </si>
  <si>
    <t>16.3.1</t>
  </si>
  <si>
    <t>16.3.2</t>
  </si>
  <si>
    <t>16.3.3</t>
  </si>
  <si>
    <t>16.3.6</t>
  </si>
  <si>
    <t>16.3.7</t>
  </si>
  <si>
    <t>URBANISMO</t>
  </si>
  <si>
    <t>OBRAS VARIAS</t>
  </si>
  <si>
    <t>17.1.2</t>
  </si>
  <si>
    <t>17.1.3</t>
  </si>
  <si>
    <t>Suministro, transporte, e instalación de adoquín 0,10x0,20x0,06 cm, cama en arena de asiento de 7 cm de espesor, sello en arena de revoque, cortes a máquina. Seguir recomendación del MEP y patrones de instalación del ICPC. El adoquín deberá resellarse por 2 veces con un lapso de 4 meses luego de su instalación y cumplir con la norma NTC 2017.	Incluye todos los elementos necesarios para correcta instalación.</t>
  </si>
  <si>
    <t>17.1.4</t>
  </si>
  <si>
    <t xml:space="preserve">Suministro, transporte, e instalación de adoquin tactil demarcador visual ADOR-C de 0,20x0,10x0,06 cm amarillo, cama en arena de asiento de 7cm de espesor, sello en arena de revoque, cortes a máquina. Seguir recomendación del MEP y patrones de instalación del ICPC. El adoquín deberá resellarse por 2 veces con un lapso de 4 meses luego de su instalación y cumplir con la norma NTC 2017.			</t>
  </si>
  <si>
    <t>Colocación de adoquín táctil guía o alerta 20x20x6 cm, color amarillo. Incluye el suministro, transporte de los adoquines, adecuación de la superficie en losa aérea de concreto existente, corte de adoquín para disminuir espesor de ser necesario, corte de piezas, corte de piso según trazado, arena de revoque para sello de juntas y todos los elementos necesarios para su correcta construcción y funcionamiento. Según diseño.</t>
  </si>
  <si>
    <t>Colocación de adoquín táctil guía o alerta 20x20x6 cm, color amarillo, ancho de la franja de 0.20m. Incluye el suministro, transporte de adoquines, adecuación de la superficie en losa aérea de concreto existente, corte de adoquín para disminuir espesor de ser necesario, mortero 1:3 para la instalación, corte de piezas, corte de piso según trazado (dos bordes por metro lineal), arena de revoque para sello de juntas, manto impermeabilizante de 3 mm con traslapo de 10 cm en ambos lados y todos los elementos necesarios para su correcta construcción y funcionamiento. Según diseño.</t>
  </si>
  <si>
    <t>18.1</t>
  </si>
  <si>
    <t>18.2</t>
  </si>
  <si>
    <t>VIGILANCIA</t>
  </si>
  <si>
    <t>18.2.1</t>
  </si>
  <si>
    <t>Servicio de vigilancia mensual de profesional sin arma; incluye  obligaciones laborales y costos operativos.</t>
  </si>
  <si>
    <t>4.2.12</t>
  </si>
  <si>
    <t>12.2.1</t>
  </si>
  <si>
    <t>12.2.2</t>
  </si>
  <si>
    <t>12.6.1.2</t>
  </si>
  <si>
    <t>Suministro, transporte e instalación de tubería HDPE AWWA C906 SDR 11"Ø 4". Incluye desinfección de la tubería, la herramienta y equipos requeridos para correcta ejecución de la actividad. Una vez terminada una sección o un sistema total, debe ser probada su hermeticidad bajo una presión de agua.</t>
  </si>
  <si>
    <t>Suministro, transporte e instalación de tubería HDPE AWWA C906 SDR 11"Ø 6". Incluye desinfección de la tubería, la herramienta y equipos requeridos para correcta ejecución de la actividad. Una vez terminada una sección o un sistema total, debe ser probada su hermeticidad bajo una presión de agua.</t>
  </si>
  <si>
    <t>11.7</t>
  </si>
  <si>
    <t>HIDRANTES</t>
  </si>
  <si>
    <t>11.7.1</t>
  </si>
  <si>
    <t>Suministro, transporte e instalación de hidrante tipo tráfico 3" en hierro fundido. Incluye codo de 3” en hierro dúctil, válvula brida de 3”, tubería en polietileno de 3”, todos los elementos necesarios para la correcta instalación y funcionamiento.</t>
  </si>
  <si>
    <t>13.1.8</t>
  </si>
  <si>
    <t>Suministro, transporte e instalación de esquinero plástico para canal perimetral de 295x295 mm medidas externas, altura 35 mm, fabricada en ABS+UV, apta para operación continua en ambientes exteriores y condiciones de alta humedad con exposición química. Incluye elementos de fijación y demás accesorios para su correcto funcionamiento.</t>
  </si>
  <si>
    <t>13.1.9</t>
  </si>
  <si>
    <t>Suministro, transporte e instalación de tensor de corchera mecánico de alta precisión, en acero inoxidable grado marino mínimo SS316. Incluye elementos de fijación y demás accesorios para su correcto funcionamiento.</t>
  </si>
  <si>
    <t>13.1.10</t>
  </si>
  <si>
    <t>Suministro, transporte e instalación de amortiguadores en acero inoxidable para tensor de corchera. Incluye 2 amortiguadores, elementos de fijación y demás accesorios para su correcto funcionamiento.</t>
  </si>
  <si>
    <t>13.1.11</t>
  </si>
  <si>
    <t>Suministro, transporte e instalación de copa de anclaje corchera en acero inoxidable grado marino mínimo SS316. Incluye elementos de fijación y demás accesorios para su correcto funcionamiento.</t>
  </si>
  <si>
    <t>13.2</t>
  </si>
  <si>
    <t>PRUEBAS</t>
  </si>
  <si>
    <t>13.2.1</t>
  </si>
  <si>
    <t>Prueba hidráulica para piscina. Incluye verificación de tuberías y/o vaso, además de todo lo necesario para la correcta 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</si>
</sst>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0.0"/>
    <numFmt numFmtId="165" formatCode="&quot;$&quot;#,##0"/>
    <numFmt numFmtId="166" formatCode="_ &quot;$&quot;\ * #,##0.00_ ;_ &quot;$&quot;\ * \-#,##0.00_ ;_ &quot;$&quot;\ * &quot;-&quot;??_ ;_ @_ "/>
    <numFmt numFmtId="167" formatCode="&quot;$&quot;\ #,##0.00"/>
    <numFmt numFmtId="168" formatCode="&quot;$&quot;\ #,##0"/>
    <numFmt numFmtId="169" formatCode="_ * #,##0.00_ ;_ * \-#,##0.00_ ;_ * &quot;-&quot;??_ ;_ @_ "/>
    <numFmt numFmtId="170" formatCode="[$$-240A]\ #,##0"/>
    <numFmt numFmtId="171" formatCode="_ * #,##0_ ;_ * \-#,##0_ ;_ * &quot;-&quot;??_ ;_ @_ "/>
    <numFmt numFmtId="172" formatCode="_(&quot;$&quot;* #,##0_);_(&quot;$&quot;* \(#,##0\);_(&quot;$&quot;* &quot;-&quot;??_);_(@_)"/>
    <numFmt numFmtId="173" formatCode="0.0"/>
  </numFmts>
  <fonts count="16" x14ac:knownFonts="1">
    <font>
      <sz val="11"/>
      <color theme="1"/>
      <name val="Calibri"/>
      <family val="2"/>
      <scheme val="minor"/>
    </font>
    <font>
      <sz val="11"/>
      <color theme="1"/>
      <name val="Calibri"/>
      <family val="2"/>
      <scheme val="minor"/>
    </font>
    <font>
      <sz val="11"/>
      <color theme="1"/>
      <name val="Arial"/>
      <family val="2"/>
    </font>
    <font>
      <sz val="10"/>
      <name val="Arial"/>
      <family val="2"/>
    </font>
    <font>
      <sz val="9"/>
      <name val="Arial"/>
      <family val="2"/>
    </font>
    <font>
      <b/>
      <sz val="9"/>
      <name val="Arial"/>
      <family val="2"/>
    </font>
    <font>
      <b/>
      <sz val="9"/>
      <color indexed="8"/>
      <name val="Arial"/>
      <family val="2"/>
    </font>
    <font>
      <sz val="9"/>
      <color indexed="8"/>
      <name val="Arial"/>
      <family val="2"/>
    </font>
    <font>
      <sz val="10"/>
      <name val="MS Sans Serif"/>
      <family val="2"/>
    </font>
    <font>
      <b/>
      <sz val="10"/>
      <color rgb="FF000000"/>
      <name val="Arial"/>
      <family val="2"/>
    </font>
    <font>
      <b/>
      <sz val="10"/>
      <name val="Arial"/>
      <family val="2"/>
    </font>
    <font>
      <b/>
      <sz val="8"/>
      <name val="Arial"/>
      <family val="2"/>
    </font>
    <font>
      <sz val="8"/>
      <name val="Arial"/>
      <family val="2"/>
    </font>
    <font>
      <sz val="9"/>
      <color rgb="FF000000"/>
      <name val="Arial"/>
      <family val="2"/>
    </font>
    <font>
      <b/>
      <sz val="9"/>
      <color rgb="FF000000"/>
      <name val="Arial"/>
      <family val="2"/>
    </font>
    <font>
      <sz val="8"/>
      <color rgb="FF000000"/>
      <name val="Arial"/>
      <family val="2"/>
    </font>
  </fonts>
  <fills count="7">
    <fill>
      <patternFill patternType="none"/>
    </fill>
    <fill>
      <patternFill patternType="gray125"/>
    </fill>
    <fill>
      <patternFill patternType="solid">
        <fgColor rgb="FF99CCFF"/>
        <bgColor indexed="64"/>
      </patternFill>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8" fillId="0" borderId="0"/>
    <xf numFmtId="0" fontId="3" fillId="0" borderId="0"/>
    <xf numFmtId="166" fontId="3"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169" fontId="3" fillId="0" borderId="0" applyFont="0" applyFill="0" applyBorder="0" applyAlignment="0" applyProtection="0"/>
    <xf numFmtId="0" fontId="1" fillId="0" borderId="0"/>
    <xf numFmtId="12" fontId="3" fillId="0" borderId="0" applyFont="0" applyFill="0" applyProtection="0"/>
  </cellStyleXfs>
  <cellXfs count="110">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4" fillId="0" borderId="0" xfId="3" applyFont="1"/>
    <xf numFmtId="164" fontId="5" fillId="0" borderId="1" xfId="3" applyNumberFormat="1" applyFont="1" applyBorder="1" applyAlignment="1">
      <alignment horizontal="center" vertical="center" wrapText="1"/>
    </xf>
    <xf numFmtId="0" fontId="3" fillId="0" borderId="0" xfId="4" applyFont="1" applyAlignment="1">
      <alignment wrapText="1"/>
    </xf>
    <xf numFmtId="0" fontId="4" fillId="0" borderId="0" xfId="3" applyFont="1" applyAlignment="1">
      <alignment vertical="center" wrapText="1"/>
    </xf>
    <xf numFmtId="0" fontId="5" fillId="3" borderId="4" xfId="3" applyFont="1" applyFill="1" applyBorder="1" applyAlignment="1">
      <alignment horizontal="center" vertical="center"/>
    </xf>
    <xf numFmtId="0" fontId="5" fillId="3" borderId="5" xfId="3" applyFont="1" applyFill="1" applyBorder="1" applyAlignment="1">
      <alignment horizontal="center" vertical="center"/>
    </xf>
    <xf numFmtId="0" fontId="5" fillId="3" borderId="6" xfId="3" applyFont="1" applyFill="1" applyBorder="1" applyAlignment="1">
      <alignment horizontal="center" vertical="center"/>
    </xf>
    <xf numFmtId="165" fontId="5" fillId="3" borderId="7" xfId="3" applyNumberFormat="1" applyFont="1" applyFill="1" applyBorder="1" applyAlignment="1">
      <alignment horizontal="center" vertical="center" wrapText="1"/>
    </xf>
    <xf numFmtId="0" fontId="5" fillId="3" borderId="8" xfId="3" applyFont="1" applyFill="1" applyBorder="1" applyAlignment="1">
      <alignment horizontal="center" vertical="center" wrapText="1"/>
    </xf>
    <xf numFmtId="0" fontId="6" fillId="4" borderId="9" xfId="3" applyFont="1" applyFill="1" applyBorder="1" applyAlignment="1">
      <alignment horizontal="center" vertical="center"/>
    </xf>
    <xf numFmtId="0" fontId="6" fillId="4" borderId="10" xfId="3" applyFont="1" applyFill="1" applyBorder="1" applyAlignment="1">
      <alignment vertical="center"/>
    </xf>
    <xf numFmtId="0" fontId="7" fillId="4" borderId="10" xfId="3" applyFont="1" applyFill="1" applyBorder="1" applyAlignment="1">
      <alignment vertical="center"/>
    </xf>
    <xf numFmtId="0" fontId="7" fillId="4" borderId="11" xfId="3" applyFont="1" applyFill="1" applyBorder="1" applyAlignment="1">
      <alignment vertical="center"/>
    </xf>
    <xf numFmtId="3" fontId="4" fillId="4" borderId="9" xfId="5" applyNumberFormat="1" applyFont="1" applyFill="1" applyBorder="1" applyAlignment="1">
      <alignment vertical="center"/>
    </xf>
    <xf numFmtId="3" fontId="4" fillId="4" borderId="11" xfId="5" applyNumberFormat="1" applyFont="1" applyFill="1" applyBorder="1" applyAlignment="1">
      <alignment vertical="center"/>
    </xf>
    <xf numFmtId="0" fontId="3" fillId="0" borderId="0" xfId="3"/>
    <xf numFmtId="0" fontId="9" fillId="5" borderId="12" xfId="3" applyFont="1" applyFill="1" applyBorder="1" applyAlignment="1">
      <alignment horizontal="center" vertical="center" readingOrder="1"/>
    </xf>
    <xf numFmtId="0" fontId="10" fillId="5" borderId="13" xfId="6" applyFont="1" applyFill="1" applyBorder="1" applyAlignment="1">
      <alignment vertical="center" wrapText="1"/>
    </xf>
    <xf numFmtId="0" fontId="10" fillId="5" borderId="14" xfId="6" applyFont="1" applyFill="1" applyBorder="1" applyAlignment="1">
      <alignment vertical="center" wrapText="1"/>
    </xf>
    <xf numFmtId="0" fontId="10" fillId="5" borderId="15" xfId="6" applyFont="1" applyFill="1" applyBorder="1" applyAlignment="1">
      <alignment vertical="center" wrapText="1"/>
    </xf>
    <xf numFmtId="0" fontId="3" fillId="0" borderId="0" xfId="4" applyFont="1"/>
    <xf numFmtId="44" fontId="3" fillId="6" borderId="13" xfId="7" applyNumberFormat="1" applyFont="1" applyFill="1" applyBorder="1" applyAlignment="1">
      <alignment vertical="center"/>
    </xf>
    <xf numFmtId="44" fontId="3" fillId="6" borderId="15" xfId="7" applyNumberFormat="1" applyFont="1" applyFill="1" applyBorder="1" applyAlignment="1">
      <alignment vertical="center"/>
    </xf>
    <xf numFmtId="0" fontId="7" fillId="0" borderId="16" xfId="3" applyFont="1" applyBorder="1" applyAlignment="1">
      <alignment horizontal="center" vertical="center"/>
    </xf>
    <xf numFmtId="0" fontId="4" fillId="0" borderId="12" xfId="3" applyFont="1" applyBorder="1" applyAlignment="1">
      <alignment horizontal="justify" vertical="center" wrapText="1"/>
    </xf>
    <xf numFmtId="0" fontId="4" fillId="0" borderId="12" xfId="5" applyFont="1" applyBorder="1" applyAlignment="1">
      <alignment horizontal="center" vertical="center"/>
    </xf>
    <xf numFmtId="2" fontId="4" fillId="0" borderId="12" xfId="5" applyNumberFormat="1" applyFont="1" applyBorder="1" applyAlignment="1">
      <alignment horizontal="center" vertical="center"/>
    </xf>
    <xf numFmtId="167" fontId="4" fillId="0" borderId="12" xfId="5" applyNumberFormat="1" applyFont="1" applyBorder="1" applyAlignment="1">
      <alignment horizontal="right" vertical="center"/>
    </xf>
    <xf numFmtId="168" fontId="4" fillId="0" borderId="12" xfId="5" applyNumberFormat="1" applyFont="1" applyBorder="1" applyAlignment="1">
      <alignment horizontal="right" vertical="center"/>
    </xf>
    <xf numFmtId="0" fontId="3" fillId="0" borderId="12" xfId="3" applyBorder="1" applyAlignment="1">
      <alignment horizontal="center" vertical="center"/>
    </xf>
    <xf numFmtId="44" fontId="3" fillId="0" borderId="12" xfId="7" applyNumberFormat="1" applyFont="1" applyFill="1" applyBorder="1" applyAlignment="1">
      <alignment horizontal="center" vertical="center"/>
    </xf>
    <xf numFmtId="0" fontId="10" fillId="5" borderId="14" xfId="6" applyFont="1" applyFill="1" applyBorder="1" applyAlignment="1">
      <alignment horizontal="right" vertical="center" wrapText="1"/>
    </xf>
    <xf numFmtId="0" fontId="10" fillId="5" borderId="15" xfId="6" applyFont="1" applyFill="1" applyBorder="1" applyAlignment="1">
      <alignment horizontal="right" vertical="center" wrapText="1"/>
    </xf>
    <xf numFmtId="0" fontId="6" fillId="4" borderId="13" xfId="3" applyFont="1" applyFill="1" applyBorder="1" applyAlignment="1">
      <alignment horizontal="center" vertical="center"/>
    </xf>
    <xf numFmtId="0" fontId="6" fillId="4" borderId="14" xfId="3" applyFont="1" applyFill="1" applyBorder="1" applyAlignment="1">
      <alignment vertical="center"/>
    </xf>
    <xf numFmtId="0" fontId="7" fillId="4" borderId="14" xfId="3" applyFont="1" applyFill="1" applyBorder="1" applyAlignment="1">
      <alignment vertical="center"/>
    </xf>
    <xf numFmtId="0" fontId="7" fillId="4" borderId="14" xfId="3" applyFont="1" applyFill="1" applyBorder="1" applyAlignment="1">
      <alignment horizontal="right" vertical="center"/>
    </xf>
    <xf numFmtId="0" fontId="7" fillId="4" borderId="15" xfId="3" applyFont="1" applyFill="1" applyBorder="1" applyAlignment="1">
      <alignment horizontal="right" vertical="center"/>
    </xf>
    <xf numFmtId="3" fontId="4" fillId="4" borderId="13" xfId="5" applyNumberFormat="1" applyFont="1" applyFill="1" applyBorder="1" applyAlignment="1">
      <alignment vertical="center"/>
    </xf>
    <xf numFmtId="3" fontId="4" fillId="4" borderId="15" xfId="5" applyNumberFormat="1" applyFont="1" applyFill="1" applyBorder="1" applyAlignment="1">
      <alignment vertical="center"/>
    </xf>
    <xf numFmtId="0" fontId="5" fillId="0" borderId="0" xfId="3" applyFont="1"/>
    <xf numFmtId="0" fontId="7" fillId="0" borderId="17" xfId="3" applyFont="1" applyBorder="1" applyAlignment="1">
      <alignment horizontal="center" vertical="center"/>
    </xf>
    <xf numFmtId="0" fontId="4" fillId="0" borderId="17" xfId="3" applyFont="1" applyBorder="1" applyAlignment="1">
      <alignment horizontal="justify" vertical="center" wrapText="1"/>
    </xf>
    <xf numFmtId="0" fontId="4" fillId="0" borderId="17" xfId="5" applyFont="1" applyBorder="1" applyAlignment="1">
      <alignment horizontal="center" vertical="center"/>
    </xf>
    <xf numFmtId="168" fontId="4" fillId="0" borderId="17" xfId="5" applyNumberFormat="1" applyFont="1" applyBorder="1" applyAlignment="1">
      <alignment horizontal="center" vertical="center"/>
    </xf>
    <xf numFmtId="165" fontId="4" fillId="0" borderId="17" xfId="8" applyNumberFormat="1" applyFont="1" applyFill="1" applyBorder="1" applyAlignment="1" applyProtection="1">
      <alignment horizontal="center" vertical="center"/>
    </xf>
    <xf numFmtId="168" fontId="4" fillId="0" borderId="17" xfId="8" applyNumberFormat="1" applyFont="1" applyFill="1" applyBorder="1" applyAlignment="1" applyProtection="1">
      <alignment horizontal="center" vertical="center"/>
    </xf>
    <xf numFmtId="0" fontId="7" fillId="0" borderId="12" xfId="3" applyFont="1" applyBorder="1" applyAlignment="1">
      <alignment horizontal="center" vertical="center"/>
    </xf>
    <xf numFmtId="0" fontId="4" fillId="0" borderId="13" xfId="3" applyFont="1" applyBorder="1"/>
    <xf numFmtId="0" fontId="5" fillId="0" borderId="14" xfId="3" applyFont="1" applyBorder="1"/>
    <xf numFmtId="0" fontId="5" fillId="0" borderId="12" xfId="3" applyFont="1" applyBorder="1" applyAlignment="1">
      <alignment horizontal="right"/>
    </xf>
    <xf numFmtId="3" fontId="5" fillId="0" borderId="12" xfId="5" applyNumberFormat="1" applyFont="1" applyBorder="1" applyAlignment="1">
      <alignment horizontal="center" vertical="center"/>
    </xf>
    <xf numFmtId="170" fontId="4" fillId="0" borderId="12" xfId="5" applyNumberFormat="1" applyFont="1" applyBorder="1" applyAlignment="1">
      <alignment vertical="center"/>
    </xf>
    <xf numFmtId="0" fontId="5" fillId="0" borderId="12" xfId="3" applyFont="1" applyBorder="1" applyAlignment="1">
      <alignment horizontal="center"/>
    </xf>
    <xf numFmtId="0" fontId="5" fillId="0" borderId="12" xfId="3" applyFont="1" applyBorder="1"/>
    <xf numFmtId="166" fontId="11" fillId="0" borderId="12" xfId="7" applyFont="1" applyFill="1" applyBorder="1" applyAlignment="1" applyProtection="1"/>
    <xf numFmtId="0" fontId="5" fillId="0" borderId="13" xfId="3" applyFont="1" applyBorder="1" applyAlignment="1">
      <alignment horizontal="center"/>
    </xf>
    <xf numFmtId="0" fontId="5" fillId="0" borderId="13" xfId="3" applyFont="1" applyBorder="1"/>
    <xf numFmtId="0" fontId="11" fillId="0" borderId="14" xfId="3" applyFont="1" applyBorder="1"/>
    <xf numFmtId="0" fontId="11" fillId="0" borderId="12" xfId="3" applyFont="1" applyBorder="1" applyAlignment="1">
      <alignment horizontal="right"/>
    </xf>
    <xf numFmtId="10" fontId="4" fillId="0" borderId="12" xfId="2" applyNumberFormat="1" applyFont="1" applyBorder="1" applyAlignment="1">
      <alignment horizontal="center" vertical="center"/>
    </xf>
    <xf numFmtId="166" fontId="12" fillId="0" borderId="12" xfId="7" applyFont="1" applyFill="1" applyBorder="1" applyAlignment="1" applyProtection="1"/>
    <xf numFmtId="0" fontId="5" fillId="0" borderId="18" xfId="3" applyFont="1" applyBorder="1" applyAlignment="1">
      <alignment horizontal="center"/>
    </xf>
    <xf numFmtId="0" fontId="11" fillId="0" borderId="15" xfId="3" applyFont="1" applyBorder="1" applyAlignment="1">
      <alignment horizontal="right"/>
    </xf>
    <xf numFmtId="0" fontId="5" fillId="0" borderId="19" xfId="3" applyFont="1" applyBorder="1" applyAlignment="1">
      <alignment horizontal="center"/>
    </xf>
    <xf numFmtId="0" fontId="5" fillId="0" borderId="19" xfId="3" applyFont="1" applyBorder="1"/>
    <xf numFmtId="9" fontId="5" fillId="0" borderId="0" xfId="9" applyFont="1" applyFill="1" applyBorder="1" applyAlignment="1" applyProtection="1">
      <alignment horizontal="right"/>
    </xf>
    <xf numFmtId="166" fontId="11" fillId="0" borderId="20" xfId="7" applyFont="1" applyFill="1" applyBorder="1" applyAlignment="1" applyProtection="1"/>
    <xf numFmtId="0" fontId="5" fillId="0" borderId="13" xfId="3" applyFont="1" applyBorder="1" applyAlignment="1">
      <alignment horizontal="left"/>
    </xf>
    <xf numFmtId="0" fontId="11" fillId="0" borderId="14" xfId="3" applyFont="1" applyBorder="1" applyAlignment="1">
      <alignment horizontal="left"/>
    </xf>
    <xf numFmtId="0" fontId="11" fillId="0" borderId="15" xfId="3" applyFont="1" applyBorder="1" applyAlignment="1">
      <alignment horizontal="left"/>
    </xf>
    <xf numFmtId="0" fontId="11" fillId="0" borderId="18" xfId="3" applyFont="1" applyBorder="1" applyAlignment="1">
      <alignment horizontal="right"/>
    </xf>
    <xf numFmtId="0" fontId="5" fillId="0" borderId="15" xfId="3" applyFont="1" applyBorder="1"/>
    <xf numFmtId="0" fontId="11" fillId="0" borderId="16" xfId="3" applyFont="1" applyBorder="1" applyAlignment="1">
      <alignment horizontal="left"/>
    </xf>
    <xf numFmtId="0" fontId="11" fillId="0" borderId="13" xfId="3" applyFont="1" applyBorder="1" applyAlignment="1">
      <alignment horizontal="right"/>
    </xf>
    <xf numFmtId="0" fontId="4" fillId="0" borderId="12" xfId="3" applyFont="1" applyBorder="1" applyAlignment="1">
      <alignment horizontal="left"/>
    </xf>
    <xf numFmtId="0" fontId="11" fillId="0" borderId="12" xfId="3" applyFont="1" applyBorder="1" applyAlignment="1">
      <alignment horizontal="left"/>
    </xf>
    <xf numFmtId="0" fontId="11" fillId="0" borderId="21" xfId="3" applyFont="1" applyBorder="1" applyAlignment="1">
      <alignment horizontal="right"/>
    </xf>
    <xf numFmtId="166" fontId="12" fillId="0" borderId="20" xfId="7" applyFont="1" applyFill="1" applyBorder="1" applyAlignment="1" applyProtection="1"/>
    <xf numFmtId="171" fontId="4" fillId="0" borderId="0" xfId="8" applyNumberFormat="1" applyFont="1" applyAlignment="1" applyProtection="1">
      <alignment vertical="center"/>
    </xf>
    <xf numFmtId="169" fontId="4" fillId="0" borderId="0" xfId="8" applyFont="1" applyFill="1" applyAlignment="1" applyProtection="1">
      <alignment vertical="center"/>
    </xf>
    <xf numFmtId="0" fontId="5" fillId="0" borderId="14" xfId="3" applyFont="1" applyBorder="1" applyAlignment="1">
      <alignment horizontal="right"/>
    </xf>
    <xf numFmtId="0" fontId="4" fillId="0" borderId="0" xfId="3" applyFont="1" applyAlignment="1">
      <alignment horizontal="center"/>
    </xf>
    <xf numFmtId="171" fontId="4" fillId="0" borderId="0" xfId="10" applyNumberFormat="1" applyFont="1" applyAlignment="1" applyProtection="1">
      <alignment vertical="center"/>
    </xf>
    <xf numFmtId="169" fontId="4" fillId="0" borderId="0" xfId="10" applyFont="1" applyFill="1" applyAlignment="1" applyProtection="1">
      <alignment vertical="center"/>
    </xf>
    <xf numFmtId="172" fontId="3" fillId="0" borderId="0" xfId="12" applyNumberFormat="1" applyFont="1" applyFill="1" applyAlignment="1">
      <alignment vertical="center"/>
    </xf>
    <xf numFmtId="173" fontId="3" fillId="0" borderId="0" xfId="4" applyNumberFormat="1" applyFont="1" applyAlignment="1">
      <alignment horizontal="center" vertical="center"/>
    </xf>
    <xf numFmtId="0" fontId="10" fillId="5" borderId="13" xfId="6" applyFont="1" applyFill="1" applyBorder="1" applyAlignment="1">
      <alignment horizontal="justify" vertical="center" wrapText="1"/>
    </xf>
    <xf numFmtId="0" fontId="13" fillId="0" borderId="13" xfId="11" applyFont="1" applyBorder="1" applyAlignment="1">
      <alignment vertical="center" wrapText="1"/>
    </xf>
    <xf numFmtId="0" fontId="13" fillId="0" borderId="14" xfId="11" applyFont="1" applyBorder="1" applyAlignment="1">
      <alignment vertical="center" wrapText="1"/>
    </xf>
    <xf numFmtId="0" fontId="13" fillId="0" borderId="15" xfId="11" applyFont="1" applyBorder="1" applyAlignment="1">
      <alignment vertical="center" wrapText="1"/>
    </xf>
    <xf numFmtId="164" fontId="5" fillId="0" borderId="2" xfId="3" applyNumberFormat="1" applyFont="1" applyBorder="1" applyAlignment="1">
      <alignment horizontal="center" vertical="center" wrapText="1"/>
    </xf>
    <xf numFmtId="164" fontId="5" fillId="0" borderId="3" xfId="3" applyNumberFormat="1" applyFont="1" applyBorder="1" applyAlignment="1">
      <alignment horizontal="center" vertical="center" wrapText="1"/>
    </xf>
    <xf numFmtId="43" fontId="5" fillId="2" borderId="1" xfId="1" applyFont="1" applyFill="1" applyBorder="1" applyAlignment="1">
      <alignment horizontal="center" vertical="center" wrapText="1"/>
    </xf>
    <xf numFmtId="43" fontId="5" fillId="2" borderId="3" xfId="1" applyFont="1" applyFill="1" applyBorder="1" applyAlignment="1">
      <alignment horizontal="center" vertical="center" wrapText="1"/>
    </xf>
    <xf numFmtId="0" fontId="4" fillId="0" borderId="14" xfId="11" applyFont="1" applyBorder="1" applyAlignment="1">
      <alignment vertical="center" wrapText="1"/>
    </xf>
    <xf numFmtId="0" fontId="4" fillId="0" borderId="15" xfId="11" applyFont="1" applyBorder="1" applyAlignment="1">
      <alignment vertical="center" wrapText="1"/>
    </xf>
    <xf numFmtId="0" fontId="13" fillId="0" borderId="13" xfId="6" applyFont="1" applyBorder="1" applyAlignment="1">
      <alignment vertical="center" wrapText="1"/>
    </xf>
    <xf numFmtId="0" fontId="4" fillId="0" borderId="14" xfId="6" applyFont="1" applyBorder="1" applyAlignment="1">
      <alignment vertical="center" wrapText="1"/>
    </xf>
    <xf numFmtId="0" fontId="4" fillId="0" borderId="15" xfId="6" applyFont="1" applyBorder="1" applyAlignment="1">
      <alignment vertical="center" wrapText="1"/>
    </xf>
    <xf numFmtId="0" fontId="4" fillId="0" borderId="13" xfId="11" applyFont="1" applyBorder="1" applyAlignment="1">
      <alignment vertical="center" wrapText="1"/>
    </xf>
    <xf numFmtId="0" fontId="15" fillId="0" borderId="0" xfId="11" applyFont="1" applyAlignment="1">
      <alignment vertical="center" wrapText="1"/>
    </xf>
    <xf numFmtId="0" fontId="12" fillId="0" borderId="0" xfId="11" applyFont="1" applyAlignment="1">
      <alignment vertical="center" wrapText="1"/>
    </xf>
    <xf numFmtId="0" fontId="12" fillId="0" borderId="0" xfId="3" applyFont="1"/>
    <xf numFmtId="171" fontId="12" fillId="0" borderId="0" xfId="10" applyNumberFormat="1" applyFont="1" applyAlignment="1" applyProtection="1">
      <alignment vertical="center"/>
    </xf>
    <xf numFmtId="169" fontId="12" fillId="0" borderId="0" xfId="10" applyFont="1" applyFill="1" applyAlignment="1" applyProtection="1">
      <alignment vertical="center"/>
    </xf>
  </cellXfs>
  <cellStyles count="13">
    <cellStyle name="Millares" xfId="1" builtinId="3"/>
    <cellStyle name="Millares 2" xfId="8" xr:uid="{D45B7976-FF8D-4266-8170-BF6D5CA9BF26}"/>
    <cellStyle name="Millares 3" xfId="10" xr:uid="{75B7B0C7-9EFC-4BB3-8B95-7F3FFFFE83B8}"/>
    <cellStyle name="Moneda 2" xfId="7" xr:uid="{6F93EED3-99A9-4353-A8D4-E7E7B9646891}"/>
    <cellStyle name="Moneda 4" xfId="12" xr:uid="{8C07DE61-5A5D-4D68-9721-FE38CCEC37E3}"/>
    <cellStyle name="Normal" xfId="0" builtinId="0"/>
    <cellStyle name="Normal 2" xfId="3" xr:uid="{0D0CB48A-0D6A-471E-944A-EC18BE1F3993}"/>
    <cellStyle name="Normal 2 10 2 2" xfId="6" xr:uid="{74EB13E5-0A39-4259-BE59-7D650C0BFEC2}"/>
    <cellStyle name="Normal 3 11" xfId="11" xr:uid="{1713BFB8-5FD7-4A8F-A228-A32D515CA901}"/>
    <cellStyle name="Normal 5" xfId="4" xr:uid="{8613F804-089F-4C2B-BA2C-632B948AC889}"/>
    <cellStyle name="Normal_Hoja1" xfId="5" xr:uid="{34BD7B77-A4AD-4CD8-8240-3BB6FD0E95C7}"/>
    <cellStyle name="Porcentaje" xfId="2" builtinId="5"/>
    <cellStyle name="Porcentaje 2" xfId="9" xr:uid="{FC75AA90-7EF0-4123-9FE0-545A90D40D04}"/>
  </cellStyles>
  <dxfs count="41">
    <dxf>
      <fill>
        <patternFill patternType="mediumGray"/>
      </fill>
      <border>
        <left/>
        <right style="thin">
          <color indexed="64"/>
        </right>
        <top style="thin">
          <color indexed="64"/>
        </top>
        <bottom style="thin">
          <color indexed="64"/>
        </bottom>
      </border>
    </dxf>
    <dxf>
      <fill>
        <patternFill>
          <bgColor theme="7" tint="0.79998168889431442"/>
        </patternFill>
      </fill>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8651B-0975-46A0-9FF3-EBB48D816020}">
  <sheetPr codeName="Hoja1">
    <tabColor rgb="FF00B0F0"/>
    <pageSetUpPr fitToPage="1"/>
  </sheetPr>
  <dimension ref="A1:CE461"/>
  <sheetViews>
    <sheetView showGridLines="0" showZeros="0" tabSelected="1" topLeftCell="A3" zoomScaleNormal="100" zoomScaleSheetLayoutView="85" workbookViewId="0">
      <pane xSplit="7" ySplit="3" topLeftCell="H432" activePane="bottomRight" state="frozen"/>
      <selection activeCell="A3" sqref="A3"/>
      <selection pane="topRight" activeCell="H3" sqref="H3"/>
      <selection pane="bottomLeft" activeCell="A6" sqref="A6"/>
      <selection pane="bottomRight" activeCell="A3" sqref="A1:XFD1048576"/>
    </sheetView>
  </sheetViews>
  <sheetFormatPr baseColWidth="10" defaultColWidth="0" defaultRowHeight="14.25" x14ac:dyDescent="0.2"/>
  <cols>
    <col min="1" max="1" width="0.85546875" style="1" customWidth="1"/>
    <col min="2" max="2" width="11.42578125" style="2" customWidth="1"/>
    <col min="3" max="3" width="56" style="1" customWidth="1"/>
    <col min="4" max="4" width="8.42578125" style="1" customWidth="1"/>
    <col min="5" max="5" width="13.28515625" style="1" bestFit="1" customWidth="1"/>
    <col min="6" max="6" width="15.42578125" style="1" customWidth="1"/>
    <col min="7" max="7" width="18.140625" style="1" customWidth="1"/>
    <col min="8" max="8" width="2.85546875" style="1" customWidth="1"/>
    <col min="9" max="9" width="8.140625" style="1" bestFit="1" customWidth="1"/>
    <col min="10" max="10" width="21.7109375" style="1" customWidth="1"/>
    <col min="11" max="13" width="2.85546875" style="1" customWidth="1"/>
    <col min="14" max="83" width="0" style="1" hidden="1" customWidth="1"/>
    <col min="84" max="16384" width="11.42578125" style="1" hidden="1"/>
  </cols>
  <sheetData>
    <row r="1" spans="2:14" hidden="1" x14ac:dyDescent="0.2"/>
    <row r="2" spans="2:14" hidden="1" x14ac:dyDescent="0.2"/>
    <row r="3" spans="2:14" ht="15" thickBot="1" x14ac:dyDescent="0.25">
      <c r="I3" s="3">
        <f>1+F3</f>
        <v>1</v>
      </c>
    </row>
    <row r="4" spans="2:14" s="4" customFormat="1" ht="68.099999999999994" customHeight="1" thickBot="1" x14ac:dyDescent="0.25">
      <c r="B4" s="5" t="s">
        <v>0</v>
      </c>
      <c r="C4" s="95" t="s">
        <v>482</v>
      </c>
      <c r="D4" s="95"/>
      <c r="E4" s="95"/>
      <c r="F4" s="95"/>
      <c r="G4" s="96"/>
      <c r="I4" s="97" t="s">
        <v>483</v>
      </c>
      <c r="J4" s="98"/>
      <c r="K4" s="6"/>
      <c r="L4" s="6"/>
      <c r="M4" s="6"/>
    </row>
    <row r="5" spans="2:14" s="7" customFormat="1" ht="24.75" thickBot="1" x14ac:dyDescent="0.3">
      <c r="B5" s="8" t="s">
        <v>1</v>
      </c>
      <c r="C5" s="9" t="s">
        <v>2</v>
      </c>
      <c r="D5" s="9" t="s">
        <v>3</v>
      </c>
      <c r="E5" s="10" t="s">
        <v>4</v>
      </c>
      <c r="F5" s="10" t="s">
        <v>5</v>
      </c>
      <c r="G5" s="10" t="s">
        <v>6</v>
      </c>
      <c r="I5" s="11" t="s">
        <v>7</v>
      </c>
      <c r="J5" s="12" t="s">
        <v>8</v>
      </c>
    </row>
    <row r="6" spans="2:14" s="4" customFormat="1" ht="12" x14ac:dyDescent="0.2">
      <c r="B6" s="13">
        <v>1</v>
      </c>
      <c r="C6" s="14" t="s">
        <v>9</v>
      </c>
      <c r="D6" s="15"/>
      <c r="E6" s="15" t="str">
        <f>IF((I6)=0,"",I6)</f>
        <v/>
      </c>
      <c r="F6" s="15"/>
      <c r="G6" s="16" t="str">
        <f t="shared" ref="G6:G7" si="0">+IF(E6=0,"",IFERROR(ROUND(E6*ROUND($F6,0),0),""))</f>
        <v/>
      </c>
      <c r="I6" s="17"/>
      <c r="J6" s="18" t="str">
        <f t="shared" ref="J6:J128" si="1">+IF(I6=0,"",IFERROR(ROUND(I6*ROUND($F6,0),0),""))</f>
        <v/>
      </c>
    </row>
    <row r="7" spans="2:14" s="19" customFormat="1" ht="12.75" x14ac:dyDescent="0.2">
      <c r="B7" s="20" t="s">
        <v>10</v>
      </c>
      <c r="C7" s="21" t="s">
        <v>11</v>
      </c>
      <c r="D7" s="22"/>
      <c r="E7" s="22" t="str">
        <f t="shared" ref="E7:E86" si="2">IF((I7)=0,"",I7)</f>
        <v/>
      </c>
      <c r="F7" s="22"/>
      <c r="G7" s="23" t="str">
        <f t="shared" si="0"/>
        <v/>
      </c>
      <c r="H7" s="24"/>
      <c r="I7" s="25"/>
      <c r="J7" s="26" t="str">
        <f t="shared" si="1"/>
        <v/>
      </c>
      <c r="K7" s="24"/>
      <c r="L7" s="24"/>
      <c r="M7" s="24"/>
      <c r="N7" s="24"/>
    </row>
    <row r="8" spans="2:14" s="4" customFormat="1" ht="168" x14ac:dyDescent="0.2">
      <c r="B8" s="27" t="s">
        <v>12</v>
      </c>
      <c r="C8" s="28" t="s">
        <v>13</v>
      </c>
      <c r="D8" s="29" t="s">
        <v>14</v>
      </c>
      <c r="E8" s="30">
        <f t="shared" si="2"/>
        <v>335</v>
      </c>
      <c r="F8" s="31">
        <v>44119</v>
      </c>
      <c r="G8" s="32">
        <f>+IF(E8=0,"",IFERROR(ROUND(E8*ROUND($F8,0),0),""))</f>
        <v>14779865</v>
      </c>
      <c r="I8" s="33">
        <v>335</v>
      </c>
      <c r="J8" s="34">
        <f t="shared" si="1"/>
        <v>14779865</v>
      </c>
    </row>
    <row r="9" spans="2:14" s="4" customFormat="1" ht="60" x14ac:dyDescent="0.2">
      <c r="B9" s="27" t="s">
        <v>15</v>
      </c>
      <c r="C9" s="28" t="s">
        <v>484</v>
      </c>
      <c r="D9" s="29" t="s">
        <v>26</v>
      </c>
      <c r="E9" s="30">
        <f t="shared" si="2"/>
        <v>100</v>
      </c>
      <c r="F9" s="31">
        <v>163557</v>
      </c>
      <c r="G9" s="32">
        <f t="shared" ref="G9:G88" si="3">+IF(E9=0,"",IFERROR(ROUND(E9*ROUND($F9,0),0),""))</f>
        <v>16355700</v>
      </c>
      <c r="I9" s="33">
        <v>100</v>
      </c>
      <c r="J9" s="34">
        <f t="shared" si="1"/>
        <v>16355700</v>
      </c>
    </row>
    <row r="10" spans="2:14" s="4" customFormat="1" ht="168" x14ac:dyDescent="0.2">
      <c r="B10" s="27" t="s">
        <v>17</v>
      </c>
      <c r="C10" s="28" t="s">
        <v>82</v>
      </c>
      <c r="D10" s="29" t="s">
        <v>16</v>
      </c>
      <c r="E10" s="30">
        <f t="shared" si="2"/>
        <v>1</v>
      </c>
      <c r="F10" s="31">
        <v>7575524</v>
      </c>
      <c r="G10" s="32">
        <f t="shared" si="3"/>
        <v>7575524</v>
      </c>
      <c r="I10" s="33">
        <v>1</v>
      </c>
      <c r="J10" s="34">
        <f t="shared" si="1"/>
        <v>7575524</v>
      </c>
    </row>
    <row r="11" spans="2:14" s="19" customFormat="1" ht="12.75" x14ac:dyDescent="0.2">
      <c r="B11" s="20" t="s">
        <v>19</v>
      </c>
      <c r="C11" s="21" t="s">
        <v>83</v>
      </c>
      <c r="D11" s="22"/>
      <c r="E11" s="22" t="str">
        <f t="shared" si="2"/>
        <v/>
      </c>
      <c r="F11" s="35"/>
      <c r="G11" s="36" t="str">
        <f t="shared" si="3"/>
        <v/>
      </c>
      <c r="H11" s="24"/>
      <c r="I11" s="25"/>
      <c r="J11" s="26" t="str">
        <f t="shared" si="1"/>
        <v/>
      </c>
      <c r="K11" s="24"/>
      <c r="L11" s="24"/>
      <c r="M11" s="24"/>
      <c r="N11" s="24"/>
    </row>
    <row r="12" spans="2:14" s="4" customFormat="1" ht="120" x14ac:dyDescent="0.2">
      <c r="B12" s="27" t="s">
        <v>20</v>
      </c>
      <c r="C12" s="28" t="s">
        <v>84</v>
      </c>
      <c r="D12" s="29" t="s">
        <v>85</v>
      </c>
      <c r="E12" s="30">
        <f t="shared" si="2"/>
        <v>5</v>
      </c>
      <c r="F12" s="31">
        <v>1417652</v>
      </c>
      <c r="G12" s="32">
        <f t="shared" si="3"/>
        <v>7088260</v>
      </c>
      <c r="I12" s="33">
        <v>5</v>
      </c>
      <c r="J12" s="34">
        <f t="shared" si="1"/>
        <v>7088260</v>
      </c>
    </row>
    <row r="13" spans="2:14" s="19" customFormat="1" ht="12.75" x14ac:dyDescent="0.2">
      <c r="B13" s="20" t="s">
        <v>86</v>
      </c>
      <c r="C13" s="21" t="s">
        <v>87</v>
      </c>
      <c r="D13" s="22"/>
      <c r="E13" s="22" t="str">
        <f t="shared" si="2"/>
        <v/>
      </c>
      <c r="F13" s="35"/>
      <c r="G13" s="36" t="str">
        <f t="shared" si="3"/>
        <v/>
      </c>
      <c r="H13" s="24"/>
      <c r="I13" s="25"/>
      <c r="J13" s="26" t="str">
        <f t="shared" si="1"/>
        <v/>
      </c>
      <c r="K13" s="24"/>
      <c r="L13" s="24"/>
      <c r="M13" s="24"/>
      <c r="N13" s="24"/>
    </row>
    <row r="14" spans="2:14" s="4" customFormat="1" ht="36" x14ac:dyDescent="0.2">
      <c r="B14" s="27" t="s">
        <v>88</v>
      </c>
      <c r="C14" s="28" t="s">
        <v>485</v>
      </c>
      <c r="D14" s="29" t="s">
        <v>486</v>
      </c>
      <c r="E14" s="30">
        <f t="shared" si="2"/>
        <v>10</v>
      </c>
      <c r="F14" s="31">
        <v>632224</v>
      </c>
      <c r="G14" s="32">
        <f t="shared" si="3"/>
        <v>6322240</v>
      </c>
      <c r="I14" s="33">
        <v>10</v>
      </c>
      <c r="J14" s="34">
        <f t="shared" si="1"/>
        <v>6322240</v>
      </c>
    </row>
    <row r="15" spans="2:14" s="4" customFormat="1" ht="72" x14ac:dyDescent="0.2">
      <c r="B15" s="27" t="s">
        <v>487</v>
      </c>
      <c r="C15" s="28" t="s">
        <v>89</v>
      </c>
      <c r="D15" s="29" t="s">
        <v>26</v>
      </c>
      <c r="E15" s="30">
        <f t="shared" si="2"/>
        <v>200</v>
      </c>
      <c r="F15" s="31">
        <v>161</v>
      </c>
      <c r="G15" s="32">
        <f t="shared" si="3"/>
        <v>32200</v>
      </c>
      <c r="I15" s="33">
        <v>200</v>
      </c>
      <c r="J15" s="34">
        <f t="shared" si="1"/>
        <v>32200</v>
      </c>
    </row>
    <row r="16" spans="2:14" s="4" customFormat="1" ht="48" x14ac:dyDescent="0.2">
      <c r="B16" s="27" t="s">
        <v>488</v>
      </c>
      <c r="C16" s="28" t="s">
        <v>489</v>
      </c>
      <c r="D16" s="29" t="s">
        <v>490</v>
      </c>
      <c r="E16" s="30">
        <f t="shared" si="2"/>
        <v>85</v>
      </c>
      <c r="F16" s="31">
        <v>95429</v>
      </c>
      <c r="G16" s="32">
        <f t="shared" si="3"/>
        <v>8111465</v>
      </c>
      <c r="I16" s="33">
        <v>85</v>
      </c>
      <c r="J16" s="34">
        <f t="shared" si="1"/>
        <v>8111465</v>
      </c>
    </row>
    <row r="17" spans="2:14" s="4" customFormat="1" ht="12" x14ac:dyDescent="0.2">
      <c r="B17" s="37">
        <v>2</v>
      </c>
      <c r="C17" s="38" t="s">
        <v>491</v>
      </c>
      <c r="D17" s="39"/>
      <c r="E17" s="39" t="str">
        <f t="shared" si="2"/>
        <v/>
      </c>
      <c r="F17" s="40"/>
      <c r="G17" s="41" t="str">
        <f t="shared" si="3"/>
        <v/>
      </c>
      <c r="I17" s="42"/>
      <c r="J17" s="43" t="str">
        <f t="shared" si="1"/>
        <v/>
      </c>
    </row>
    <row r="18" spans="2:14" s="19" customFormat="1" ht="12.75" x14ac:dyDescent="0.2">
      <c r="B18" s="20" t="s">
        <v>21</v>
      </c>
      <c r="C18" s="21" t="s">
        <v>22</v>
      </c>
      <c r="D18" s="22"/>
      <c r="E18" s="22" t="str">
        <f t="shared" si="2"/>
        <v/>
      </c>
      <c r="F18" s="35"/>
      <c r="G18" s="36" t="str">
        <f t="shared" si="3"/>
        <v/>
      </c>
      <c r="H18" s="24"/>
      <c r="I18" s="25"/>
      <c r="J18" s="26" t="str">
        <f t="shared" si="1"/>
        <v/>
      </c>
      <c r="K18" s="24"/>
      <c r="L18" s="24"/>
      <c r="M18" s="24"/>
      <c r="N18" s="24"/>
    </row>
    <row r="19" spans="2:14" s="4" customFormat="1" ht="120" x14ac:dyDescent="0.2">
      <c r="B19" s="27" t="s">
        <v>23</v>
      </c>
      <c r="C19" s="28" t="s">
        <v>90</v>
      </c>
      <c r="D19" s="29" t="s">
        <v>26</v>
      </c>
      <c r="E19" s="30">
        <f t="shared" si="2"/>
        <v>165</v>
      </c>
      <c r="F19" s="31">
        <v>38432</v>
      </c>
      <c r="G19" s="32">
        <f t="shared" si="3"/>
        <v>6341280</v>
      </c>
      <c r="I19" s="33">
        <v>165</v>
      </c>
      <c r="J19" s="34">
        <f t="shared" si="1"/>
        <v>6341280</v>
      </c>
    </row>
    <row r="20" spans="2:14" s="4" customFormat="1" ht="72" x14ac:dyDescent="0.2">
      <c r="B20" s="27" t="s">
        <v>25</v>
      </c>
      <c r="C20" s="28" t="s">
        <v>492</v>
      </c>
      <c r="D20" s="29" t="s">
        <v>26</v>
      </c>
      <c r="E20" s="30">
        <f t="shared" si="2"/>
        <v>20</v>
      </c>
      <c r="F20" s="31">
        <v>33711</v>
      </c>
      <c r="G20" s="32">
        <f t="shared" si="3"/>
        <v>674220</v>
      </c>
      <c r="I20" s="33">
        <v>20</v>
      </c>
      <c r="J20" s="34">
        <f t="shared" si="1"/>
        <v>674220</v>
      </c>
    </row>
    <row r="21" spans="2:14" s="4" customFormat="1" ht="60" x14ac:dyDescent="0.2">
      <c r="B21" s="27" t="s">
        <v>27</v>
      </c>
      <c r="C21" s="28" t="s">
        <v>92</v>
      </c>
      <c r="D21" s="29" t="s">
        <v>24</v>
      </c>
      <c r="E21" s="30">
        <f t="shared" si="2"/>
        <v>1</v>
      </c>
      <c r="F21" s="31">
        <v>59801</v>
      </c>
      <c r="G21" s="32">
        <f t="shared" si="3"/>
        <v>59801</v>
      </c>
      <c r="I21" s="33">
        <v>1</v>
      </c>
      <c r="J21" s="34">
        <f t="shared" si="1"/>
        <v>59801</v>
      </c>
    </row>
    <row r="22" spans="2:14" s="4" customFormat="1" ht="72" x14ac:dyDescent="0.2">
      <c r="B22" s="27" t="s">
        <v>28</v>
      </c>
      <c r="C22" s="28" t="s">
        <v>493</v>
      </c>
      <c r="D22" s="29" t="s">
        <v>26</v>
      </c>
      <c r="E22" s="30">
        <f t="shared" si="2"/>
        <v>139</v>
      </c>
      <c r="F22" s="31">
        <v>11794</v>
      </c>
      <c r="G22" s="32">
        <f t="shared" si="3"/>
        <v>1639366</v>
      </c>
      <c r="I22" s="33">
        <v>139</v>
      </c>
      <c r="J22" s="34">
        <f t="shared" si="1"/>
        <v>1639366</v>
      </c>
    </row>
    <row r="23" spans="2:14" s="4" customFormat="1" ht="72" x14ac:dyDescent="0.2">
      <c r="B23" s="27" t="s">
        <v>29</v>
      </c>
      <c r="C23" s="28" t="s">
        <v>494</v>
      </c>
      <c r="D23" s="29" t="s">
        <v>14</v>
      </c>
      <c r="E23" s="30">
        <f t="shared" si="2"/>
        <v>25</v>
      </c>
      <c r="F23" s="31">
        <v>16250</v>
      </c>
      <c r="G23" s="32">
        <f t="shared" si="3"/>
        <v>406250</v>
      </c>
      <c r="I23" s="33">
        <v>25</v>
      </c>
      <c r="J23" s="34">
        <f t="shared" si="1"/>
        <v>406250</v>
      </c>
    </row>
    <row r="24" spans="2:14" s="4" customFormat="1" ht="72" x14ac:dyDescent="0.2">
      <c r="B24" s="27" t="s">
        <v>30</v>
      </c>
      <c r="C24" s="28" t="s">
        <v>495</v>
      </c>
      <c r="D24" s="29" t="s">
        <v>24</v>
      </c>
      <c r="E24" s="30">
        <f t="shared" si="2"/>
        <v>4</v>
      </c>
      <c r="F24" s="31">
        <v>5918</v>
      </c>
      <c r="G24" s="32">
        <f t="shared" si="3"/>
        <v>23672</v>
      </c>
      <c r="I24" s="33">
        <v>4</v>
      </c>
      <c r="J24" s="34">
        <f t="shared" si="1"/>
        <v>23672</v>
      </c>
    </row>
    <row r="25" spans="2:14" s="4" customFormat="1" ht="84" x14ac:dyDescent="0.2">
      <c r="B25" s="27" t="s">
        <v>31</v>
      </c>
      <c r="C25" s="28" t="s">
        <v>496</v>
      </c>
      <c r="D25" s="29" t="s">
        <v>24</v>
      </c>
      <c r="E25" s="30">
        <f t="shared" si="2"/>
        <v>4</v>
      </c>
      <c r="F25" s="31">
        <v>42864</v>
      </c>
      <c r="G25" s="32">
        <f t="shared" si="3"/>
        <v>171456</v>
      </c>
      <c r="I25" s="33">
        <v>4</v>
      </c>
      <c r="J25" s="34">
        <f t="shared" si="1"/>
        <v>171456</v>
      </c>
    </row>
    <row r="26" spans="2:14" s="4" customFormat="1" ht="84" x14ac:dyDescent="0.2">
      <c r="B26" s="27" t="s">
        <v>95</v>
      </c>
      <c r="C26" s="28" t="s">
        <v>497</v>
      </c>
      <c r="D26" s="29" t="s">
        <v>24</v>
      </c>
      <c r="E26" s="30">
        <f t="shared" si="2"/>
        <v>6</v>
      </c>
      <c r="F26" s="31">
        <v>160795</v>
      </c>
      <c r="G26" s="32">
        <f t="shared" si="3"/>
        <v>964770</v>
      </c>
      <c r="I26" s="33">
        <v>6</v>
      </c>
      <c r="J26" s="34">
        <f t="shared" si="1"/>
        <v>964770</v>
      </c>
    </row>
    <row r="27" spans="2:14" s="4" customFormat="1" ht="108" x14ac:dyDescent="0.2">
      <c r="B27" s="27" t="s">
        <v>97</v>
      </c>
      <c r="C27" s="28" t="s">
        <v>498</v>
      </c>
      <c r="D27" s="29" t="s">
        <v>24</v>
      </c>
      <c r="E27" s="30">
        <f t="shared" si="2"/>
        <v>4</v>
      </c>
      <c r="F27" s="31">
        <v>62637</v>
      </c>
      <c r="G27" s="32">
        <f t="shared" si="3"/>
        <v>250548</v>
      </c>
      <c r="I27" s="33">
        <v>4</v>
      </c>
      <c r="J27" s="34">
        <f t="shared" si="1"/>
        <v>250548</v>
      </c>
    </row>
    <row r="28" spans="2:14" s="4" customFormat="1" ht="84" x14ac:dyDescent="0.2">
      <c r="B28" s="27" t="s">
        <v>98</v>
      </c>
      <c r="C28" s="28" t="s">
        <v>91</v>
      </c>
      <c r="D28" s="29" t="s">
        <v>14</v>
      </c>
      <c r="E28" s="30">
        <f t="shared" si="2"/>
        <v>30</v>
      </c>
      <c r="F28" s="31">
        <v>21987</v>
      </c>
      <c r="G28" s="32">
        <f t="shared" si="3"/>
        <v>659610</v>
      </c>
      <c r="I28" s="33">
        <v>30</v>
      </c>
      <c r="J28" s="34">
        <f t="shared" si="1"/>
        <v>659610</v>
      </c>
    </row>
    <row r="29" spans="2:14" s="4" customFormat="1" ht="48" x14ac:dyDescent="0.2">
      <c r="B29" s="27" t="s">
        <v>99</v>
      </c>
      <c r="C29" s="28" t="s">
        <v>499</v>
      </c>
      <c r="D29" s="29" t="s">
        <v>26</v>
      </c>
      <c r="E29" s="30">
        <f t="shared" si="2"/>
        <v>5</v>
      </c>
      <c r="F29" s="31">
        <v>32576</v>
      </c>
      <c r="G29" s="32">
        <f t="shared" si="3"/>
        <v>162880</v>
      </c>
      <c r="I29" s="33">
        <v>5</v>
      </c>
      <c r="J29" s="34">
        <f t="shared" si="1"/>
        <v>162880</v>
      </c>
    </row>
    <row r="30" spans="2:14" s="4" customFormat="1" ht="72" x14ac:dyDescent="0.2">
      <c r="B30" s="27" t="s">
        <v>500</v>
      </c>
      <c r="C30" s="28" t="s">
        <v>100</v>
      </c>
      <c r="D30" s="29" t="s">
        <v>26</v>
      </c>
      <c r="E30" s="30">
        <f t="shared" si="2"/>
        <v>17</v>
      </c>
      <c r="F30" s="31">
        <v>61086</v>
      </c>
      <c r="G30" s="32">
        <f t="shared" si="3"/>
        <v>1038462</v>
      </c>
      <c r="I30" s="33">
        <v>17</v>
      </c>
      <c r="J30" s="34">
        <f t="shared" si="1"/>
        <v>1038462</v>
      </c>
    </row>
    <row r="31" spans="2:14" s="4" customFormat="1" ht="84" x14ac:dyDescent="0.2">
      <c r="B31" s="27" t="s">
        <v>501</v>
      </c>
      <c r="C31" s="28" t="s">
        <v>502</v>
      </c>
      <c r="D31" s="29" t="s">
        <v>26</v>
      </c>
      <c r="E31" s="30">
        <f t="shared" si="2"/>
        <v>10</v>
      </c>
      <c r="F31" s="31">
        <v>40579</v>
      </c>
      <c r="G31" s="32">
        <f t="shared" si="3"/>
        <v>405790</v>
      </c>
      <c r="I31" s="33">
        <v>10</v>
      </c>
      <c r="J31" s="34">
        <f t="shared" si="1"/>
        <v>405790</v>
      </c>
    </row>
    <row r="32" spans="2:14" s="4" customFormat="1" ht="96" x14ac:dyDescent="0.2">
      <c r="B32" s="27" t="s">
        <v>503</v>
      </c>
      <c r="C32" s="28" t="s">
        <v>504</v>
      </c>
      <c r="D32" s="29" t="s">
        <v>14</v>
      </c>
      <c r="E32" s="30">
        <f t="shared" si="2"/>
        <v>35</v>
      </c>
      <c r="F32" s="31">
        <v>28301</v>
      </c>
      <c r="G32" s="32">
        <f t="shared" si="3"/>
        <v>990535</v>
      </c>
      <c r="I32" s="33">
        <v>35</v>
      </c>
      <c r="J32" s="34">
        <f t="shared" si="1"/>
        <v>990535</v>
      </c>
    </row>
    <row r="33" spans="2:14" s="4" customFormat="1" ht="60" x14ac:dyDescent="0.2">
      <c r="B33" s="27" t="s">
        <v>505</v>
      </c>
      <c r="C33" s="28" t="s">
        <v>93</v>
      </c>
      <c r="D33" s="29" t="s">
        <v>24</v>
      </c>
      <c r="E33" s="30">
        <f t="shared" si="2"/>
        <v>4</v>
      </c>
      <c r="F33" s="31">
        <v>6855</v>
      </c>
      <c r="G33" s="32">
        <f t="shared" si="3"/>
        <v>27420</v>
      </c>
      <c r="I33" s="33">
        <v>4</v>
      </c>
      <c r="J33" s="34">
        <f t="shared" si="1"/>
        <v>27420</v>
      </c>
    </row>
    <row r="34" spans="2:14" s="4" customFormat="1" ht="60" x14ac:dyDescent="0.2">
      <c r="B34" s="27" t="s">
        <v>506</v>
      </c>
      <c r="C34" s="28" t="s">
        <v>94</v>
      </c>
      <c r="D34" s="29" t="s">
        <v>24</v>
      </c>
      <c r="E34" s="30">
        <f t="shared" si="2"/>
        <v>4</v>
      </c>
      <c r="F34" s="31">
        <v>8285</v>
      </c>
      <c r="G34" s="32">
        <f t="shared" si="3"/>
        <v>33140</v>
      </c>
      <c r="I34" s="33">
        <v>4</v>
      </c>
      <c r="J34" s="34">
        <f t="shared" si="1"/>
        <v>33140</v>
      </c>
    </row>
    <row r="35" spans="2:14" s="4" customFormat="1" ht="60" x14ac:dyDescent="0.2">
      <c r="B35" s="27" t="s">
        <v>507</v>
      </c>
      <c r="C35" s="28" t="s">
        <v>96</v>
      </c>
      <c r="D35" s="29" t="s">
        <v>14</v>
      </c>
      <c r="E35" s="30">
        <f t="shared" si="2"/>
        <v>30</v>
      </c>
      <c r="F35" s="31">
        <v>3457</v>
      </c>
      <c r="G35" s="32">
        <f t="shared" si="3"/>
        <v>103710</v>
      </c>
      <c r="I35" s="33">
        <v>30</v>
      </c>
      <c r="J35" s="34">
        <f t="shared" si="1"/>
        <v>103710</v>
      </c>
    </row>
    <row r="36" spans="2:14" s="19" customFormat="1" ht="12.75" x14ac:dyDescent="0.2">
      <c r="B36" s="20" t="s">
        <v>101</v>
      </c>
      <c r="C36" s="21" t="s">
        <v>104</v>
      </c>
      <c r="D36" s="22"/>
      <c r="E36" s="22" t="str">
        <f t="shared" si="2"/>
        <v/>
      </c>
      <c r="F36" s="35"/>
      <c r="G36" s="36" t="str">
        <f t="shared" si="3"/>
        <v/>
      </c>
      <c r="H36" s="24"/>
      <c r="I36" s="25"/>
      <c r="J36" s="26" t="str">
        <f t="shared" si="1"/>
        <v/>
      </c>
      <c r="K36" s="24"/>
      <c r="L36" s="24"/>
      <c r="M36" s="24"/>
      <c r="N36" s="24"/>
    </row>
    <row r="37" spans="2:14" s="4" customFormat="1" ht="72" x14ac:dyDescent="0.2">
      <c r="B37" s="27" t="s">
        <v>102</v>
      </c>
      <c r="C37" s="28" t="s">
        <v>108</v>
      </c>
      <c r="D37" s="29" t="s">
        <v>26</v>
      </c>
      <c r="E37" s="30">
        <f t="shared" si="2"/>
        <v>43</v>
      </c>
      <c r="F37" s="31">
        <v>56621</v>
      </c>
      <c r="G37" s="32">
        <f t="shared" si="3"/>
        <v>2434703</v>
      </c>
      <c r="I37" s="33">
        <v>43</v>
      </c>
      <c r="J37" s="34">
        <f t="shared" si="1"/>
        <v>2434703</v>
      </c>
    </row>
    <row r="38" spans="2:14" s="4" customFormat="1" ht="60" x14ac:dyDescent="0.2">
      <c r="B38" s="27" t="s">
        <v>508</v>
      </c>
      <c r="C38" s="28" t="s">
        <v>106</v>
      </c>
      <c r="D38" s="29" t="s">
        <v>18</v>
      </c>
      <c r="E38" s="30">
        <f t="shared" si="2"/>
        <v>181</v>
      </c>
      <c r="F38" s="31">
        <v>323454</v>
      </c>
      <c r="G38" s="32">
        <f t="shared" si="3"/>
        <v>58545174</v>
      </c>
      <c r="I38" s="33">
        <v>181</v>
      </c>
      <c r="J38" s="34">
        <f t="shared" si="1"/>
        <v>58545174</v>
      </c>
    </row>
    <row r="39" spans="2:14" s="4" customFormat="1" ht="96" x14ac:dyDescent="0.2">
      <c r="B39" s="27" t="s">
        <v>509</v>
      </c>
      <c r="C39" s="28" t="s">
        <v>510</v>
      </c>
      <c r="D39" s="29" t="s">
        <v>26</v>
      </c>
      <c r="E39" s="30">
        <f t="shared" si="2"/>
        <v>55</v>
      </c>
      <c r="F39" s="31">
        <v>54474</v>
      </c>
      <c r="G39" s="32">
        <f t="shared" si="3"/>
        <v>2996070</v>
      </c>
      <c r="I39" s="33">
        <v>55</v>
      </c>
      <c r="J39" s="34">
        <f t="shared" si="1"/>
        <v>2996070</v>
      </c>
    </row>
    <row r="40" spans="2:14" s="4" customFormat="1" ht="72" x14ac:dyDescent="0.2">
      <c r="B40" s="27" t="s">
        <v>511</v>
      </c>
      <c r="C40" s="28" t="s">
        <v>512</v>
      </c>
      <c r="D40" s="29" t="s">
        <v>26</v>
      </c>
      <c r="E40" s="30">
        <f t="shared" si="2"/>
        <v>89</v>
      </c>
      <c r="F40" s="31">
        <v>30149</v>
      </c>
      <c r="G40" s="32">
        <f t="shared" si="3"/>
        <v>2683261</v>
      </c>
      <c r="I40" s="33">
        <v>89</v>
      </c>
      <c r="J40" s="34">
        <f t="shared" si="1"/>
        <v>2683261</v>
      </c>
    </row>
    <row r="41" spans="2:14" s="4" customFormat="1" ht="60" x14ac:dyDescent="0.2">
      <c r="B41" s="27" t="s">
        <v>513</v>
      </c>
      <c r="C41" s="28" t="s">
        <v>107</v>
      </c>
      <c r="D41" s="29" t="s">
        <v>26</v>
      </c>
      <c r="E41" s="30">
        <f t="shared" si="2"/>
        <v>207</v>
      </c>
      <c r="F41" s="31">
        <v>25975</v>
      </c>
      <c r="G41" s="32">
        <f t="shared" si="3"/>
        <v>5376825</v>
      </c>
      <c r="I41" s="33">
        <v>207</v>
      </c>
      <c r="J41" s="34">
        <f t="shared" si="1"/>
        <v>5376825</v>
      </c>
    </row>
    <row r="42" spans="2:14" s="4" customFormat="1" ht="72" x14ac:dyDescent="0.2">
      <c r="B42" s="27" t="s">
        <v>514</v>
      </c>
      <c r="C42" s="28" t="s">
        <v>515</v>
      </c>
      <c r="D42" s="29" t="s">
        <v>26</v>
      </c>
      <c r="E42" s="30">
        <f t="shared" si="2"/>
        <v>47</v>
      </c>
      <c r="F42" s="31">
        <v>56915</v>
      </c>
      <c r="G42" s="32">
        <f t="shared" si="3"/>
        <v>2675005</v>
      </c>
      <c r="I42" s="33">
        <v>47</v>
      </c>
      <c r="J42" s="34">
        <f t="shared" si="1"/>
        <v>2675005</v>
      </c>
    </row>
    <row r="43" spans="2:14" s="4" customFormat="1" ht="48" x14ac:dyDescent="0.2">
      <c r="B43" s="27" t="s">
        <v>516</v>
      </c>
      <c r="C43" s="28" t="s">
        <v>517</v>
      </c>
      <c r="D43" s="29" t="s">
        <v>26</v>
      </c>
      <c r="E43" s="30">
        <f t="shared" si="2"/>
        <v>473</v>
      </c>
      <c r="F43" s="31">
        <v>37386</v>
      </c>
      <c r="G43" s="32">
        <f t="shared" si="3"/>
        <v>17683578</v>
      </c>
      <c r="I43" s="33">
        <v>473</v>
      </c>
      <c r="J43" s="34">
        <f t="shared" si="1"/>
        <v>17683578</v>
      </c>
    </row>
    <row r="44" spans="2:14" s="4" customFormat="1" ht="60" x14ac:dyDescent="0.2">
      <c r="B44" s="27" t="s">
        <v>518</v>
      </c>
      <c r="C44" s="28" t="s">
        <v>519</v>
      </c>
      <c r="D44" s="29" t="s">
        <v>26</v>
      </c>
      <c r="E44" s="30">
        <f t="shared" si="2"/>
        <v>5</v>
      </c>
      <c r="F44" s="31">
        <v>43061</v>
      </c>
      <c r="G44" s="32">
        <f t="shared" si="3"/>
        <v>215305</v>
      </c>
      <c r="I44" s="33">
        <v>5</v>
      </c>
      <c r="J44" s="34">
        <f t="shared" si="1"/>
        <v>215305</v>
      </c>
    </row>
    <row r="45" spans="2:14" s="19" customFormat="1" ht="12.75" x14ac:dyDescent="0.2">
      <c r="B45" s="20" t="s">
        <v>103</v>
      </c>
      <c r="C45" s="21" t="s">
        <v>520</v>
      </c>
      <c r="D45" s="22"/>
      <c r="E45" s="22" t="str">
        <f t="shared" si="2"/>
        <v/>
      </c>
      <c r="F45" s="35"/>
      <c r="G45" s="36" t="str">
        <f t="shared" si="3"/>
        <v/>
      </c>
      <c r="H45" s="24"/>
      <c r="I45" s="25"/>
      <c r="J45" s="26" t="str">
        <f t="shared" si="1"/>
        <v/>
      </c>
      <c r="K45" s="24"/>
      <c r="L45" s="24"/>
      <c r="M45" s="24"/>
      <c r="N45" s="24"/>
    </row>
    <row r="46" spans="2:14" s="19" customFormat="1" ht="114.75" x14ac:dyDescent="0.2">
      <c r="B46" s="20" t="s">
        <v>105</v>
      </c>
      <c r="C46" s="91" t="s">
        <v>109</v>
      </c>
      <c r="D46" s="22">
        <v>0</v>
      </c>
      <c r="E46" s="22"/>
      <c r="F46" s="35">
        <v>0</v>
      </c>
      <c r="G46" s="36"/>
      <c r="H46" s="24"/>
      <c r="I46" s="25"/>
      <c r="J46" s="26"/>
      <c r="K46" s="24"/>
      <c r="L46" s="24"/>
      <c r="M46" s="24"/>
      <c r="N46" s="24"/>
    </row>
    <row r="47" spans="2:14" s="4" customFormat="1" ht="12.75" x14ac:dyDescent="0.2">
      <c r="B47" s="27" t="s">
        <v>521</v>
      </c>
      <c r="C47" s="28" t="s">
        <v>110</v>
      </c>
      <c r="D47" s="29" t="s">
        <v>111</v>
      </c>
      <c r="E47" s="30">
        <f t="shared" si="2"/>
        <v>200</v>
      </c>
      <c r="F47" s="31">
        <v>4641</v>
      </c>
      <c r="G47" s="32">
        <f t="shared" si="3"/>
        <v>928200</v>
      </c>
      <c r="I47" s="33">
        <v>200</v>
      </c>
      <c r="J47" s="34">
        <f t="shared" si="1"/>
        <v>928200</v>
      </c>
    </row>
    <row r="48" spans="2:14" s="4" customFormat="1" ht="12.75" x14ac:dyDescent="0.2">
      <c r="B48" s="27" t="s">
        <v>522</v>
      </c>
      <c r="C48" s="28" t="s">
        <v>112</v>
      </c>
      <c r="D48" s="29" t="s">
        <v>111</v>
      </c>
      <c r="E48" s="30">
        <f t="shared" si="2"/>
        <v>200</v>
      </c>
      <c r="F48" s="31">
        <v>8209</v>
      </c>
      <c r="G48" s="32">
        <f t="shared" si="3"/>
        <v>1641800</v>
      </c>
      <c r="I48" s="33">
        <v>200</v>
      </c>
      <c r="J48" s="34">
        <f t="shared" si="1"/>
        <v>1641800</v>
      </c>
    </row>
    <row r="49" spans="2:14" s="4" customFormat="1" ht="12.75" x14ac:dyDescent="0.2">
      <c r="B49" s="27" t="s">
        <v>523</v>
      </c>
      <c r="C49" s="28" t="s">
        <v>113</v>
      </c>
      <c r="D49" s="29" t="s">
        <v>111</v>
      </c>
      <c r="E49" s="30">
        <f t="shared" si="2"/>
        <v>200</v>
      </c>
      <c r="F49" s="31">
        <v>12419</v>
      </c>
      <c r="G49" s="32">
        <f t="shared" si="3"/>
        <v>2483800</v>
      </c>
      <c r="I49" s="33">
        <v>200</v>
      </c>
      <c r="J49" s="34">
        <f t="shared" si="1"/>
        <v>2483800</v>
      </c>
    </row>
    <row r="50" spans="2:14" s="4" customFormat="1" ht="12.75" x14ac:dyDescent="0.2">
      <c r="B50" s="27" t="s">
        <v>524</v>
      </c>
      <c r="C50" s="28" t="s">
        <v>114</v>
      </c>
      <c r="D50" s="29" t="s">
        <v>111</v>
      </c>
      <c r="E50" s="30">
        <f t="shared" si="2"/>
        <v>200</v>
      </c>
      <c r="F50" s="31">
        <v>18577</v>
      </c>
      <c r="G50" s="32">
        <f t="shared" si="3"/>
        <v>3715400</v>
      </c>
      <c r="I50" s="33">
        <v>200</v>
      </c>
      <c r="J50" s="34">
        <f t="shared" si="1"/>
        <v>3715400</v>
      </c>
    </row>
    <row r="51" spans="2:14" s="4" customFormat="1" ht="12.75" x14ac:dyDescent="0.2">
      <c r="B51" s="27" t="s">
        <v>525</v>
      </c>
      <c r="C51" s="28" t="s">
        <v>115</v>
      </c>
      <c r="D51" s="29" t="s">
        <v>111</v>
      </c>
      <c r="E51" s="30">
        <f t="shared" si="2"/>
        <v>200</v>
      </c>
      <c r="F51" s="31">
        <v>28405</v>
      </c>
      <c r="G51" s="32">
        <f t="shared" si="3"/>
        <v>5681000</v>
      </c>
      <c r="I51" s="33">
        <v>200</v>
      </c>
      <c r="J51" s="34">
        <f t="shared" si="1"/>
        <v>5681000</v>
      </c>
    </row>
    <row r="52" spans="2:14" s="4" customFormat="1" ht="12" x14ac:dyDescent="0.2">
      <c r="B52" s="37">
        <v>3</v>
      </c>
      <c r="C52" s="38" t="s">
        <v>116</v>
      </c>
      <c r="D52" s="39"/>
      <c r="E52" s="39" t="str">
        <f t="shared" si="2"/>
        <v/>
      </c>
      <c r="F52" s="40"/>
      <c r="G52" s="41" t="str">
        <f t="shared" si="3"/>
        <v/>
      </c>
      <c r="I52" s="42"/>
      <c r="J52" s="43" t="str">
        <f t="shared" si="1"/>
        <v/>
      </c>
    </row>
    <row r="53" spans="2:14" s="19" customFormat="1" ht="12.75" x14ac:dyDescent="0.2">
      <c r="B53" s="20" t="s">
        <v>32</v>
      </c>
      <c r="C53" s="21" t="s">
        <v>526</v>
      </c>
      <c r="D53" s="22"/>
      <c r="E53" s="22" t="str">
        <f t="shared" si="2"/>
        <v/>
      </c>
      <c r="F53" s="35"/>
      <c r="G53" s="36" t="str">
        <f t="shared" si="3"/>
        <v/>
      </c>
      <c r="H53" s="24"/>
      <c r="I53" s="25"/>
      <c r="J53" s="26" t="str">
        <f t="shared" si="1"/>
        <v/>
      </c>
      <c r="K53" s="24"/>
      <c r="L53" s="24"/>
      <c r="M53" s="24"/>
      <c r="N53" s="24"/>
    </row>
    <row r="54" spans="2:14" s="4" customFormat="1" ht="84" x14ac:dyDescent="0.2">
      <c r="B54" s="27" t="s">
        <v>117</v>
      </c>
      <c r="C54" s="28" t="s">
        <v>527</v>
      </c>
      <c r="D54" s="29" t="s">
        <v>18</v>
      </c>
      <c r="E54" s="30">
        <f t="shared" si="2"/>
        <v>904</v>
      </c>
      <c r="F54" s="31">
        <v>98635</v>
      </c>
      <c r="G54" s="32">
        <f t="shared" si="3"/>
        <v>89166040</v>
      </c>
      <c r="I54" s="33">
        <v>904</v>
      </c>
      <c r="J54" s="34">
        <f t="shared" si="1"/>
        <v>89166040</v>
      </c>
    </row>
    <row r="55" spans="2:14" s="19" customFormat="1" ht="12.75" x14ac:dyDescent="0.2">
      <c r="B55" s="20" t="s">
        <v>120</v>
      </c>
      <c r="C55" s="21" t="s">
        <v>528</v>
      </c>
      <c r="D55" s="22"/>
      <c r="E55" s="22" t="str">
        <f t="shared" si="2"/>
        <v/>
      </c>
      <c r="F55" s="35"/>
      <c r="G55" s="36" t="str">
        <f t="shared" si="3"/>
        <v/>
      </c>
      <c r="H55" s="24"/>
      <c r="I55" s="25"/>
      <c r="J55" s="26" t="str">
        <f t="shared" si="1"/>
        <v/>
      </c>
      <c r="K55" s="24"/>
      <c r="L55" s="24"/>
      <c r="M55" s="24"/>
      <c r="N55" s="24"/>
    </row>
    <row r="56" spans="2:14" s="4" customFormat="1" ht="84" x14ac:dyDescent="0.2">
      <c r="B56" s="27" t="s">
        <v>122</v>
      </c>
      <c r="C56" s="28" t="s">
        <v>118</v>
      </c>
      <c r="D56" s="29" t="s">
        <v>18</v>
      </c>
      <c r="E56" s="30">
        <f t="shared" si="2"/>
        <v>74</v>
      </c>
      <c r="F56" s="31">
        <v>115316</v>
      </c>
      <c r="G56" s="32">
        <f t="shared" si="3"/>
        <v>8533384</v>
      </c>
      <c r="I56" s="33">
        <v>74</v>
      </c>
      <c r="J56" s="34">
        <f t="shared" si="1"/>
        <v>8533384</v>
      </c>
    </row>
    <row r="57" spans="2:14" s="4" customFormat="1" ht="84" x14ac:dyDescent="0.2">
      <c r="B57" s="27" t="s">
        <v>124</v>
      </c>
      <c r="C57" s="28" t="s">
        <v>119</v>
      </c>
      <c r="D57" s="29" t="s">
        <v>18</v>
      </c>
      <c r="E57" s="30">
        <f t="shared" si="2"/>
        <v>68</v>
      </c>
      <c r="F57" s="31">
        <v>167716</v>
      </c>
      <c r="G57" s="32">
        <f t="shared" si="3"/>
        <v>11404688</v>
      </c>
      <c r="I57" s="33">
        <v>68</v>
      </c>
      <c r="J57" s="34">
        <f t="shared" si="1"/>
        <v>11404688</v>
      </c>
    </row>
    <row r="58" spans="2:14" s="19" customFormat="1" ht="12.75" x14ac:dyDescent="0.2">
      <c r="B58" s="20" t="s">
        <v>127</v>
      </c>
      <c r="C58" s="21" t="s">
        <v>121</v>
      </c>
      <c r="D58" s="22"/>
      <c r="E58" s="22" t="str">
        <f t="shared" si="2"/>
        <v/>
      </c>
      <c r="F58" s="35"/>
      <c r="G58" s="36" t="str">
        <f t="shared" si="3"/>
        <v/>
      </c>
      <c r="H58" s="24"/>
      <c r="I58" s="25"/>
      <c r="J58" s="26" t="str">
        <f t="shared" si="1"/>
        <v/>
      </c>
      <c r="K58" s="24"/>
      <c r="L58" s="24"/>
      <c r="M58" s="24"/>
      <c r="N58" s="24"/>
    </row>
    <row r="59" spans="2:14" s="4" customFormat="1" ht="48" x14ac:dyDescent="0.2">
      <c r="B59" s="27" t="s">
        <v>128</v>
      </c>
      <c r="C59" s="28" t="s">
        <v>529</v>
      </c>
      <c r="D59" s="29" t="s">
        <v>18</v>
      </c>
      <c r="E59" s="30">
        <f t="shared" si="2"/>
        <v>86</v>
      </c>
      <c r="F59" s="31">
        <v>29047</v>
      </c>
      <c r="G59" s="32">
        <f t="shared" si="3"/>
        <v>2498042</v>
      </c>
      <c r="I59" s="33">
        <v>86</v>
      </c>
      <c r="J59" s="34">
        <f t="shared" si="1"/>
        <v>2498042</v>
      </c>
    </row>
    <row r="60" spans="2:14" s="4" customFormat="1" ht="48" x14ac:dyDescent="0.2">
      <c r="B60" s="27" t="s">
        <v>530</v>
      </c>
      <c r="C60" s="28" t="s">
        <v>123</v>
      </c>
      <c r="D60" s="29" t="s">
        <v>18</v>
      </c>
      <c r="E60" s="30">
        <f t="shared" si="2"/>
        <v>226</v>
      </c>
      <c r="F60" s="31">
        <v>82541</v>
      </c>
      <c r="G60" s="32">
        <f t="shared" si="3"/>
        <v>18654266</v>
      </c>
      <c r="I60" s="33">
        <v>226</v>
      </c>
      <c r="J60" s="34">
        <f t="shared" si="1"/>
        <v>18654266</v>
      </c>
    </row>
    <row r="61" spans="2:14" s="4" customFormat="1" ht="60" x14ac:dyDescent="0.2">
      <c r="B61" s="27" t="s">
        <v>531</v>
      </c>
      <c r="C61" s="28" t="s">
        <v>125</v>
      </c>
      <c r="D61" s="29" t="s">
        <v>18</v>
      </c>
      <c r="E61" s="30">
        <f t="shared" si="2"/>
        <v>49</v>
      </c>
      <c r="F61" s="31">
        <v>227762</v>
      </c>
      <c r="G61" s="32">
        <f t="shared" si="3"/>
        <v>11160338</v>
      </c>
      <c r="I61" s="33">
        <v>49</v>
      </c>
      <c r="J61" s="34">
        <f t="shared" si="1"/>
        <v>11160338</v>
      </c>
    </row>
    <row r="62" spans="2:14" s="4" customFormat="1" ht="84" x14ac:dyDescent="0.2">
      <c r="B62" s="27" t="s">
        <v>532</v>
      </c>
      <c r="C62" s="28" t="s">
        <v>533</v>
      </c>
      <c r="D62" s="29" t="s">
        <v>26</v>
      </c>
      <c r="E62" s="30">
        <f t="shared" si="2"/>
        <v>923</v>
      </c>
      <c r="F62" s="31">
        <v>17329</v>
      </c>
      <c r="G62" s="32">
        <f t="shared" si="3"/>
        <v>15994667</v>
      </c>
      <c r="I62" s="33">
        <v>923</v>
      </c>
      <c r="J62" s="34">
        <f t="shared" si="1"/>
        <v>15994667</v>
      </c>
    </row>
    <row r="63" spans="2:14" s="4" customFormat="1" ht="84" x14ac:dyDescent="0.2">
      <c r="B63" s="27" t="s">
        <v>534</v>
      </c>
      <c r="C63" s="28" t="s">
        <v>126</v>
      </c>
      <c r="D63" s="29" t="s">
        <v>18</v>
      </c>
      <c r="E63" s="30">
        <f t="shared" si="2"/>
        <v>5</v>
      </c>
      <c r="F63" s="31">
        <v>267155</v>
      </c>
      <c r="G63" s="32">
        <f t="shared" si="3"/>
        <v>1335775</v>
      </c>
      <c r="I63" s="33">
        <v>5</v>
      </c>
      <c r="J63" s="34">
        <f t="shared" si="1"/>
        <v>1335775</v>
      </c>
    </row>
    <row r="64" spans="2:14" s="4" customFormat="1" ht="72" x14ac:dyDescent="0.2">
      <c r="B64" s="27" t="s">
        <v>535</v>
      </c>
      <c r="C64" s="28" t="s">
        <v>536</v>
      </c>
      <c r="D64" s="29" t="s">
        <v>18</v>
      </c>
      <c r="E64" s="30">
        <f t="shared" si="2"/>
        <v>37</v>
      </c>
      <c r="F64" s="31">
        <v>231754</v>
      </c>
      <c r="G64" s="32">
        <f t="shared" si="3"/>
        <v>8574898</v>
      </c>
      <c r="I64" s="33">
        <v>37</v>
      </c>
      <c r="J64" s="34">
        <f t="shared" si="1"/>
        <v>8574898</v>
      </c>
    </row>
    <row r="65" spans="2:14" s="4" customFormat="1" ht="72" x14ac:dyDescent="0.2">
      <c r="B65" s="27" t="s">
        <v>537</v>
      </c>
      <c r="C65" s="28" t="s">
        <v>538</v>
      </c>
      <c r="D65" s="29" t="s">
        <v>18</v>
      </c>
      <c r="E65" s="30">
        <f t="shared" si="2"/>
        <v>18</v>
      </c>
      <c r="F65" s="31">
        <v>206204</v>
      </c>
      <c r="G65" s="32">
        <f t="shared" si="3"/>
        <v>3711672</v>
      </c>
      <c r="I65" s="33">
        <v>18</v>
      </c>
      <c r="J65" s="34">
        <f t="shared" si="1"/>
        <v>3711672</v>
      </c>
    </row>
    <row r="66" spans="2:14" s="19" customFormat="1" ht="12.75" x14ac:dyDescent="0.2">
      <c r="B66" s="20" t="s">
        <v>130</v>
      </c>
      <c r="C66" s="21" t="s">
        <v>539</v>
      </c>
      <c r="D66" s="22"/>
      <c r="E66" s="22" t="str">
        <f t="shared" si="2"/>
        <v/>
      </c>
      <c r="F66" s="35"/>
      <c r="G66" s="36" t="str">
        <f t="shared" si="3"/>
        <v/>
      </c>
      <c r="H66" s="24"/>
      <c r="I66" s="25"/>
      <c r="J66" s="26" t="str">
        <f t="shared" si="1"/>
        <v/>
      </c>
      <c r="K66" s="24"/>
      <c r="L66" s="24"/>
      <c r="M66" s="24"/>
      <c r="N66" s="24"/>
    </row>
    <row r="67" spans="2:14" s="4" customFormat="1" ht="84" x14ac:dyDescent="0.2">
      <c r="B67" s="27" t="s">
        <v>132</v>
      </c>
      <c r="C67" s="28" t="s">
        <v>129</v>
      </c>
      <c r="D67" s="29" t="s">
        <v>26</v>
      </c>
      <c r="E67" s="30">
        <f t="shared" si="2"/>
        <v>163</v>
      </c>
      <c r="F67" s="31">
        <v>32785</v>
      </c>
      <c r="G67" s="32">
        <f t="shared" si="3"/>
        <v>5343955</v>
      </c>
      <c r="I67" s="33">
        <v>163</v>
      </c>
      <c r="J67" s="34">
        <f t="shared" si="1"/>
        <v>5343955</v>
      </c>
    </row>
    <row r="68" spans="2:14" s="19" customFormat="1" ht="12.75" x14ac:dyDescent="0.2">
      <c r="B68" s="20" t="s">
        <v>540</v>
      </c>
      <c r="C68" s="21" t="s">
        <v>131</v>
      </c>
      <c r="D68" s="22"/>
      <c r="E68" s="22" t="str">
        <f t="shared" si="2"/>
        <v/>
      </c>
      <c r="F68" s="35"/>
      <c r="G68" s="36" t="str">
        <f t="shared" si="3"/>
        <v/>
      </c>
      <c r="H68" s="24"/>
      <c r="I68" s="25"/>
      <c r="J68" s="26" t="str">
        <f t="shared" si="1"/>
        <v/>
      </c>
      <c r="K68" s="24"/>
      <c r="L68" s="24"/>
      <c r="M68" s="24"/>
      <c r="N68" s="24"/>
    </row>
    <row r="69" spans="2:14" s="4" customFormat="1" ht="60" x14ac:dyDescent="0.2">
      <c r="B69" s="27" t="s">
        <v>541</v>
      </c>
      <c r="C69" s="28" t="s">
        <v>133</v>
      </c>
      <c r="D69" s="29" t="s">
        <v>18</v>
      </c>
      <c r="E69" s="30">
        <f t="shared" si="2"/>
        <v>9</v>
      </c>
      <c r="F69" s="31">
        <v>67591</v>
      </c>
      <c r="G69" s="32">
        <f t="shared" si="3"/>
        <v>608319</v>
      </c>
      <c r="I69" s="33">
        <v>9</v>
      </c>
      <c r="J69" s="34">
        <f t="shared" si="1"/>
        <v>608319</v>
      </c>
    </row>
    <row r="70" spans="2:14" s="4" customFormat="1" ht="12" x14ac:dyDescent="0.2">
      <c r="B70" s="37">
        <v>4</v>
      </c>
      <c r="C70" s="38" t="s">
        <v>134</v>
      </c>
      <c r="D70" s="39"/>
      <c r="E70" s="39" t="str">
        <f t="shared" si="2"/>
        <v/>
      </c>
      <c r="F70" s="40"/>
      <c r="G70" s="41" t="str">
        <f t="shared" si="3"/>
        <v/>
      </c>
      <c r="I70" s="42"/>
      <c r="J70" s="43" t="str">
        <f t="shared" si="1"/>
        <v/>
      </c>
    </row>
    <row r="71" spans="2:14" s="19" customFormat="1" ht="12.75" x14ac:dyDescent="0.2">
      <c r="B71" s="20" t="s">
        <v>33</v>
      </c>
      <c r="C71" s="21" t="s">
        <v>155</v>
      </c>
      <c r="D71" s="22"/>
      <c r="E71" s="22" t="str">
        <f t="shared" si="2"/>
        <v/>
      </c>
      <c r="F71" s="35"/>
      <c r="G71" s="36" t="str">
        <f t="shared" si="3"/>
        <v/>
      </c>
      <c r="H71" s="24"/>
      <c r="I71" s="25"/>
      <c r="J71" s="26" t="str">
        <f t="shared" si="1"/>
        <v/>
      </c>
      <c r="K71" s="24"/>
      <c r="L71" s="24"/>
      <c r="M71" s="24"/>
      <c r="N71" s="24"/>
    </row>
    <row r="72" spans="2:14" s="4" customFormat="1" ht="48" x14ac:dyDescent="0.2">
      <c r="B72" s="27" t="s">
        <v>34</v>
      </c>
      <c r="C72" s="28" t="s">
        <v>158</v>
      </c>
      <c r="D72" s="29" t="s">
        <v>26</v>
      </c>
      <c r="E72" s="30">
        <f t="shared" si="2"/>
        <v>357</v>
      </c>
      <c r="F72" s="31">
        <v>48635</v>
      </c>
      <c r="G72" s="32">
        <f t="shared" si="3"/>
        <v>17362695</v>
      </c>
      <c r="I72" s="33">
        <v>357</v>
      </c>
      <c r="J72" s="34">
        <f t="shared" si="1"/>
        <v>17362695</v>
      </c>
    </row>
    <row r="73" spans="2:14" s="4" customFormat="1" ht="84" x14ac:dyDescent="0.2">
      <c r="B73" s="27" t="s">
        <v>35</v>
      </c>
      <c r="C73" s="28" t="s">
        <v>542</v>
      </c>
      <c r="D73" s="29" t="s">
        <v>26</v>
      </c>
      <c r="E73" s="30">
        <f t="shared" si="2"/>
        <v>276</v>
      </c>
      <c r="F73" s="31">
        <v>163777</v>
      </c>
      <c r="G73" s="32">
        <f t="shared" si="3"/>
        <v>45202452</v>
      </c>
      <c r="I73" s="33">
        <v>276</v>
      </c>
      <c r="J73" s="34">
        <f t="shared" si="1"/>
        <v>45202452</v>
      </c>
    </row>
    <row r="74" spans="2:14" s="4" customFormat="1" ht="144" x14ac:dyDescent="0.2">
      <c r="B74" s="27" t="s">
        <v>135</v>
      </c>
      <c r="C74" s="28" t="s">
        <v>543</v>
      </c>
      <c r="D74" s="29" t="s">
        <v>26</v>
      </c>
      <c r="E74" s="30">
        <f t="shared" si="2"/>
        <v>20</v>
      </c>
      <c r="F74" s="31">
        <v>186589</v>
      </c>
      <c r="G74" s="32">
        <f t="shared" si="3"/>
        <v>3731780</v>
      </c>
      <c r="I74" s="33">
        <v>20</v>
      </c>
      <c r="J74" s="34">
        <f t="shared" si="1"/>
        <v>3731780</v>
      </c>
    </row>
    <row r="75" spans="2:14" s="4" customFormat="1" ht="96" x14ac:dyDescent="0.2">
      <c r="B75" s="27" t="s">
        <v>137</v>
      </c>
      <c r="C75" s="28" t="s">
        <v>544</v>
      </c>
      <c r="D75" s="29" t="s">
        <v>14</v>
      </c>
      <c r="E75" s="30">
        <f t="shared" si="2"/>
        <v>28</v>
      </c>
      <c r="F75" s="31">
        <v>368637</v>
      </c>
      <c r="G75" s="32">
        <f t="shared" si="3"/>
        <v>10321836</v>
      </c>
      <c r="I75" s="33">
        <v>28</v>
      </c>
      <c r="J75" s="34">
        <f t="shared" si="1"/>
        <v>10321836</v>
      </c>
    </row>
    <row r="76" spans="2:14" s="4" customFormat="1" ht="72" x14ac:dyDescent="0.2">
      <c r="B76" s="27" t="s">
        <v>545</v>
      </c>
      <c r="C76" s="28" t="s">
        <v>546</v>
      </c>
      <c r="D76" s="29" t="s">
        <v>18</v>
      </c>
      <c r="E76" s="30">
        <f t="shared" si="2"/>
        <v>57</v>
      </c>
      <c r="F76" s="31">
        <v>821173</v>
      </c>
      <c r="G76" s="32">
        <f t="shared" si="3"/>
        <v>46806861</v>
      </c>
      <c r="I76" s="33">
        <v>57</v>
      </c>
      <c r="J76" s="34">
        <f t="shared" si="1"/>
        <v>46806861</v>
      </c>
    </row>
    <row r="77" spans="2:14" s="4" customFormat="1" ht="120" x14ac:dyDescent="0.2">
      <c r="B77" s="27" t="s">
        <v>547</v>
      </c>
      <c r="C77" s="28" t="s">
        <v>159</v>
      </c>
      <c r="D77" s="29" t="s">
        <v>18</v>
      </c>
      <c r="E77" s="30">
        <f t="shared" si="2"/>
        <v>2</v>
      </c>
      <c r="F77" s="31">
        <v>1174330</v>
      </c>
      <c r="G77" s="32">
        <f t="shared" si="3"/>
        <v>2348660</v>
      </c>
      <c r="I77" s="33">
        <v>2</v>
      </c>
      <c r="J77" s="34">
        <f t="shared" si="1"/>
        <v>2348660</v>
      </c>
    </row>
    <row r="78" spans="2:14" s="4" customFormat="1" ht="72" x14ac:dyDescent="0.2">
      <c r="B78" s="27" t="s">
        <v>548</v>
      </c>
      <c r="C78" s="28" t="s">
        <v>160</v>
      </c>
      <c r="D78" s="29" t="s">
        <v>18</v>
      </c>
      <c r="E78" s="30">
        <f t="shared" si="2"/>
        <v>22</v>
      </c>
      <c r="F78" s="31">
        <v>603324</v>
      </c>
      <c r="G78" s="32">
        <f t="shared" si="3"/>
        <v>13273128</v>
      </c>
      <c r="I78" s="33">
        <v>22</v>
      </c>
      <c r="J78" s="34">
        <f t="shared" si="1"/>
        <v>13273128</v>
      </c>
    </row>
    <row r="79" spans="2:14" s="4" customFormat="1" ht="84" x14ac:dyDescent="0.2">
      <c r="B79" s="27" t="s">
        <v>549</v>
      </c>
      <c r="C79" s="28" t="s">
        <v>161</v>
      </c>
      <c r="D79" s="29" t="s">
        <v>14</v>
      </c>
      <c r="E79" s="30">
        <f t="shared" si="2"/>
        <v>160</v>
      </c>
      <c r="F79" s="31">
        <v>432025</v>
      </c>
      <c r="G79" s="32">
        <f t="shared" si="3"/>
        <v>69124000</v>
      </c>
      <c r="I79" s="33">
        <v>160</v>
      </c>
      <c r="J79" s="34">
        <f t="shared" si="1"/>
        <v>69124000</v>
      </c>
    </row>
    <row r="80" spans="2:14" s="4" customFormat="1" ht="60" x14ac:dyDescent="0.2">
      <c r="B80" s="27" t="s">
        <v>550</v>
      </c>
      <c r="C80" s="28" t="s">
        <v>551</v>
      </c>
      <c r="D80" s="29" t="s">
        <v>26</v>
      </c>
      <c r="E80" s="30">
        <f t="shared" si="2"/>
        <v>10</v>
      </c>
      <c r="F80" s="31">
        <v>187498</v>
      </c>
      <c r="G80" s="32">
        <f t="shared" si="3"/>
        <v>1874980</v>
      </c>
      <c r="I80" s="33">
        <v>10</v>
      </c>
      <c r="J80" s="34">
        <f t="shared" si="1"/>
        <v>1874980</v>
      </c>
    </row>
    <row r="81" spans="2:14" s="19" customFormat="1" ht="12.75" x14ac:dyDescent="0.2">
      <c r="B81" s="20" t="s">
        <v>36</v>
      </c>
      <c r="C81" s="21" t="s">
        <v>139</v>
      </c>
      <c r="D81" s="22"/>
      <c r="E81" s="22" t="str">
        <f t="shared" si="2"/>
        <v/>
      </c>
      <c r="F81" s="35"/>
      <c r="G81" s="36" t="str">
        <f t="shared" si="3"/>
        <v/>
      </c>
      <c r="H81" s="24"/>
      <c r="I81" s="25"/>
      <c r="J81" s="26" t="str">
        <f t="shared" si="1"/>
        <v/>
      </c>
      <c r="K81" s="24"/>
      <c r="L81" s="24"/>
      <c r="M81" s="24"/>
      <c r="N81" s="24"/>
    </row>
    <row r="82" spans="2:14" s="4" customFormat="1" ht="48" x14ac:dyDescent="0.2">
      <c r="B82" s="27" t="s">
        <v>38</v>
      </c>
      <c r="C82" s="28" t="s">
        <v>136</v>
      </c>
      <c r="D82" s="29" t="s">
        <v>18</v>
      </c>
      <c r="E82" s="30">
        <f t="shared" si="2"/>
        <v>12</v>
      </c>
      <c r="F82" s="31">
        <v>1278948</v>
      </c>
      <c r="G82" s="32">
        <f t="shared" si="3"/>
        <v>15347376</v>
      </c>
      <c r="I82" s="33">
        <v>12</v>
      </c>
      <c r="J82" s="34">
        <f t="shared" si="1"/>
        <v>15347376</v>
      </c>
    </row>
    <row r="83" spans="2:14" s="4" customFormat="1" ht="84" x14ac:dyDescent="0.2">
      <c r="B83" s="27" t="s">
        <v>140</v>
      </c>
      <c r="C83" s="28" t="s">
        <v>552</v>
      </c>
      <c r="D83" s="29" t="s">
        <v>18</v>
      </c>
      <c r="E83" s="30">
        <f t="shared" si="2"/>
        <v>98</v>
      </c>
      <c r="F83" s="31">
        <v>2121953</v>
      </c>
      <c r="G83" s="32">
        <f t="shared" si="3"/>
        <v>207951394</v>
      </c>
      <c r="I83" s="33">
        <v>98</v>
      </c>
      <c r="J83" s="34">
        <f t="shared" si="1"/>
        <v>207951394</v>
      </c>
    </row>
    <row r="84" spans="2:14" s="4" customFormat="1" ht="84" x14ac:dyDescent="0.2">
      <c r="B84" s="27" t="s">
        <v>141</v>
      </c>
      <c r="C84" s="28" t="s">
        <v>138</v>
      </c>
      <c r="D84" s="29" t="s">
        <v>18</v>
      </c>
      <c r="E84" s="30">
        <f t="shared" si="2"/>
        <v>16</v>
      </c>
      <c r="F84" s="31">
        <v>1242208</v>
      </c>
      <c r="G84" s="32">
        <f t="shared" si="3"/>
        <v>19875328</v>
      </c>
      <c r="I84" s="33">
        <v>16</v>
      </c>
      <c r="J84" s="34">
        <f t="shared" si="1"/>
        <v>19875328</v>
      </c>
    </row>
    <row r="85" spans="2:14" s="4" customFormat="1" ht="156" x14ac:dyDescent="0.2">
      <c r="B85" s="27" t="s">
        <v>142</v>
      </c>
      <c r="C85" s="28" t="s">
        <v>553</v>
      </c>
      <c r="D85" s="29" t="s">
        <v>14</v>
      </c>
      <c r="E85" s="30">
        <f t="shared" si="2"/>
        <v>140</v>
      </c>
      <c r="F85" s="31">
        <v>278057</v>
      </c>
      <c r="G85" s="32">
        <f t="shared" si="3"/>
        <v>38927980</v>
      </c>
      <c r="I85" s="33">
        <v>140</v>
      </c>
      <c r="J85" s="34">
        <f t="shared" si="1"/>
        <v>38927980</v>
      </c>
    </row>
    <row r="86" spans="2:14" s="4" customFormat="1" ht="108" x14ac:dyDescent="0.2">
      <c r="B86" s="27" t="s">
        <v>144</v>
      </c>
      <c r="C86" s="28" t="s">
        <v>554</v>
      </c>
      <c r="D86" s="29" t="s">
        <v>26</v>
      </c>
      <c r="E86" s="30">
        <f t="shared" si="2"/>
        <v>176</v>
      </c>
      <c r="F86" s="31">
        <v>229015</v>
      </c>
      <c r="G86" s="32">
        <f t="shared" si="3"/>
        <v>40306640</v>
      </c>
      <c r="I86" s="33">
        <v>176</v>
      </c>
      <c r="J86" s="34">
        <f t="shared" si="1"/>
        <v>40306640</v>
      </c>
    </row>
    <row r="87" spans="2:14" s="4" customFormat="1" ht="60" x14ac:dyDescent="0.2">
      <c r="B87" s="27" t="s">
        <v>146</v>
      </c>
      <c r="C87" s="28" t="s">
        <v>153</v>
      </c>
      <c r="D87" s="29" t="s">
        <v>14</v>
      </c>
      <c r="E87" s="30">
        <f t="shared" ref="E87:E158" si="4">IF((I87)=0,"",I87)</f>
        <v>80</v>
      </c>
      <c r="F87" s="31">
        <v>83322</v>
      </c>
      <c r="G87" s="32">
        <f t="shared" si="3"/>
        <v>6665760</v>
      </c>
      <c r="I87" s="33">
        <v>80</v>
      </c>
      <c r="J87" s="34">
        <f t="shared" si="1"/>
        <v>6665760</v>
      </c>
    </row>
    <row r="88" spans="2:14" s="4" customFormat="1" ht="96" x14ac:dyDescent="0.2">
      <c r="B88" s="27" t="s">
        <v>147</v>
      </c>
      <c r="C88" s="28" t="s">
        <v>555</v>
      </c>
      <c r="D88" s="29" t="s">
        <v>18</v>
      </c>
      <c r="E88" s="30">
        <f t="shared" si="4"/>
        <v>3</v>
      </c>
      <c r="F88" s="31">
        <v>1471273</v>
      </c>
      <c r="G88" s="32">
        <f t="shared" si="3"/>
        <v>4413819</v>
      </c>
      <c r="I88" s="33">
        <v>3</v>
      </c>
      <c r="J88" s="34">
        <f t="shared" si="1"/>
        <v>4413819</v>
      </c>
    </row>
    <row r="89" spans="2:14" s="4" customFormat="1" ht="156" x14ac:dyDescent="0.2">
      <c r="B89" s="27" t="s">
        <v>148</v>
      </c>
      <c r="C89" s="28" t="s">
        <v>556</v>
      </c>
      <c r="D89" s="29" t="s">
        <v>18</v>
      </c>
      <c r="E89" s="30">
        <f t="shared" si="4"/>
        <v>28</v>
      </c>
      <c r="F89" s="31">
        <v>1080195</v>
      </c>
      <c r="G89" s="32">
        <f t="shared" ref="G89:G160" si="5">+IF(E89=0,"",IFERROR(ROUND(E89*ROUND($F89,0),0),""))</f>
        <v>30245460</v>
      </c>
      <c r="I89" s="33">
        <v>28</v>
      </c>
      <c r="J89" s="34">
        <f t="shared" si="1"/>
        <v>30245460</v>
      </c>
    </row>
    <row r="90" spans="2:14" s="4" customFormat="1" ht="156" x14ac:dyDescent="0.2">
      <c r="B90" s="27" t="s">
        <v>149</v>
      </c>
      <c r="C90" s="28" t="s">
        <v>557</v>
      </c>
      <c r="D90" s="29" t="s">
        <v>18</v>
      </c>
      <c r="E90" s="30">
        <f t="shared" si="4"/>
        <v>121</v>
      </c>
      <c r="F90" s="31">
        <v>1147889</v>
      </c>
      <c r="G90" s="32">
        <f t="shared" si="5"/>
        <v>138894569</v>
      </c>
      <c r="I90" s="33">
        <v>121</v>
      </c>
      <c r="J90" s="34">
        <f t="shared" si="1"/>
        <v>138894569</v>
      </c>
    </row>
    <row r="91" spans="2:14" s="4" customFormat="1" ht="156" x14ac:dyDescent="0.2">
      <c r="B91" s="27" t="s">
        <v>150</v>
      </c>
      <c r="C91" s="28" t="s">
        <v>558</v>
      </c>
      <c r="D91" s="29" t="s">
        <v>26</v>
      </c>
      <c r="E91" s="30">
        <f t="shared" si="4"/>
        <v>130</v>
      </c>
      <c r="F91" s="31">
        <v>402458</v>
      </c>
      <c r="G91" s="32">
        <f t="shared" si="5"/>
        <v>52319540</v>
      </c>
      <c r="I91" s="33">
        <v>130</v>
      </c>
      <c r="J91" s="34">
        <f t="shared" si="1"/>
        <v>52319540</v>
      </c>
    </row>
    <row r="92" spans="2:14" s="4" customFormat="1" ht="156" x14ac:dyDescent="0.2">
      <c r="B92" s="27" t="s">
        <v>151</v>
      </c>
      <c r="C92" s="28" t="s">
        <v>559</v>
      </c>
      <c r="D92" s="29" t="s">
        <v>18</v>
      </c>
      <c r="E92" s="30">
        <f t="shared" si="4"/>
        <v>6</v>
      </c>
      <c r="F92" s="31">
        <v>1206051</v>
      </c>
      <c r="G92" s="32">
        <f t="shared" si="5"/>
        <v>7236306</v>
      </c>
      <c r="I92" s="33">
        <v>6</v>
      </c>
      <c r="J92" s="34">
        <f t="shared" si="1"/>
        <v>7236306</v>
      </c>
    </row>
    <row r="93" spans="2:14" s="4" customFormat="1" ht="120" x14ac:dyDescent="0.2">
      <c r="B93" s="27" t="s">
        <v>848</v>
      </c>
      <c r="C93" s="28" t="s">
        <v>145</v>
      </c>
      <c r="D93" s="29" t="s">
        <v>26</v>
      </c>
      <c r="E93" s="30">
        <f t="shared" si="4"/>
        <v>16</v>
      </c>
      <c r="F93" s="31">
        <v>150536</v>
      </c>
      <c r="G93" s="32">
        <f t="shared" si="5"/>
        <v>2408576</v>
      </c>
      <c r="I93" s="33">
        <v>16</v>
      </c>
      <c r="J93" s="34">
        <f t="shared" si="1"/>
        <v>2408576</v>
      </c>
    </row>
    <row r="94" spans="2:14" s="4" customFormat="1" ht="84" x14ac:dyDescent="0.2">
      <c r="B94" s="27" t="s">
        <v>152</v>
      </c>
      <c r="C94" s="28" t="s">
        <v>143</v>
      </c>
      <c r="D94" s="29" t="s">
        <v>18</v>
      </c>
      <c r="E94" s="30">
        <f t="shared" si="4"/>
        <v>54</v>
      </c>
      <c r="F94" s="31">
        <v>1232865</v>
      </c>
      <c r="G94" s="32">
        <f t="shared" si="5"/>
        <v>66574710</v>
      </c>
      <c r="I94" s="33">
        <v>54</v>
      </c>
      <c r="J94" s="34">
        <f t="shared" si="1"/>
        <v>66574710</v>
      </c>
    </row>
    <row r="95" spans="2:14" s="4" customFormat="1" ht="168" x14ac:dyDescent="0.2">
      <c r="B95" s="27" t="s">
        <v>560</v>
      </c>
      <c r="C95" s="28" t="s">
        <v>561</v>
      </c>
      <c r="D95" s="29" t="s">
        <v>14</v>
      </c>
      <c r="E95" s="30">
        <f t="shared" si="4"/>
        <v>9</v>
      </c>
      <c r="F95" s="31">
        <v>190543</v>
      </c>
      <c r="G95" s="32">
        <f t="shared" si="5"/>
        <v>1714887</v>
      </c>
      <c r="I95" s="33">
        <v>9</v>
      </c>
      <c r="J95" s="34">
        <f t="shared" si="1"/>
        <v>1714887</v>
      </c>
    </row>
    <row r="96" spans="2:14" s="19" customFormat="1" ht="12.75" x14ac:dyDescent="0.2">
      <c r="B96" s="20" t="s">
        <v>154</v>
      </c>
      <c r="C96" s="21" t="s">
        <v>53</v>
      </c>
      <c r="D96" s="22"/>
      <c r="E96" s="22" t="str">
        <f t="shared" si="4"/>
        <v/>
      </c>
      <c r="F96" s="35"/>
      <c r="G96" s="36" t="str">
        <f t="shared" si="5"/>
        <v/>
      </c>
      <c r="H96" s="24"/>
      <c r="I96" s="25"/>
      <c r="J96" s="26" t="str">
        <f t="shared" si="1"/>
        <v/>
      </c>
      <c r="K96" s="24"/>
      <c r="L96" s="24"/>
      <c r="M96" s="24"/>
      <c r="N96" s="24"/>
    </row>
    <row r="97" spans="2:14" s="4" customFormat="1" ht="84" x14ac:dyDescent="0.2">
      <c r="B97" s="27" t="s">
        <v>156</v>
      </c>
      <c r="C97" s="28" t="s">
        <v>562</v>
      </c>
      <c r="D97" s="29" t="s">
        <v>14</v>
      </c>
      <c r="E97" s="30">
        <f t="shared" si="4"/>
        <v>285</v>
      </c>
      <c r="F97" s="31">
        <v>39624</v>
      </c>
      <c r="G97" s="32">
        <f t="shared" si="5"/>
        <v>11292840</v>
      </c>
      <c r="I97" s="33">
        <v>285</v>
      </c>
      <c r="J97" s="34">
        <f t="shared" si="1"/>
        <v>11292840</v>
      </c>
    </row>
    <row r="98" spans="2:14" s="4" customFormat="1" ht="132" x14ac:dyDescent="0.2">
      <c r="B98" s="27" t="s">
        <v>157</v>
      </c>
      <c r="C98" s="28" t="s">
        <v>563</v>
      </c>
      <c r="D98" s="29" t="s">
        <v>26</v>
      </c>
      <c r="E98" s="30">
        <f t="shared" si="4"/>
        <v>221</v>
      </c>
      <c r="F98" s="31">
        <v>223409</v>
      </c>
      <c r="G98" s="32">
        <f t="shared" si="5"/>
        <v>49373389</v>
      </c>
      <c r="I98" s="33">
        <v>221</v>
      </c>
      <c r="J98" s="34">
        <f t="shared" si="1"/>
        <v>49373389</v>
      </c>
    </row>
    <row r="99" spans="2:14" s="4" customFormat="1" ht="12" x14ac:dyDescent="0.2">
      <c r="B99" s="37">
        <v>5</v>
      </c>
      <c r="C99" s="38" t="s">
        <v>162</v>
      </c>
      <c r="D99" s="39"/>
      <c r="E99" s="39" t="str">
        <f t="shared" si="4"/>
        <v/>
      </c>
      <c r="F99" s="40"/>
      <c r="G99" s="41" t="str">
        <f t="shared" si="5"/>
        <v/>
      </c>
      <c r="I99" s="42"/>
      <c r="J99" s="43" t="str">
        <f t="shared" si="1"/>
        <v/>
      </c>
    </row>
    <row r="100" spans="2:14" s="19" customFormat="1" ht="12.75" x14ac:dyDescent="0.2">
      <c r="B100" s="20" t="s">
        <v>39</v>
      </c>
      <c r="C100" s="21" t="s">
        <v>163</v>
      </c>
      <c r="D100" s="22"/>
      <c r="E100" s="22" t="str">
        <f t="shared" si="4"/>
        <v/>
      </c>
      <c r="F100" s="35"/>
      <c r="G100" s="36" t="str">
        <f t="shared" si="5"/>
        <v/>
      </c>
      <c r="H100" s="24"/>
      <c r="I100" s="25"/>
      <c r="J100" s="26" t="str">
        <f t="shared" si="1"/>
        <v/>
      </c>
      <c r="K100" s="24"/>
      <c r="L100" s="24"/>
      <c r="M100" s="24"/>
      <c r="N100" s="24"/>
    </row>
    <row r="101" spans="2:14" s="4" customFormat="1" ht="60" x14ac:dyDescent="0.2">
      <c r="B101" s="27" t="s">
        <v>41</v>
      </c>
      <c r="C101" s="28" t="s">
        <v>164</v>
      </c>
      <c r="D101" s="29" t="s">
        <v>165</v>
      </c>
      <c r="E101" s="30">
        <f t="shared" si="4"/>
        <v>4350</v>
      </c>
      <c r="F101" s="31">
        <v>6267</v>
      </c>
      <c r="G101" s="32">
        <f t="shared" si="5"/>
        <v>27261450</v>
      </c>
      <c r="I101" s="33">
        <v>4350</v>
      </c>
      <c r="J101" s="34">
        <f t="shared" si="1"/>
        <v>27261450</v>
      </c>
    </row>
    <row r="102" spans="2:14" s="19" customFormat="1" ht="12.75" x14ac:dyDescent="0.2">
      <c r="B102" s="20" t="s">
        <v>42</v>
      </c>
      <c r="C102" s="21" t="s">
        <v>166</v>
      </c>
      <c r="D102" s="22"/>
      <c r="E102" s="22" t="str">
        <f t="shared" si="4"/>
        <v/>
      </c>
      <c r="F102" s="35"/>
      <c r="G102" s="36" t="str">
        <f t="shared" si="5"/>
        <v/>
      </c>
      <c r="H102" s="24"/>
      <c r="I102" s="25"/>
      <c r="J102" s="26" t="str">
        <f t="shared" si="1"/>
        <v/>
      </c>
      <c r="K102" s="24"/>
      <c r="L102" s="24"/>
      <c r="M102" s="24"/>
      <c r="N102" s="24"/>
    </row>
    <row r="103" spans="2:14" s="4" customFormat="1" ht="48" x14ac:dyDescent="0.2">
      <c r="B103" s="27" t="s">
        <v>44</v>
      </c>
      <c r="C103" s="28" t="s">
        <v>167</v>
      </c>
      <c r="D103" s="29" t="s">
        <v>24</v>
      </c>
      <c r="E103" s="30">
        <f t="shared" si="4"/>
        <v>10</v>
      </c>
      <c r="F103" s="31">
        <v>13059</v>
      </c>
      <c r="G103" s="32">
        <f t="shared" si="5"/>
        <v>130590</v>
      </c>
      <c r="I103" s="33">
        <v>10</v>
      </c>
      <c r="J103" s="34">
        <f t="shared" si="1"/>
        <v>130590</v>
      </c>
    </row>
    <row r="104" spans="2:14" s="4" customFormat="1" ht="120" x14ac:dyDescent="0.2">
      <c r="B104" s="27" t="s">
        <v>45</v>
      </c>
      <c r="C104" s="28" t="s">
        <v>168</v>
      </c>
      <c r="D104" s="29" t="s">
        <v>24</v>
      </c>
      <c r="E104" s="30">
        <f t="shared" si="4"/>
        <v>550</v>
      </c>
      <c r="F104" s="31">
        <v>29386</v>
      </c>
      <c r="G104" s="32">
        <f t="shared" si="5"/>
        <v>16162300</v>
      </c>
      <c r="I104" s="33">
        <v>550</v>
      </c>
      <c r="J104" s="34">
        <f t="shared" si="1"/>
        <v>16162300</v>
      </c>
    </row>
    <row r="105" spans="2:14" s="4" customFormat="1" ht="120" x14ac:dyDescent="0.2">
      <c r="B105" s="27" t="s">
        <v>46</v>
      </c>
      <c r="C105" s="28" t="s">
        <v>169</v>
      </c>
      <c r="D105" s="29" t="s">
        <v>24</v>
      </c>
      <c r="E105" s="30">
        <f t="shared" si="4"/>
        <v>20</v>
      </c>
      <c r="F105" s="31">
        <v>83932</v>
      </c>
      <c r="G105" s="32">
        <f t="shared" si="5"/>
        <v>1678640</v>
      </c>
      <c r="I105" s="33">
        <v>20</v>
      </c>
      <c r="J105" s="34">
        <f t="shared" si="1"/>
        <v>1678640</v>
      </c>
    </row>
    <row r="106" spans="2:14" s="19" customFormat="1" ht="12.75" x14ac:dyDescent="0.2">
      <c r="B106" s="20" t="s">
        <v>47</v>
      </c>
      <c r="C106" s="21" t="s">
        <v>564</v>
      </c>
      <c r="D106" s="22"/>
      <c r="E106" s="22" t="str">
        <f t="shared" si="4"/>
        <v/>
      </c>
      <c r="F106" s="35"/>
      <c r="G106" s="36" t="str">
        <f t="shared" si="5"/>
        <v/>
      </c>
      <c r="H106" s="24"/>
      <c r="I106" s="25"/>
      <c r="J106" s="26" t="str">
        <f t="shared" si="1"/>
        <v/>
      </c>
      <c r="K106" s="24"/>
      <c r="L106" s="24"/>
      <c r="M106" s="24"/>
      <c r="N106" s="24"/>
    </row>
    <row r="107" spans="2:14" s="4" customFormat="1" ht="36" x14ac:dyDescent="0.2">
      <c r="B107" s="27" t="s">
        <v>48</v>
      </c>
      <c r="C107" s="28" t="s">
        <v>565</v>
      </c>
      <c r="D107" s="29" t="s">
        <v>26</v>
      </c>
      <c r="E107" s="30">
        <f t="shared" si="4"/>
        <v>5</v>
      </c>
      <c r="F107" s="31">
        <v>11127</v>
      </c>
      <c r="G107" s="32">
        <f t="shared" si="5"/>
        <v>55635</v>
      </c>
      <c r="I107" s="33">
        <v>5</v>
      </c>
      <c r="J107" s="34">
        <f t="shared" si="1"/>
        <v>55635</v>
      </c>
    </row>
    <row r="108" spans="2:14" s="4" customFormat="1" ht="24" x14ac:dyDescent="0.2">
      <c r="B108" s="27" t="s">
        <v>566</v>
      </c>
      <c r="C108" s="28" t="s">
        <v>567</v>
      </c>
      <c r="D108" s="29" t="s">
        <v>26</v>
      </c>
      <c r="E108" s="30">
        <f t="shared" si="4"/>
        <v>5</v>
      </c>
      <c r="F108" s="31">
        <v>16514</v>
      </c>
      <c r="G108" s="32">
        <f t="shared" si="5"/>
        <v>82570</v>
      </c>
      <c r="I108" s="33">
        <v>5</v>
      </c>
      <c r="J108" s="34">
        <f t="shared" si="1"/>
        <v>82570</v>
      </c>
    </row>
    <row r="109" spans="2:14" s="4" customFormat="1" ht="36" x14ac:dyDescent="0.2">
      <c r="B109" s="27" t="s">
        <v>568</v>
      </c>
      <c r="C109" s="28" t="s">
        <v>569</v>
      </c>
      <c r="D109" s="29" t="s">
        <v>26</v>
      </c>
      <c r="E109" s="30">
        <f t="shared" si="4"/>
        <v>344</v>
      </c>
      <c r="F109" s="31">
        <v>22854</v>
      </c>
      <c r="G109" s="32">
        <f t="shared" si="5"/>
        <v>7861776</v>
      </c>
      <c r="I109" s="33">
        <v>344</v>
      </c>
      <c r="J109" s="34">
        <f t="shared" si="1"/>
        <v>7861776</v>
      </c>
    </row>
    <row r="110" spans="2:14" s="4" customFormat="1" ht="36" x14ac:dyDescent="0.2">
      <c r="B110" s="27" t="s">
        <v>570</v>
      </c>
      <c r="C110" s="28" t="s">
        <v>571</v>
      </c>
      <c r="D110" s="29" t="s">
        <v>26</v>
      </c>
      <c r="E110" s="30">
        <f t="shared" si="4"/>
        <v>301</v>
      </c>
      <c r="F110" s="31">
        <v>28210</v>
      </c>
      <c r="G110" s="32">
        <f t="shared" si="5"/>
        <v>8491210</v>
      </c>
      <c r="I110" s="33">
        <v>301</v>
      </c>
      <c r="J110" s="34">
        <f t="shared" si="1"/>
        <v>8491210</v>
      </c>
    </row>
    <row r="111" spans="2:14" s="4" customFormat="1" ht="12" x14ac:dyDescent="0.2">
      <c r="B111" s="37">
        <v>6</v>
      </c>
      <c r="C111" s="38" t="s">
        <v>572</v>
      </c>
      <c r="D111" s="39"/>
      <c r="E111" s="39" t="str">
        <f t="shared" si="4"/>
        <v/>
      </c>
      <c r="F111" s="40"/>
      <c r="G111" s="41" t="str">
        <f t="shared" si="5"/>
        <v/>
      </c>
      <c r="I111" s="42"/>
      <c r="J111" s="43" t="str">
        <f t="shared" si="1"/>
        <v/>
      </c>
    </row>
    <row r="112" spans="2:14" s="19" customFormat="1" ht="12.75" x14ac:dyDescent="0.2">
      <c r="B112" s="20" t="s">
        <v>49</v>
      </c>
      <c r="C112" s="21" t="s">
        <v>170</v>
      </c>
      <c r="D112" s="22"/>
      <c r="E112" s="22" t="str">
        <f t="shared" si="4"/>
        <v/>
      </c>
      <c r="F112" s="35"/>
      <c r="G112" s="36" t="str">
        <f t="shared" si="5"/>
        <v/>
      </c>
      <c r="H112" s="24"/>
      <c r="I112" s="25"/>
      <c r="J112" s="26" t="str">
        <f t="shared" si="1"/>
        <v/>
      </c>
      <c r="K112" s="24"/>
      <c r="L112" s="24"/>
      <c r="M112" s="24"/>
      <c r="N112" s="24"/>
    </row>
    <row r="113" spans="2:14" s="4" customFormat="1" ht="108" x14ac:dyDescent="0.2">
      <c r="B113" s="27" t="s">
        <v>50</v>
      </c>
      <c r="C113" s="28" t="s">
        <v>573</v>
      </c>
      <c r="D113" s="29" t="s">
        <v>26</v>
      </c>
      <c r="E113" s="30">
        <f t="shared" si="4"/>
        <v>4</v>
      </c>
      <c r="F113" s="31">
        <v>105037</v>
      </c>
      <c r="G113" s="32">
        <f t="shared" si="5"/>
        <v>420148</v>
      </c>
      <c r="I113" s="33">
        <v>4</v>
      </c>
      <c r="J113" s="34">
        <f t="shared" si="1"/>
        <v>420148</v>
      </c>
    </row>
    <row r="114" spans="2:14" s="4" customFormat="1" ht="108" x14ac:dyDescent="0.2">
      <c r="B114" s="27" t="s">
        <v>51</v>
      </c>
      <c r="C114" s="28" t="s">
        <v>171</v>
      </c>
      <c r="D114" s="29" t="s">
        <v>14</v>
      </c>
      <c r="E114" s="30">
        <f t="shared" si="4"/>
        <v>191</v>
      </c>
      <c r="F114" s="31">
        <v>120217</v>
      </c>
      <c r="G114" s="32">
        <f t="shared" si="5"/>
        <v>22961447</v>
      </c>
      <c r="I114" s="33">
        <v>191</v>
      </c>
      <c r="J114" s="34">
        <f t="shared" si="1"/>
        <v>22961447</v>
      </c>
    </row>
    <row r="115" spans="2:14" s="4" customFormat="1" ht="96" x14ac:dyDescent="0.2">
      <c r="B115" s="27" t="s">
        <v>52</v>
      </c>
      <c r="C115" s="28" t="s">
        <v>172</v>
      </c>
      <c r="D115" s="29" t="s">
        <v>24</v>
      </c>
      <c r="E115" s="30">
        <f t="shared" si="4"/>
        <v>299</v>
      </c>
      <c r="F115" s="31">
        <v>143213</v>
      </c>
      <c r="G115" s="32">
        <f t="shared" si="5"/>
        <v>42820687</v>
      </c>
      <c r="I115" s="33">
        <v>299</v>
      </c>
      <c r="J115" s="34">
        <f t="shared" si="1"/>
        <v>42820687</v>
      </c>
    </row>
    <row r="116" spans="2:14" s="4" customFormat="1" ht="96" x14ac:dyDescent="0.2">
      <c r="B116" s="27" t="s">
        <v>574</v>
      </c>
      <c r="C116" s="28" t="s">
        <v>575</v>
      </c>
      <c r="D116" s="29" t="s">
        <v>26</v>
      </c>
      <c r="E116" s="30">
        <f t="shared" si="4"/>
        <v>102</v>
      </c>
      <c r="F116" s="31">
        <v>678967</v>
      </c>
      <c r="G116" s="32">
        <f t="shared" si="5"/>
        <v>69254634</v>
      </c>
      <c r="I116" s="33">
        <v>102</v>
      </c>
      <c r="J116" s="34">
        <f t="shared" si="1"/>
        <v>69254634</v>
      </c>
    </row>
    <row r="117" spans="2:14" s="4" customFormat="1" ht="84" x14ac:dyDescent="0.2">
      <c r="B117" s="27" t="s">
        <v>576</v>
      </c>
      <c r="C117" s="28" t="s">
        <v>577</v>
      </c>
      <c r="D117" s="29" t="s">
        <v>26</v>
      </c>
      <c r="E117" s="30">
        <f t="shared" si="4"/>
        <v>72</v>
      </c>
      <c r="F117" s="31">
        <v>461930</v>
      </c>
      <c r="G117" s="32">
        <f t="shared" si="5"/>
        <v>33258960</v>
      </c>
      <c r="I117" s="33">
        <v>72</v>
      </c>
      <c r="J117" s="34">
        <f t="shared" si="1"/>
        <v>33258960</v>
      </c>
    </row>
    <row r="118" spans="2:14" s="4" customFormat="1" ht="168" x14ac:dyDescent="0.2">
      <c r="B118" s="27" t="s">
        <v>578</v>
      </c>
      <c r="C118" s="28" t="s">
        <v>579</v>
      </c>
      <c r="D118" s="29" t="s">
        <v>14</v>
      </c>
      <c r="E118" s="30">
        <f t="shared" si="4"/>
        <v>80</v>
      </c>
      <c r="F118" s="31">
        <v>366784</v>
      </c>
      <c r="G118" s="32">
        <f t="shared" si="5"/>
        <v>29342720</v>
      </c>
      <c r="I118" s="33">
        <v>80</v>
      </c>
      <c r="J118" s="34">
        <f t="shared" si="1"/>
        <v>29342720</v>
      </c>
    </row>
    <row r="119" spans="2:14" s="19" customFormat="1" ht="12.75" x14ac:dyDescent="0.2">
      <c r="B119" s="20" t="s">
        <v>173</v>
      </c>
      <c r="C119" s="21" t="s">
        <v>580</v>
      </c>
      <c r="D119" s="22"/>
      <c r="E119" s="22" t="str">
        <f t="shared" si="4"/>
        <v/>
      </c>
      <c r="F119" s="35"/>
      <c r="G119" s="36" t="str">
        <f t="shared" si="5"/>
        <v/>
      </c>
      <c r="H119" s="24"/>
      <c r="I119" s="25"/>
      <c r="J119" s="26" t="str">
        <f t="shared" si="1"/>
        <v/>
      </c>
      <c r="K119" s="24"/>
      <c r="L119" s="24"/>
      <c r="M119" s="24"/>
      <c r="N119" s="24"/>
    </row>
    <row r="120" spans="2:14" s="4" customFormat="1" ht="144" x14ac:dyDescent="0.2">
      <c r="B120" s="27" t="s">
        <v>174</v>
      </c>
      <c r="C120" s="28" t="s">
        <v>581</v>
      </c>
      <c r="D120" s="29" t="s">
        <v>26</v>
      </c>
      <c r="E120" s="30">
        <f t="shared" si="4"/>
        <v>200</v>
      </c>
      <c r="F120" s="31">
        <v>416995</v>
      </c>
      <c r="G120" s="32">
        <f t="shared" si="5"/>
        <v>83399000</v>
      </c>
      <c r="I120" s="33">
        <v>200</v>
      </c>
      <c r="J120" s="34">
        <f t="shared" si="1"/>
        <v>83399000</v>
      </c>
    </row>
    <row r="121" spans="2:14" s="4" customFormat="1" ht="84" x14ac:dyDescent="0.2">
      <c r="B121" s="27" t="s">
        <v>582</v>
      </c>
      <c r="C121" s="28" t="s">
        <v>583</v>
      </c>
      <c r="D121" s="29" t="s">
        <v>26</v>
      </c>
      <c r="E121" s="30">
        <f t="shared" si="4"/>
        <v>10</v>
      </c>
      <c r="F121" s="31">
        <v>456744</v>
      </c>
      <c r="G121" s="32">
        <f t="shared" si="5"/>
        <v>4567440</v>
      </c>
      <c r="I121" s="33">
        <v>10</v>
      </c>
      <c r="J121" s="34">
        <f t="shared" si="1"/>
        <v>4567440</v>
      </c>
    </row>
    <row r="122" spans="2:14" s="19" customFormat="1" ht="12.75" x14ac:dyDescent="0.2">
      <c r="B122" s="20" t="s">
        <v>176</v>
      </c>
      <c r="C122" s="21" t="s">
        <v>584</v>
      </c>
      <c r="D122" s="22"/>
      <c r="E122" s="22" t="str">
        <f t="shared" si="4"/>
        <v/>
      </c>
      <c r="F122" s="35"/>
      <c r="G122" s="36" t="str">
        <f t="shared" si="5"/>
        <v/>
      </c>
      <c r="H122" s="24"/>
      <c r="I122" s="25"/>
      <c r="J122" s="26" t="str">
        <f t="shared" si="1"/>
        <v/>
      </c>
      <c r="K122" s="24"/>
      <c r="L122" s="24"/>
      <c r="M122" s="24"/>
      <c r="N122" s="24"/>
    </row>
    <row r="123" spans="2:14" s="4" customFormat="1" ht="132" x14ac:dyDescent="0.2">
      <c r="B123" s="27" t="s">
        <v>177</v>
      </c>
      <c r="C123" s="28" t="s">
        <v>175</v>
      </c>
      <c r="D123" s="29" t="s">
        <v>14</v>
      </c>
      <c r="E123" s="30">
        <f t="shared" si="4"/>
        <v>5</v>
      </c>
      <c r="F123" s="31">
        <v>209546</v>
      </c>
      <c r="G123" s="32">
        <f t="shared" si="5"/>
        <v>1047730</v>
      </c>
      <c r="I123" s="33">
        <v>5</v>
      </c>
      <c r="J123" s="34">
        <f t="shared" si="1"/>
        <v>1047730</v>
      </c>
    </row>
    <row r="124" spans="2:14" s="4" customFormat="1" ht="96" x14ac:dyDescent="0.2">
      <c r="B124" s="27" t="s">
        <v>178</v>
      </c>
      <c r="C124" s="28" t="s">
        <v>585</v>
      </c>
      <c r="D124" s="29" t="s">
        <v>24</v>
      </c>
      <c r="E124" s="30">
        <f t="shared" si="4"/>
        <v>1</v>
      </c>
      <c r="F124" s="31">
        <v>29155000</v>
      </c>
      <c r="G124" s="32">
        <f t="shared" si="5"/>
        <v>29155000</v>
      </c>
      <c r="I124" s="33">
        <v>1</v>
      </c>
      <c r="J124" s="34">
        <f t="shared" si="1"/>
        <v>29155000</v>
      </c>
    </row>
    <row r="125" spans="2:14" s="4" customFormat="1" ht="12" x14ac:dyDescent="0.2">
      <c r="B125" s="37">
        <v>7</v>
      </c>
      <c r="C125" s="38" t="s">
        <v>586</v>
      </c>
      <c r="D125" s="39"/>
      <c r="E125" s="39" t="str">
        <f t="shared" si="4"/>
        <v/>
      </c>
      <c r="F125" s="40"/>
      <c r="G125" s="41" t="str">
        <f t="shared" si="5"/>
        <v/>
      </c>
      <c r="I125" s="42"/>
      <c r="J125" s="43" t="str">
        <f t="shared" si="1"/>
        <v/>
      </c>
    </row>
    <row r="126" spans="2:14" s="19" customFormat="1" ht="12.75" x14ac:dyDescent="0.2">
      <c r="B126" s="20" t="s">
        <v>54</v>
      </c>
      <c r="C126" s="21" t="s">
        <v>587</v>
      </c>
      <c r="D126" s="22"/>
      <c r="E126" s="22" t="str">
        <f t="shared" si="4"/>
        <v/>
      </c>
      <c r="F126" s="35"/>
      <c r="G126" s="36" t="str">
        <f t="shared" si="5"/>
        <v/>
      </c>
      <c r="H126" s="24"/>
      <c r="I126" s="25"/>
      <c r="J126" s="26" t="str">
        <f t="shared" si="1"/>
        <v/>
      </c>
      <c r="K126" s="24"/>
      <c r="L126" s="24"/>
      <c r="M126" s="24"/>
      <c r="N126" s="24"/>
    </row>
    <row r="127" spans="2:14" s="4" customFormat="1" ht="132" x14ac:dyDescent="0.2">
      <c r="B127" s="27" t="s">
        <v>180</v>
      </c>
      <c r="C127" s="28" t="s">
        <v>588</v>
      </c>
      <c r="D127" s="29" t="s">
        <v>26</v>
      </c>
      <c r="E127" s="30">
        <f t="shared" si="4"/>
        <v>231</v>
      </c>
      <c r="F127" s="31">
        <v>366195</v>
      </c>
      <c r="G127" s="32">
        <f t="shared" si="5"/>
        <v>84591045</v>
      </c>
      <c r="I127" s="33">
        <v>231</v>
      </c>
      <c r="J127" s="34">
        <f t="shared" si="1"/>
        <v>84591045</v>
      </c>
    </row>
    <row r="128" spans="2:14" s="4" customFormat="1" ht="60" x14ac:dyDescent="0.2">
      <c r="B128" s="27" t="s">
        <v>181</v>
      </c>
      <c r="C128" s="28" t="s">
        <v>589</v>
      </c>
      <c r="D128" s="29" t="s">
        <v>14</v>
      </c>
      <c r="E128" s="30">
        <f t="shared" si="4"/>
        <v>24</v>
      </c>
      <c r="F128" s="31">
        <v>158903</v>
      </c>
      <c r="G128" s="32">
        <f t="shared" si="5"/>
        <v>3813672</v>
      </c>
      <c r="I128" s="33">
        <v>24</v>
      </c>
      <c r="J128" s="34">
        <f t="shared" si="1"/>
        <v>3813672</v>
      </c>
    </row>
    <row r="129" spans="2:14" s="4" customFormat="1" ht="72" x14ac:dyDescent="0.2">
      <c r="B129" s="27" t="s">
        <v>182</v>
      </c>
      <c r="C129" s="28" t="s">
        <v>590</v>
      </c>
      <c r="D129" s="29" t="s">
        <v>26</v>
      </c>
      <c r="E129" s="30">
        <f t="shared" si="4"/>
        <v>39</v>
      </c>
      <c r="F129" s="31">
        <v>383952</v>
      </c>
      <c r="G129" s="32">
        <f t="shared" si="5"/>
        <v>14974128</v>
      </c>
      <c r="I129" s="33">
        <v>39</v>
      </c>
      <c r="J129" s="34">
        <f t="shared" ref="J129:J196" si="6">+IF(I129=0,"",IFERROR(ROUND(I129*ROUND($F129,0),0),""))</f>
        <v>14974128</v>
      </c>
    </row>
    <row r="130" spans="2:14" s="19" customFormat="1" ht="12.75" x14ac:dyDescent="0.2">
      <c r="B130" s="20" t="s">
        <v>55</v>
      </c>
      <c r="C130" s="21" t="s">
        <v>139</v>
      </c>
      <c r="D130" s="22"/>
      <c r="E130" s="22" t="str">
        <f t="shared" si="4"/>
        <v/>
      </c>
      <c r="F130" s="35"/>
      <c r="G130" s="36" t="str">
        <f t="shared" si="5"/>
        <v/>
      </c>
      <c r="H130" s="24"/>
      <c r="I130" s="25"/>
      <c r="J130" s="26" t="str">
        <f t="shared" si="6"/>
        <v/>
      </c>
      <c r="K130" s="24"/>
      <c r="L130" s="24"/>
      <c r="M130" s="24"/>
      <c r="N130" s="24"/>
    </row>
    <row r="131" spans="2:14" s="4" customFormat="1" ht="120" x14ac:dyDescent="0.2">
      <c r="B131" s="27" t="s">
        <v>184</v>
      </c>
      <c r="C131" s="28" t="s">
        <v>591</v>
      </c>
      <c r="D131" s="29" t="s">
        <v>165</v>
      </c>
      <c r="E131" s="30">
        <f t="shared" si="4"/>
        <v>4285</v>
      </c>
      <c r="F131" s="31">
        <v>23296</v>
      </c>
      <c r="G131" s="32">
        <f t="shared" si="5"/>
        <v>99823360</v>
      </c>
      <c r="I131" s="33">
        <v>4285</v>
      </c>
      <c r="J131" s="34">
        <f t="shared" si="6"/>
        <v>99823360</v>
      </c>
    </row>
    <row r="132" spans="2:14" s="4" customFormat="1" ht="12" x14ac:dyDescent="0.2">
      <c r="B132" s="37">
        <v>8</v>
      </c>
      <c r="C132" s="38" t="s">
        <v>592</v>
      </c>
      <c r="D132" s="39"/>
      <c r="E132" s="39" t="str">
        <f t="shared" si="4"/>
        <v/>
      </c>
      <c r="F132" s="40"/>
      <c r="G132" s="41" t="str">
        <f t="shared" si="5"/>
        <v/>
      </c>
      <c r="I132" s="42"/>
      <c r="J132" s="43" t="str">
        <f t="shared" si="6"/>
        <v/>
      </c>
    </row>
    <row r="133" spans="2:14" s="19" customFormat="1" ht="12.75" x14ac:dyDescent="0.2">
      <c r="B133" s="20" t="s">
        <v>56</v>
      </c>
      <c r="C133" s="21" t="s">
        <v>183</v>
      </c>
      <c r="D133" s="22"/>
      <c r="E133" s="22" t="str">
        <f t="shared" si="4"/>
        <v/>
      </c>
      <c r="F133" s="35"/>
      <c r="G133" s="36" t="str">
        <f t="shared" si="5"/>
        <v/>
      </c>
      <c r="H133" s="24"/>
      <c r="I133" s="25"/>
      <c r="J133" s="26" t="str">
        <f t="shared" si="6"/>
        <v/>
      </c>
      <c r="K133" s="24"/>
      <c r="L133" s="24"/>
      <c r="M133" s="24"/>
      <c r="N133" s="24"/>
    </row>
    <row r="134" spans="2:14" s="4" customFormat="1" ht="48" x14ac:dyDescent="0.2">
      <c r="B134" s="27" t="s">
        <v>189</v>
      </c>
      <c r="C134" s="28" t="s">
        <v>593</v>
      </c>
      <c r="D134" s="29" t="s">
        <v>24</v>
      </c>
      <c r="E134" s="30">
        <f t="shared" si="4"/>
        <v>1</v>
      </c>
      <c r="F134" s="31">
        <v>350000</v>
      </c>
      <c r="G134" s="32">
        <f t="shared" si="5"/>
        <v>350000</v>
      </c>
      <c r="I134" s="33">
        <v>1</v>
      </c>
      <c r="J134" s="34">
        <f t="shared" si="6"/>
        <v>350000</v>
      </c>
    </row>
    <row r="135" spans="2:14" s="4" customFormat="1" ht="48" x14ac:dyDescent="0.2">
      <c r="B135" s="27" t="s">
        <v>594</v>
      </c>
      <c r="C135" s="28" t="s">
        <v>595</v>
      </c>
      <c r="D135" s="29" t="s">
        <v>24</v>
      </c>
      <c r="E135" s="30">
        <f t="shared" si="4"/>
        <v>1</v>
      </c>
      <c r="F135" s="31">
        <v>380000</v>
      </c>
      <c r="G135" s="32">
        <f t="shared" si="5"/>
        <v>380000</v>
      </c>
      <c r="I135" s="33">
        <v>1</v>
      </c>
      <c r="J135" s="34">
        <f t="shared" si="6"/>
        <v>380000</v>
      </c>
    </row>
    <row r="136" spans="2:14" s="4" customFormat="1" ht="48" x14ac:dyDescent="0.2">
      <c r="B136" s="27" t="s">
        <v>596</v>
      </c>
      <c r="C136" s="28" t="s">
        <v>597</v>
      </c>
      <c r="D136" s="29" t="s">
        <v>24</v>
      </c>
      <c r="E136" s="30">
        <f t="shared" si="4"/>
        <v>1</v>
      </c>
      <c r="F136" s="31">
        <v>410000</v>
      </c>
      <c r="G136" s="32">
        <f t="shared" si="5"/>
        <v>410000</v>
      </c>
      <c r="I136" s="33">
        <v>1</v>
      </c>
      <c r="J136" s="34">
        <f t="shared" si="6"/>
        <v>410000</v>
      </c>
    </row>
    <row r="137" spans="2:14" s="4" customFormat="1" ht="48" x14ac:dyDescent="0.2">
      <c r="B137" s="27" t="s">
        <v>598</v>
      </c>
      <c r="C137" s="28" t="s">
        <v>599</v>
      </c>
      <c r="D137" s="29" t="s">
        <v>24</v>
      </c>
      <c r="E137" s="30">
        <f t="shared" si="4"/>
        <v>1</v>
      </c>
      <c r="F137" s="31">
        <v>420000</v>
      </c>
      <c r="G137" s="32">
        <f t="shared" si="5"/>
        <v>420000</v>
      </c>
      <c r="I137" s="33">
        <v>1</v>
      </c>
      <c r="J137" s="34">
        <f t="shared" si="6"/>
        <v>420000</v>
      </c>
    </row>
    <row r="138" spans="2:14" s="4" customFormat="1" ht="48" x14ac:dyDescent="0.2">
      <c r="B138" s="27" t="s">
        <v>600</v>
      </c>
      <c r="C138" s="28" t="s">
        <v>601</v>
      </c>
      <c r="D138" s="29" t="s">
        <v>24</v>
      </c>
      <c r="E138" s="30">
        <f t="shared" si="4"/>
        <v>1</v>
      </c>
      <c r="F138" s="31">
        <v>420000</v>
      </c>
      <c r="G138" s="32">
        <f t="shared" si="5"/>
        <v>420000</v>
      </c>
      <c r="I138" s="33">
        <v>1</v>
      </c>
      <c r="J138" s="34">
        <f t="shared" si="6"/>
        <v>420000</v>
      </c>
    </row>
    <row r="139" spans="2:14" s="4" customFormat="1" ht="60" x14ac:dyDescent="0.2">
      <c r="B139" s="27" t="s">
        <v>602</v>
      </c>
      <c r="C139" s="28" t="s">
        <v>603</v>
      </c>
      <c r="D139" s="29" t="s">
        <v>24</v>
      </c>
      <c r="E139" s="30">
        <f t="shared" si="4"/>
        <v>11</v>
      </c>
      <c r="F139" s="31">
        <v>490000</v>
      </c>
      <c r="G139" s="32">
        <f t="shared" si="5"/>
        <v>5390000</v>
      </c>
      <c r="I139" s="33">
        <v>11</v>
      </c>
      <c r="J139" s="34">
        <f t="shared" si="6"/>
        <v>5390000</v>
      </c>
    </row>
    <row r="140" spans="2:14" s="4" customFormat="1" ht="60" x14ac:dyDescent="0.2">
      <c r="B140" s="27" t="s">
        <v>604</v>
      </c>
      <c r="C140" s="28" t="s">
        <v>605</v>
      </c>
      <c r="D140" s="29" t="s">
        <v>24</v>
      </c>
      <c r="E140" s="30">
        <f t="shared" si="4"/>
        <v>15</v>
      </c>
      <c r="F140" s="31">
        <v>730000</v>
      </c>
      <c r="G140" s="32">
        <f t="shared" si="5"/>
        <v>10950000</v>
      </c>
      <c r="I140" s="33">
        <v>15</v>
      </c>
      <c r="J140" s="34">
        <f t="shared" si="6"/>
        <v>10950000</v>
      </c>
    </row>
    <row r="141" spans="2:14" s="4" customFormat="1" ht="60" x14ac:dyDescent="0.2">
      <c r="B141" s="27" t="s">
        <v>606</v>
      </c>
      <c r="C141" s="28" t="s">
        <v>607</v>
      </c>
      <c r="D141" s="29" t="s">
        <v>24</v>
      </c>
      <c r="E141" s="30">
        <f t="shared" si="4"/>
        <v>2</v>
      </c>
      <c r="F141" s="31">
        <v>690000</v>
      </c>
      <c r="G141" s="32">
        <f t="shared" si="5"/>
        <v>1380000</v>
      </c>
      <c r="I141" s="33">
        <v>2</v>
      </c>
      <c r="J141" s="34">
        <f t="shared" si="6"/>
        <v>1380000</v>
      </c>
    </row>
    <row r="142" spans="2:14" s="4" customFormat="1" ht="60" x14ac:dyDescent="0.2">
      <c r="B142" s="27" t="s">
        <v>608</v>
      </c>
      <c r="C142" s="28" t="s">
        <v>609</v>
      </c>
      <c r="D142" s="29" t="s">
        <v>24</v>
      </c>
      <c r="E142" s="30">
        <f t="shared" si="4"/>
        <v>1</v>
      </c>
      <c r="F142" s="31">
        <v>630000</v>
      </c>
      <c r="G142" s="32">
        <f t="shared" si="5"/>
        <v>630000</v>
      </c>
      <c r="I142" s="33">
        <v>1</v>
      </c>
      <c r="J142" s="34">
        <f t="shared" si="6"/>
        <v>630000</v>
      </c>
    </row>
    <row r="143" spans="2:14" s="4" customFormat="1" ht="60" x14ac:dyDescent="0.2">
      <c r="B143" s="27" t="s">
        <v>610</v>
      </c>
      <c r="C143" s="28" t="s">
        <v>611</v>
      </c>
      <c r="D143" s="29" t="s">
        <v>24</v>
      </c>
      <c r="E143" s="30">
        <f t="shared" si="4"/>
        <v>1</v>
      </c>
      <c r="F143" s="31">
        <v>580000</v>
      </c>
      <c r="G143" s="32">
        <f t="shared" si="5"/>
        <v>580000</v>
      </c>
      <c r="I143" s="33">
        <v>1</v>
      </c>
      <c r="J143" s="34">
        <f t="shared" si="6"/>
        <v>580000</v>
      </c>
    </row>
    <row r="144" spans="2:14" s="4" customFormat="1" ht="60" x14ac:dyDescent="0.2">
      <c r="B144" s="27" t="s">
        <v>612</v>
      </c>
      <c r="C144" s="28" t="s">
        <v>613</v>
      </c>
      <c r="D144" s="29" t="s">
        <v>24</v>
      </c>
      <c r="E144" s="30">
        <f t="shared" si="4"/>
        <v>1</v>
      </c>
      <c r="F144" s="31">
        <v>610000</v>
      </c>
      <c r="G144" s="32">
        <f t="shared" si="5"/>
        <v>610000</v>
      </c>
      <c r="I144" s="33">
        <v>1</v>
      </c>
      <c r="J144" s="34">
        <f t="shared" si="6"/>
        <v>610000</v>
      </c>
    </row>
    <row r="145" spans="2:14" s="4" customFormat="1" ht="60" x14ac:dyDescent="0.2">
      <c r="B145" s="27" t="s">
        <v>614</v>
      </c>
      <c r="C145" s="28" t="s">
        <v>615</v>
      </c>
      <c r="D145" s="29" t="s">
        <v>24</v>
      </c>
      <c r="E145" s="30">
        <f t="shared" si="4"/>
        <v>1</v>
      </c>
      <c r="F145" s="31">
        <v>610000</v>
      </c>
      <c r="G145" s="32">
        <f t="shared" si="5"/>
        <v>610000</v>
      </c>
      <c r="I145" s="33">
        <v>1</v>
      </c>
      <c r="J145" s="34">
        <f t="shared" si="6"/>
        <v>610000</v>
      </c>
    </row>
    <row r="146" spans="2:14" s="4" customFormat="1" ht="60" x14ac:dyDescent="0.2">
      <c r="B146" s="27" t="s">
        <v>616</v>
      </c>
      <c r="C146" s="28" t="s">
        <v>617</v>
      </c>
      <c r="D146" s="29" t="s">
        <v>24</v>
      </c>
      <c r="E146" s="30">
        <f t="shared" si="4"/>
        <v>1</v>
      </c>
      <c r="F146" s="31">
        <v>530000</v>
      </c>
      <c r="G146" s="32">
        <f t="shared" si="5"/>
        <v>530000</v>
      </c>
      <c r="I146" s="33">
        <v>1</v>
      </c>
      <c r="J146" s="34">
        <f t="shared" si="6"/>
        <v>530000</v>
      </c>
    </row>
    <row r="147" spans="2:14" s="4" customFormat="1" ht="60" x14ac:dyDescent="0.2">
      <c r="B147" s="27" t="s">
        <v>618</v>
      </c>
      <c r="C147" s="28" t="s">
        <v>619</v>
      </c>
      <c r="D147" s="29" t="s">
        <v>24</v>
      </c>
      <c r="E147" s="30">
        <f t="shared" si="4"/>
        <v>1</v>
      </c>
      <c r="F147" s="31">
        <v>570000</v>
      </c>
      <c r="G147" s="32">
        <f t="shared" si="5"/>
        <v>570000</v>
      </c>
      <c r="I147" s="33">
        <v>1</v>
      </c>
      <c r="J147" s="34">
        <f t="shared" si="6"/>
        <v>570000</v>
      </c>
    </row>
    <row r="148" spans="2:14" s="4" customFormat="1" ht="60" x14ac:dyDescent="0.2">
      <c r="B148" s="27" t="s">
        <v>620</v>
      </c>
      <c r="C148" s="28" t="s">
        <v>621</v>
      </c>
      <c r="D148" s="29" t="s">
        <v>24</v>
      </c>
      <c r="E148" s="30">
        <f t="shared" si="4"/>
        <v>1</v>
      </c>
      <c r="F148" s="31">
        <v>730000</v>
      </c>
      <c r="G148" s="32">
        <f t="shared" si="5"/>
        <v>730000</v>
      </c>
      <c r="I148" s="33">
        <v>1</v>
      </c>
      <c r="J148" s="34">
        <f t="shared" si="6"/>
        <v>730000</v>
      </c>
    </row>
    <row r="149" spans="2:14" s="4" customFormat="1" ht="60" x14ac:dyDescent="0.2">
      <c r="B149" s="27" t="s">
        <v>622</v>
      </c>
      <c r="C149" s="28" t="s">
        <v>623</v>
      </c>
      <c r="D149" s="29" t="s">
        <v>24</v>
      </c>
      <c r="E149" s="30">
        <f t="shared" si="4"/>
        <v>2</v>
      </c>
      <c r="F149" s="31">
        <v>750000</v>
      </c>
      <c r="G149" s="32">
        <f t="shared" si="5"/>
        <v>1500000</v>
      </c>
      <c r="I149" s="33">
        <v>2</v>
      </c>
      <c r="J149" s="34">
        <f t="shared" si="6"/>
        <v>1500000</v>
      </c>
    </row>
    <row r="150" spans="2:14" s="4" customFormat="1" ht="60" x14ac:dyDescent="0.2">
      <c r="B150" s="27" t="s">
        <v>624</v>
      </c>
      <c r="C150" s="28" t="s">
        <v>625</v>
      </c>
      <c r="D150" s="29" t="s">
        <v>24</v>
      </c>
      <c r="E150" s="30">
        <f t="shared" si="4"/>
        <v>1</v>
      </c>
      <c r="F150" s="31">
        <v>1261400</v>
      </c>
      <c r="G150" s="32">
        <f t="shared" si="5"/>
        <v>1261400</v>
      </c>
      <c r="I150" s="33">
        <v>1</v>
      </c>
      <c r="J150" s="34">
        <f t="shared" si="6"/>
        <v>1261400</v>
      </c>
    </row>
    <row r="151" spans="2:14" s="19" customFormat="1" ht="12.75" x14ac:dyDescent="0.2">
      <c r="B151" s="20" t="s">
        <v>58</v>
      </c>
      <c r="C151" s="21" t="s">
        <v>179</v>
      </c>
      <c r="D151" s="22"/>
      <c r="E151" s="22" t="str">
        <f t="shared" si="4"/>
        <v/>
      </c>
      <c r="F151" s="35"/>
      <c r="G151" s="36" t="str">
        <f t="shared" si="5"/>
        <v/>
      </c>
      <c r="H151" s="24"/>
      <c r="I151" s="25"/>
      <c r="J151" s="26" t="str">
        <f t="shared" si="6"/>
        <v/>
      </c>
      <c r="K151" s="24"/>
      <c r="L151" s="24"/>
      <c r="M151" s="24"/>
      <c r="N151" s="24"/>
    </row>
    <row r="152" spans="2:14" s="4" customFormat="1" ht="60" x14ac:dyDescent="0.2">
      <c r="B152" s="27" t="s">
        <v>190</v>
      </c>
      <c r="C152" s="28" t="s">
        <v>626</v>
      </c>
      <c r="D152" s="29" t="s">
        <v>24</v>
      </c>
      <c r="E152" s="30">
        <f t="shared" si="4"/>
        <v>4</v>
      </c>
      <c r="F152" s="31">
        <v>1316125</v>
      </c>
      <c r="G152" s="32">
        <f t="shared" si="5"/>
        <v>5264500</v>
      </c>
      <c r="I152" s="33">
        <v>4</v>
      </c>
      <c r="J152" s="34">
        <f t="shared" si="6"/>
        <v>5264500</v>
      </c>
    </row>
    <row r="153" spans="2:14" s="4" customFormat="1" ht="60" x14ac:dyDescent="0.2">
      <c r="B153" s="27" t="s">
        <v>192</v>
      </c>
      <c r="C153" s="28" t="s">
        <v>627</v>
      </c>
      <c r="D153" s="29" t="s">
        <v>24</v>
      </c>
      <c r="E153" s="30">
        <f t="shared" si="4"/>
        <v>3</v>
      </c>
      <c r="F153" s="31">
        <v>1235118</v>
      </c>
      <c r="G153" s="32">
        <f t="shared" si="5"/>
        <v>3705354</v>
      </c>
      <c r="I153" s="33">
        <v>3</v>
      </c>
      <c r="J153" s="34">
        <f t="shared" si="6"/>
        <v>3705354</v>
      </c>
    </row>
    <row r="154" spans="2:14" s="4" customFormat="1" ht="60" x14ac:dyDescent="0.2">
      <c r="B154" s="27" t="s">
        <v>193</v>
      </c>
      <c r="C154" s="28" t="s">
        <v>628</v>
      </c>
      <c r="D154" s="29" t="s">
        <v>24</v>
      </c>
      <c r="E154" s="30">
        <f t="shared" si="4"/>
        <v>1</v>
      </c>
      <c r="F154" s="31">
        <v>1073104</v>
      </c>
      <c r="G154" s="32">
        <f t="shared" si="5"/>
        <v>1073104</v>
      </c>
      <c r="I154" s="33">
        <v>1</v>
      </c>
      <c r="J154" s="34">
        <f t="shared" si="6"/>
        <v>1073104</v>
      </c>
    </row>
    <row r="155" spans="2:14" s="4" customFormat="1" ht="60" x14ac:dyDescent="0.2">
      <c r="B155" s="27" t="s">
        <v>629</v>
      </c>
      <c r="C155" s="28" t="s">
        <v>630</v>
      </c>
      <c r="D155" s="29" t="s">
        <v>24</v>
      </c>
      <c r="E155" s="30">
        <f t="shared" si="4"/>
        <v>1</v>
      </c>
      <c r="F155" s="31">
        <v>1397131</v>
      </c>
      <c r="G155" s="32">
        <f t="shared" si="5"/>
        <v>1397131</v>
      </c>
      <c r="I155" s="33">
        <v>1</v>
      </c>
      <c r="J155" s="34">
        <f t="shared" si="6"/>
        <v>1397131</v>
      </c>
    </row>
    <row r="156" spans="2:14" s="4" customFormat="1" ht="60" x14ac:dyDescent="0.2">
      <c r="B156" s="27" t="s">
        <v>631</v>
      </c>
      <c r="C156" s="28" t="s">
        <v>632</v>
      </c>
      <c r="D156" s="29" t="s">
        <v>24</v>
      </c>
      <c r="E156" s="30">
        <f t="shared" si="4"/>
        <v>8</v>
      </c>
      <c r="F156" s="31">
        <v>1235118</v>
      </c>
      <c r="G156" s="32">
        <f t="shared" si="5"/>
        <v>9880944</v>
      </c>
      <c r="I156" s="33">
        <v>8</v>
      </c>
      <c r="J156" s="34">
        <f t="shared" si="6"/>
        <v>9880944</v>
      </c>
    </row>
    <row r="157" spans="2:14" s="4" customFormat="1" ht="60" x14ac:dyDescent="0.2">
      <c r="B157" s="27" t="s">
        <v>633</v>
      </c>
      <c r="C157" s="28" t="s">
        <v>634</v>
      </c>
      <c r="D157" s="29" t="s">
        <v>24</v>
      </c>
      <c r="E157" s="30">
        <f t="shared" si="4"/>
        <v>1</v>
      </c>
      <c r="F157" s="31">
        <v>1923677</v>
      </c>
      <c r="G157" s="32">
        <f t="shared" si="5"/>
        <v>1923677</v>
      </c>
      <c r="I157" s="33">
        <v>1</v>
      </c>
      <c r="J157" s="34">
        <f t="shared" si="6"/>
        <v>1923677</v>
      </c>
    </row>
    <row r="158" spans="2:14" s="4" customFormat="1" ht="60" x14ac:dyDescent="0.2">
      <c r="B158" s="27" t="s">
        <v>635</v>
      </c>
      <c r="C158" s="28" t="s">
        <v>636</v>
      </c>
      <c r="D158" s="29" t="s">
        <v>24</v>
      </c>
      <c r="E158" s="30">
        <f t="shared" si="4"/>
        <v>1</v>
      </c>
      <c r="F158" s="31">
        <v>1640152</v>
      </c>
      <c r="G158" s="32">
        <f t="shared" si="5"/>
        <v>1640152</v>
      </c>
      <c r="I158" s="33">
        <v>1</v>
      </c>
      <c r="J158" s="34">
        <f t="shared" si="6"/>
        <v>1640152</v>
      </c>
    </row>
    <row r="159" spans="2:14" s="4" customFormat="1" ht="60" x14ac:dyDescent="0.2">
      <c r="B159" s="27" t="s">
        <v>637</v>
      </c>
      <c r="C159" s="28" t="s">
        <v>638</v>
      </c>
      <c r="D159" s="29" t="s">
        <v>24</v>
      </c>
      <c r="E159" s="30">
        <f t="shared" ref="E159:E222" si="7">IF((I159)=0,"",I159)</f>
        <v>1</v>
      </c>
      <c r="F159" s="31">
        <v>1640152</v>
      </c>
      <c r="G159" s="32">
        <f t="shared" si="5"/>
        <v>1640152</v>
      </c>
      <c r="I159" s="33">
        <v>1</v>
      </c>
      <c r="J159" s="34">
        <f t="shared" si="6"/>
        <v>1640152</v>
      </c>
    </row>
    <row r="160" spans="2:14" s="19" customFormat="1" ht="12.75" x14ac:dyDescent="0.2">
      <c r="B160" s="20" t="s">
        <v>195</v>
      </c>
      <c r="C160" s="21" t="s">
        <v>639</v>
      </c>
      <c r="D160" s="22"/>
      <c r="E160" s="22" t="str">
        <f t="shared" si="7"/>
        <v/>
      </c>
      <c r="F160" s="35"/>
      <c r="G160" s="36" t="str">
        <f t="shared" si="5"/>
        <v/>
      </c>
      <c r="H160" s="24"/>
      <c r="I160" s="25"/>
      <c r="J160" s="26" t="str">
        <f t="shared" si="6"/>
        <v/>
      </c>
      <c r="K160" s="24"/>
      <c r="L160" s="24"/>
      <c r="M160" s="24"/>
      <c r="N160" s="24"/>
    </row>
    <row r="161" spans="2:14" s="4" customFormat="1" ht="108" x14ac:dyDescent="0.2">
      <c r="B161" s="27" t="s">
        <v>196</v>
      </c>
      <c r="C161" s="28" t="s">
        <v>640</v>
      </c>
      <c r="D161" s="29" t="s">
        <v>14</v>
      </c>
      <c r="E161" s="30">
        <f t="shared" si="7"/>
        <v>10</v>
      </c>
      <c r="F161" s="31">
        <v>555687</v>
      </c>
      <c r="G161" s="32">
        <f t="shared" ref="G161:G224" si="8">+IF(E161=0,"",IFERROR(ROUND(E161*ROUND($F161,0),0),""))</f>
        <v>5556870</v>
      </c>
      <c r="I161" s="33">
        <v>10</v>
      </c>
      <c r="J161" s="34">
        <f t="shared" si="6"/>
        <v>5556870</v>
      </c>
    </row>
    <row r="162" spans="2:14" s="4" customFormat="1" ht="72" x14ac:dyDescent="0.2">
      <c r="B162" s="27" t="s">
        <v>198</v>
      </c>
      <c r="C162" s="28" t="s">
        <v>641</v>
      </c>
      <c r="D162" s="29" t="s">
        <v>14</v>
      </c>
      <c r="E162" s="30">
        <f t="shared" si="7"/>
        <v>5</v>
      </c>
      <c r="F162" s="31">
        <v>285600</v>
      </c>
      <c r="G162" s="32">
        <f t="shared" si="8"/>
        <v>1428000</v>
      </c>
      <c r="I162" s="33">
        <v>5</v>
      </c>
      <c r="J162" s="34">
        <f t="shared" si="6"/>
        <v>1428000</v>
      </c>
    </row>
    <row r="163" spans="2:14" s="19" customFormat="1" ht="12.75" x14ac:dyDescent="0.2">
      <c r="B163" s="20" t="s">
        <v>200</v>
      </c>
      <c r="C163" s="21" t="s">
        <v>185</v>
      </c>
      <c r="D163" s="22"/>
      <c r="E163" s="22" t="str">
        <f t="shared" si="7"/>
        <v/>
      </c>
      <c r="F163" s="35"/>
      <c r="G163" s="36" t="str">
        <f t="shared" si="8"/>
        <v/>
      </c>
      <c r="H163" s="24"/>
      <c r="I163" s="25"/>
      <c r="J163" s="26" t="str">
        <f t="shared" si="6"/>
        <v/>
      </c>
      <c r="K163" s="24"/>
      <c r="L163" s="24"/>
      <c r="M163" s="24"/>
      <c r="N163" s="24"/>
    </row>
    <row r="164" spans="2:14" s="4" customFormat="1" ht="120" x14ac:dyDescent="0.2">
      <c r="B164" s="27" t="s">
        <v>202</v>
      </c>
      <c r="C164" s="28" t="s">
        <v>186</v>
      </c>
      <c r="D164" s="29" t="s">
        <v>26</v>
      </c>
      <c r="E164" s="30">
        <f t="shared" si="7"/>
        <v>60</v>
      </c>
      <c r="F164" s="31">
        <v>862742</v>
      </c>
      <c r="G164" s="32">
        <f t="shared" si="8"/>
        <v>51764520</v>
      </c>
      <c r="I164" s="33">
        <v>60</v>
      </c>
      <c r="J164" s="34">
        <f t="shared" si="6"/>
        <v>51764520</v>
      </c>
    </row>
    <row r="165" spans="2:14" s="4" customFormat="1" ht="12" x14ac:dyDescent="0.2">
      <c r="B165" s="37">
        <v>9</v>
      </c>
      <c r="C165" s="38" t="s">
        <v>187</v>
      </c>
      <c r="D165" s="39"/>
      <c r="E165" s="39" t="str">
        <f t="shared" si="7"/>
        <v/>
      </c>
      <c r="F165" s="40"/>
      <c r="G165" s="41" t="str">
        <f t="shared" si="8"/>
        <v/>
      </c>
      <c r="I165" s="42"/>
      <c r="J165" s="43" t="str">
        <f t="shared" si="6"/>
        <v/>
      </c>
    </row>
    <row r="166" spans="2:14" s="19" customFormat="1" ht="12.75" x14ac:dyDescent="0.2">
      <c r="B166" s="20" t="s">
        <v>59</v>
      </c>
      <c r="C166" s="21" t="s">
        <v>642</v>
      </c>
      <c r="D166" s="22"/>
      <c r="E166" s="22" t="str">
        <f t="shared" si="7"/>
        <v/>
      </c>
      <c r="F166" s="35"/>
      <c r="G166" s="36" t="str">
        <f t="shared" si="8"/>
        <v/>
      </c>
      <c r="H166" s="24"/>
      <c r="I166" s="25"/>
      <c r="J166" s="26" t="str">
        <f t="shared" si="6"/>
        <v/>
      </c>
      <c r="K166" s="24"/>
      <c r="L166" s="24"/>
      <c r="M166" s="24"/>
      <c r="N166" s="24"/>
    </row>
    <row r="167" spans="2:14" s="4" customFormat="1" ht="84" x14ac:dyDescent="0.2">
      <c r="B167" s="27" t="s">
        <v>60</v>
      </c>
      <c r="C167" s="28" t="s">
        <v>194</v>
      </c>
      <c r="D167" s="29" t="s">
        <v>26</v>
      </c>
      <c r="E167" s="30">
        <f t="shared" si="7"/>
        <v>460</v>
      </c>
      <c r="F167" s="31">
        <v>62357</v>
      </c>
      <c r="G167" s="32">
        <f t="shared" si="8"/>
        <v>28684220</v>
      </c>
      <c r="I167" s="33">
        <v>460</v>
      </c>
      <c r="J167" s="34">
        <f t="shared" si="6"/>
        <v>28684220</v>
      </c>
    </row>
    <row r="168" spans="2:14" s="4" customFormat="1" ht="36" x14ac:dyDescent="0.2">
      <c r="B168" s="27" t="s">
        <v>61</v>
      </c>
      <c r="C168" s="28" t="s">
        <v>191</v>
      </c>
      <c r="D168" s="29" t="s">
        <v>26</v>
      </c>
      <c r="E168" s="30">
        <f t="shared" si="7"/>
        <v>502</v>
      </c>
      <c r="F168" s="31">
        <v>41558</v>
      </c>
      <c r="G168" s="32">
        <f t="shared" si="8"/>
        <v>20862116</v>
      </c>
      <c r="I168" s="33">
        <v>502</v>
      </c>
      <c r="J168" s="34">
        <f t="shared" si="6"/>
        <v>20862116</v>
      </c>
    </row>
    <row r="169" spans="2:14" s="19" customFormat="1" ht="12.75" x14ac:dyDescent="0.2">
      <c r="B169" s="20" t="s">
        <v>643</v>
      </c>
      <c r="C169" s="21" t="s">
        <v>188</v>
      </c>
      <c r="D169" s="22"/>
      <c r="E169" s="22" t="str">
        <f t="shared" si="7"/>
        <v/>
      </c>
      <c r="F169" s="35"/>
      <c r="G169" s="36" t="str">
        <f t="shared" si="8"/>
        <v/>
      </c>
      <c r="H169" s="24"/>
      <c r="I169" s="25"/>
      <c r="J169" s="26" t="str">
        <f t="shared" si="6"/>
        <v/>
      </c>
      <c r="K169" s="24"/>
      <c r="L169" s="24"/>
      <c r="M169" s="24"/>
      <c r="N169" s="24"/>
    </row>
    <row r="170" spans="2:14" s="4" customFormat="1" ht="60" x14ac:dyDescent="0.2">
      <c r="B170" s="27" t="s">
        <v>644</v>
      </c>
      <c r="C170" s="28" t="s">
        <v>645</v>
      </c>
      <c r="D170" s="29" t="s">
        <v>26</v>
      </c>
      <c r="E170" s="30">
        <f t="shared" si="7"/>
        <v>127</v>
      </c>
      <c r="F170" s="31">
        <v>26842</v>
      </c>
      <c r="G170" s="32">
        <f t="shared" si="8"/>
        <v>3408934</v>
      </c>
      <c r="I170" s="33">
        <v>127</v>
      </c>
      <c r="J170" s="34">
        <f t="shared" si="6"/>
        <v>3408934</v>
      </c>
    </row>
    <row r="171" spans="2:14" s="19" customFormat="1" ht="12.75" x14ac:dyDescent="0.2">
      <c r="B171" s="20" t="s">
        <v>646</v>
      </c>
      <c r="C171" s="21" t="s">
        <v>40</v>
      </c>
      <c r="D171" s="22"/>
      <c r="E171" s="22" t="str">
        <f t="shared" si="7"/>
        <v/>
      </c>
      <c r="F171" s="35"/>
      <c r="G171" s="36" t="str">
        <f t="shared" si="8"/>
        <v/>
      </c>
      <c r="H171" s="24"/>
      <c r="I171" s="25"/>
      <c r="J171" s="26" t="str">
        <f t="shared" si="6"/>
        <v/>
      </c>
      <c r="K171" s="24"/>
      <c r="L171" s="24"/>
      <c r="M171" s="24"/>
      <c r="N171" s="24"/>
    </row>
    <row r="172" spans="2:14" s="4" customFormat="1" ht="84" x14ac:dyDescent="0.2">
      <c r="B172" s="27" t="s">
        <v>647</v>
      </c>
      <c r="C172" s="28" t="s">
        <v>197</v>
      </c>
      <c r="D172" s="29" t="s">
        <v>26</v>
      </c>
      <c r="E172" s="30">
        <f t="shared" si="7"/>
        <v>139</v>
      </c>
      <c r="F172" s="31">
        <v>41964</v>
      </c>
      <c r="G172" s="32">
        <f t="shared" si="8"/>
        <v>5832996</v>
      </c>
      <c r="I172" s="33">
        <v>139</v>
      </c>
      <c r="J172" s="34">
        <f t="shared" si="6"/>
        <v>5832996</v>
      </c>
    </row>
    <row r="173" spans="2:14" s="4" customFormat="1" ht="84" x14ac:dyDescent="0.2">
      <c r="B173" s="27" t="s">
        <v>648</v>
      </c>
      <c r="C173" s="28" t="s">
        <v>199</v>
      </c>
      <c r="D173" s="29" t="s">
        <v>26</v>
      </c>
      <c r="E173" s="30">
        <f t="shared" si="7"/>
        <v>135</v>
      </c>
      <c r="F173" s="31">
        <v>36329</v>
      </c>
      <c r="G173" s="32">
        <f t="shared" si="8"/>
        <v>4904415</v>
      </c>
      <c r="I173" s="33">
        <v>135</v>
      </c>
      <c r="J173" s="34">
        <f t="shared" si="6"/>
        <v>4904415</v>
      </c>
    </row>
    <row r="174" spans="2:14" s="19" customFormat="1" ht="12.75" x14ac:dyDescent="0.2">
      <c r="B174" s="20" t="s">
        <v>649</v>
      </c>
      <c r="C174" s="21" t="s">
        <v>201</v>
      </c>
      <c r="D174" s="22"/>
      <c r="E174" s="22" t="str">
        <f t="shared" si="7"/>
        <v/>
      </c>
      <c r="F174" s="35"/>
      <c r="G174" s="36" t="str">
        <f t="shared" si="8"/>
        <v/>
      </c>
      <c r="H174" s="24"/>
      <c r="I174" s="25"/>
      <c r="J174" s="26" t="str">
        <f t="shared" si="6"/>
        <v/>
      </c>
      <c r="K174" s="24"/>
      <c r="L174" s="24"/>
      <c r="M174" s="24"/>
      <c r="N174" s="24"/>
    </row>
    <row r="175" spans="2:14" s="4" customFormat="1" ht="72" x14ac:dyDescent="0.2">
      <c r="B175" s="27" t="s">
        <v>650</v>
      </c>
      <c r="C175" s="28" t="s">
        <v>204</v>
      </c>
      <c r="D175" s="29" t="s">
        <v>26</v>
      </c>
      <c r="E175" s="30">
        <f t="shared" si="7"/>
        <v>130</v>
      </c>
      <c r="F175" s="31">
        <v>370258</v>
      </c>
      <c r="G175" s="32">
        <f t="shared" si="8"/>
        <v>48133540</v>
      </c>
      <c r="I175" s="33">
        <v>130</v>
      </c>
      <c r="J175" s="34">
        <f t="shared" si="6"/>
        <v>48133540</v>
      </c>
    </row>
    <row r="176" spans="2:14" s="4" customFormat="1" ht="144" x14ac:dyDescent="0.2">
      <c r="B176" s="27" t="s">
        <v>651</v>
      </c>
      <c r="C176" s="28" t="s">
        <v>203</v>
      </c>
      <c r="D176" s="29" t="s">
        <v>26</v>
      </c>
      <c r="E176" s="30">
        <f t="shared" si="7"/>
        <v>89</v>
      </c>
      <c r="F176" s="31">
        <v>177151</v>
      </c>
      <c r="G176" s="32">
        <f t="shared" si="8"/>
        <v>15766439</v>
      </c>
      <c r="I176" s="33">
        <v>89</v>
      </c>
      <c r="J176" s="34">
        <f t="shared" si="6"/>
        <v>15766439</v>
      </c>
    </row>
    <row r="177" spans="2:14" s="4" customFormat="1" ht="12" x14ac:dyDescent="0.2">
      <c r="B177" s="37">
        <v>10</v>
      </c>
      <c r="C177" s="38" t="s">
        <v>274</v>
      </c>
      <c r="D177" s="39"/>
      <c r="E177" s="39" t="str">
        <f t="shared" si="7"/>
        <v/>
      </c>
      <c r="F177" s="40"/>
      <c r="G177" s="41" t="str">
        <f t="shared" si="8"/>
        <v/>
      </c>
      <c r="I177" s="42"/>
      <c r="J177" s="43" t="str">
        <f t="shared" si="6"/>
        <v/>
      </c>
    </row>
    <row r="178" spans="2:14" s="19" customFormat="1" ht="12.75" x14ac:dyDescent="0.2">
      <c r="B178" s="20" t="s">
        <v>63</v>
      </c>
      <c r="C178" s="21" t="s">
        <v>652</v>
      </c>
      <c r="D178" s="22"/>
      <c r="E178" s="22" t="str">
        <f t="shared" si="7"/>
        <v/>
      </c>
      <c r="F178" s="35"/>
      <c r="G178" s="36" t="str">
        <f t="shared" si="8"/>
        <v/>
      </c>
      <c r="H178" s="24"/>
      <c r="I178" s="25"/>
      <c r="J178" s="26" t="str">
        <f t="shared" si="6"/>
        <v/>
      </c>
      <c r="K178" s="24"/>
      <c r="L178" s="24"/>
      <c r="M178" s="24"/>
      <c r="N178" s="24"/>
    </row>
    <row r="179" spans="2:14" s="4" customFormat="1" ht="84" x14ac:dyDescent="0.2">
      <c r="B179" s="27" t="s">
        <v>206</v>
      </c>
      <c r="C179" s="28" t="s">
        <v>653</v>
      </c>
      <c r="D179" s="29" t="s">
        <v>14</v>
      </c>
      <c r="E179" s="30">
        <f t="shared" si="7"/>
        <v>79</v>
      </c>
      <c r="F179" s="31">
        <v>123402</v>
      </c>
      <c r="G179" s="32">
        <f t="shared" si="8"/>
        <v>9748758</v>
      </c>
      <c r="I179" s="33">
        <v>79</v>
      </c>
      <c r="J179" s="34">
        <f t="shared" si="6"/>
        <v>9748758</v>
      </c>
    </row>
    <row r="180" spans="2:14" s="19" customFormat="1" ht="12.75" x14ac:dyDescent="0.2">
      <c r="B180" s="20" t="s">
        <v>64</v>
      </c>
      <c r="C180" s="21" t="s">
        <v>264</v>
      </c>
      <c r="D180" s="22"/>
      <c r="E180" s="22" t="str">
        <f t="shared" si="7"/>
        <v/>
      </c>
      <c r="F180" s="35"/>
      <c r="G180" s="36" t="str">
        <f t="shared" si="8"/>
        <v/>
      </c>
      <c r="H180" s="24"/>
      <c r="I180" s="25"/>
      <c r="J180" s="26" t="str">
        <f t="shared" si="6"/>
        <v/>
      </c>
      <c r="K180" s="24"/>
      <c r="L180" s="24"/>
      <c r="M180" s="24"/>
      <c r="N180" s="24"/>
    </row>
    <row r="181" spans="2:14" s="4" customFormat="1" ht="156" x14ac:dyDescent="0.2">
      <c r="B181" s="27" t="s">
        <v>210</v>
      </c>
      <c r="C181" s="28" t="s">
        <v>277</v>
      </c>
      <c r="D181" s="29" t="s">
        <v>14</v>
      </c>
      <c r="E181" s="30">
        <f t="shared" si="7"/>
        <v>750</v>
      </c>
      <c r="F181" s="31">
        <v>59743</v>
      </c>
      <c r="G181" s="32">
        <f t="shared" si="8"/>
        <v>44807250</v>
      </c>
      <c r="I181" s="33">
        <v>750</v>
      </c>
      <c r="J181" s="34">
        <f t="shared" si="6"/>
        <v>44807250</v>
      </c>
    </row>
    <row r="182" spans="2:14" s="4" customFormat="1" ht="156" x14ac:dyDescent="0.2">
      <c r="B182" s="27" t="s">
        <v>654</v>
      </c>
      <c r="C182" s="28" t="s">
        <v>279</v>
      </c>
      <c r="D182" s="29" t="s">
        <v>14</v>
      </c>
      <c r="E182" s="30">
        <f t="shared" si="7"/>
        <v>350</v>
      </c>
      <c r="F182" s="31">
        <v>69471</v>
      </c>
      <c r="G182" s="32">
        <f t="shared" si="8"/>
        <v>24314850</v>
      </c>
      <c r="I182" s="33">
        <v>350</v>
      </c>
      <c r="J182" s="34">
        <f t="shared" si="6"/>
        <v>24314850</v>
      </c>
    </row>
    <row r="183" spans="2:14" s="4" customFormat="1" ht="156" x14ac:dyDescent="0.2">
      <c r="B183" s="27" t="s">
        <v>655</v>
      </c>
      <c r="C183" s="28" t="s">
        <v>281</v>
      </c>
      <c r="D183" s="29" t="s">
        <v>14</v>
      </c>
      <c r="E183" s="30">
        <f t="shared" si="7"/>
        <v>400</v>
      </c>
      <c r="F183" s="31">
        <v>108358</v>
      </c>
      <c r="G183" s="32">
        <f t="shared" si="8"/>
        <v>43343200</v>
      </c>
      <c r="I183" s="33">
        <v>400</v>
      </c>
      <c r="J183" s="34">
        <f t="shared" si="6"/>
        <v>43343200</v>
      </c>
    </row>
    <row r="184" spans="2:14" s="4" customFormat="1" ht="132" x14ac:dyDescent="0.2">
      <c r="B184" s="27" t="s">
        <v>656</v>
      </c>
      <c r="C184" s="28" t="s">
        <v>283</v>
      </c>
      <c r="D184" s="29" t="s">
        <v>14</v>
      </c>
      <c r="E184" s="30">
        <f t="shared" si="7"/>
        <v>39</v>
      </c>
      <c r="F184" s="31">
        <v>181205</v>
      </c>
      <c r="G184" s="32">
        <f t="shared" si="8"/>
        <v>7066995</v>
      </c>
      <c r="I184" s="33">
        <v>39</v>
      </c>
      <c r="J184" s="34">
        <f t="shared" si="6"/>
        <v>7066995</v>
      </c>
    </row>
    <row r="185" spans="2:14" s="19" customFormat="1" ht="12.75" x14ac:dyDescent="0.2">
      <c r="B185" s="20" t="s">
        <v>66</v>
      </c>
      <c r="C185" s="21" t="s">
        <v>258</v>
      </c>
      <c r="D185" s="22"/>
      <c r="E185" s="22" t="str">
        <f t="shared" si="7"/>
        <v/>
      </c>
      <c r="F185" s="35"/>
      <c r="G185" s="36" t="str">
        <f t="shared" si="8"/>
        <v/>
      </c>
      <c r="H185" s="24"/>
      <c r="I185" s="25"/>
      <c r="J185" s="26" t="str">
        <f t="shared" si="6"/>
        <v/>
      </c>
      <c r="K185" s="24"/>
      <c r="L185" s="24"/>
      <c r="M185" s="24"/>
      <c r="N185" s="24"/>
    </row>
    <row r="186" spans="2:14" s="4" customFormat="1" ht="48" x14ac:dyDescent="0.2">
      <c r="B186" s="27" t="s">
        <v>212</v>
      </c>
      <c r="C186" s="28" t="s">
        <v>657</v>
      </c>
      <c r="D186" s="29" t="s">
        <v>24</v>
      </c>
      <c r="E186" s="30">
        <f t="shared" si="7"/>
        <v>25</v>
      </c>
      <c r="F186" s="31">
        <v>178124</v>
      </c>
      <c r="G186" s="32">
        <f t="shared" si="8"/>
        <v>4453100</v>
      </c>
      <c r="I186" s="33">
        <v>25</v>
      </c>
      <c r="J186" s="34">
        <f t="shared" si="6"/>
        <v>4453100</v>
      </c>
    </row>
    <row r="187" spans="2:14" s="4" customFormat="1" ht="48" x14ac:dyDescent="0.2">
      <c r="B187" s="27" t="s">
        <v>214</v>
      </c>
      <c r="C187" s="28" t="s">
        <v>658</v>
      </c>
      <c r="D187" s="29" t="s">
        <v>24</v>
      </c>
      <c r="E187" s="30">
        <f t="shared" si="7"/>
        <v>9</v>
      </c>
      <c r="F187" s="31">
        <v>203255</v>
      </c>
      <c r="G187" s="32">
        <f t="shared" si="8"/>
        <v>1829295</v>
      </c>
      <c r="I187" s="33">
        <v>9</v>
      </c>
      <c r="J187" s="34">
        <f t="shared" si="6"/>
        <v>1829295</v>
      </c>
    </row>
    <row r="188" spans="2:14" s="19" customFormat="1" ht="12.75" x14ac:dyDescent="0.2">
      <c r="B188" s="20" t="s">
        <v>216</v>
      </c>
      <c r="C188" s="21" t="s">
        <v>284</v>
      </c>
      <c r="D188" s="22"/>
      <c r="E188" s="22" t="str">
        <f t="shared" si="7"/>
        <v/>
      </c>
      <c r="F188" s="35"/>
      <c r="G188" s="36" t="str">
        <f t="shared" si="8"/>
        <v/>
      </c>
      <c r="H188" s="24"/>
      <c r="I188" s="25"/>
      <c r="J188" s="26" t="str">
        <f t="shared" si="6"/>
        <v/>
      </c>
      <c r="K188" s="24"/>
      <c r="L188" s="24"/>
      <c r="M188" s="24"/>
      <c r="N188" s="24"/>
    </row>
    <row r="189" spans="2:14" s="4" customFormat="1" ht="72" x14ac:dyDescent="0.2">
      <c r="B189" s="27" t="s">
        <v>218</v>
      </c>
      <c r="C189" s="28" t="s">
        <v>285</v>
      </c>
      <c r="D189" s="29" t="s">
        <v>14</v>
      </c>
      <c r="E189" s="30">
        <f t="shared" si="7"/>
        <v>39</v>
      </c>
      <c r="F189" s="31">
        <v>124480</v>
      </c>
      <c r="G189" s="32">
        <f t="shared" si="8"/>
        <v>4854720</v>
      </c>
      <c r="I189" s="33">
        <v>39</v>
      </c>
      <c r="J189" s="34">
        <f t="shared" si="6"/>
        <v>4854720</v>
      </c>
    </row>
    <row r="190" spans="2:14" s="4" customFormat="1" ht="72" x14ac:dyDescent="0.2">
      <c r="B190" s="27" t="s">
        <v>659</v>
      </c>
      <c r="C190" s="28" t="s">
        <v>660</v>
      </c>
      <c r="D190" s="29" t="s">
        <v>14</v>
      </c>
      <c r="E190" s="30">
        <f t="shared" si="7"/>
        <v>58</v>
      </c>
      <c r="F190" s="31">
        <v>243620</v>
      </c>
      <c r="G190" s="32">
        <f t="shared" si="8"/>
        <v>14129960</v>
      </c>
      <c r="I190" s="33">
        <v>58</v>
      </c>
      <c r="J190" s="34">
        <f t="shared" si="6"/>
        <v>14129960</v>
      </c>
    </row>
    <row r="191" spans="2:14" s="19" customFormat="1" ht="12.75" x14ac:dyDescent="0.2">
      <c r="B191" s="20" t="s">
        <v>220</v>
      </c>
      <c r="C191" s="21" t="s">
        <v>661</v>
      </c>
      <c r="D191" s="22"/>
      <c r="E191" s="22" t="str">
        <f t="shared" si="7"/>
        <v/>
      </c>
      <c r="F191" s="35"/>
      <c r="G191" s="36" t="str">
        <f t="shared" si="8"/>
        <v/>
      </c>
      <c r="H191" s="24"/>
      <c r="I191" s="25"/>
      <c r="J191" s="26" t="str">
        <f t="shared" si="6"/>
        <v/>
      </c>
      <c r="K191" s="24"/>
      <c r="L191" s="24"/>
      <c r="M191" s="24"/>
      <c r="N191" s="24"/>
    </row>
    <row r="192" spans="2:14" s="4" customFormat="1" ht="96" x14ac:dyDescent="0.2">
      <c r="B192" s="27" t="s">
        <v>221</v>
      </c>
      <c r="C192" s="28" t="s">
        <v>662</v>
      </c>
      <c r="D192" s="29" t="s">
        <v>24</v>
      </c>
      <c r="E192" s="30">
        <f t="shared" si="7"/>
        <v>7</v>
      </c>
      <c r="F192" s="31">
        <v>2532871</v>
      </c>
      <c r="G192" s="32">
        <f t="shared" si="8"/>
        <v>17730097</v>
      </c>
      <c r="I192" s="33">
        <v>7</v>
      </c>
      <c r="J192" s="34">
        <f t="shared" si="6"/>
        <v>17730097</v>
      </c>
    </row>
    <row r="193" spans="2:14" s="4" customFormat="1" ht="12" x14ac:dyDescent="0.2">
      <c r="B193" s="37">
        <v>11</v>
      </c>
      <c r="C193" s="38" t="s">
        <v>663</v>
      </c>
      <c r="D193" s="39"/>
      <c r="E193" s="39" t="str">
        <f t="shared" si="7"/>
        <v/>
      </c>
      <c r="F193" s="40"/>
      <c r="G193" s="41" t="str">
        <f t="shared" si="8"/>
        <v/>
      </c>
      <c r="I193" s="42"/>
      <c r="J193" s="43" t="str">
        <f t="shared" si="6"/>
        <v/>
      </c>
    </row>
    <row r="194" spans="2:14" s="19" customFormat="1" ht="12.75" x14ac:dyDescent="0.2">
      <c r="B194" s="20" t="s">
        <v>232</v>
      </c>
      <c r="C194" s="21" t="s">
        <v>264</v>
      </c>
      <c r="D194" s="22"/>
      <c r="E194" s="22" t="str">
        <f t="shared" si="7"/>
        <v/>
      </c>
      <c r="F194" s="35"/>
      <c r="G194" s="36" t="str">
        <f t="shared" si="8"/>
        <v/>
      </c>
      <c r="H194" s="24"/>
      <c r="I194" s="25"/>
      <c r="J194" s="26" t="str">
        <f t="shared" si="6"/>
        <v/>
      </c>
      <c r="K194" s="24"/>
      <c r="L194" s="24"/>
      <c r="M194" s="24"/>
      <c r="N194" s="24"/>
    </row>
    <row r="195" spans="2:14" s="4" customFormat="1" ht="168" x14ac:dyDescent="0.2">
      <c r="B195" s="27" t="s">
        <v>233</v>
      </c>
      <c r="C195" s="28" t="s">
        <v>265</v>
      </c>
      <c r="D195" s="29" t="s">
        <v>14</v>
      </c>
      <c r="E195" s="30">
        <f t="shared" si="7"/>
        <v>18</v>
      </c>
      <c r="F195" s="31">
        <v>13501</v>
      </c>
      <c r="G195" s="32">
        <f t="shared" si="8"/>
        <v>243018</v>
      </c>
      <c r="I195" s="33">
        <v>18</v>
      </c>
      <c r="J195" s="34">
        <f t="shared" si="6"/>
        <v>243018</v>
      </c>
    </row>
    <row r="196" spans="2:14" s="4" customFormat="1" ht="168" x14ac:dyDescent="0.2">
      <c r="B196" s="27" t="s">
        <v>234</v>
      </c>
      <c r="C196" s="28" t="s">
        <v>664</v>
      </c>
      <c r="D196" s="29" t="s">
        <v>14</v>
      </c>
      <c r="E196" s="30">
        <f t="shared" si="7"/>
        <v>800</v>
      </c>
      <c r="F196" s="31">
        <v>33804</v>
      </c>
      <c r="G196" s="32">
        <f t="shared" si="8"/>
        <v>27043200</v>
      </c>
      <c r="I196" s="33">
        <v>800</v>
      </c>
      <c r="J196" s="34">
        <f t="shared" si="6"/>
        <v>27043200</v>
      </c>
    </row>
    <row r="197" spans="2:14" s="4" customFormat="1" ht="168" x14ac:dyDescent="0.2">
      <c r="B197" s="27" t="s">
        <v>236</v>
      </c>
      <c r="C197" s="28" t="s">
        <v>665</v>
      </c>
      <c r="D197" s="29" t="s">
        <v>14</v>
      </c>
      <c r="E197" s="30">
        <f t="shared" si="7"/>
        <v>75</v>
      </c>
      <c r="F197" s="31">
        <v>52610</v>
      </c>
      <c r="G197" s="32">
        <f t="shared" si="8"/>
        <v>3945750</v>
      </c>
      <c r="I197" s="33">
        <v>75</v>
      </c>
      <c r="J197" s="34">
        <f t="shared" ref="J197:J260" si="9">+IF(I197=0,"",IFERROR(ROUND(I197*ROUND($F197,0),0),""))</f>
        <v>3945750</v>
      </c>
    </row>
    <row r="198" spans="2:14" s="4" customFormat="1" ht="168" x14ac:dyDescent="0.2">
      <c r="B198" s="27" t="s">
        <v>237</v>
      </c>
      <c r="C198" s="28" t="s">
        <v>266</v>
      </c>
      <c r="D198" s="29" t="s">
        <v>14</v>
      </c>
      <c r="E198" s="30">
        <f t="shared" si="7"/>
        <v>120</v>
      </c>
      <c r="F198" s="31">
        <v>22154</v>
      </c>
      <c r="G198" s="32">
        <f t="shared" si="8"/>
        <v>2658480</v>
      </c>
      <c r="I198" s="33">
        <v>120</v>
      </c>
      <c r="J198" s="34">
        <f t="shared" si="9"/>
        <v>2658480</v>
      </c>
    </row>
    <row r="199" spans="2:14" s="4" customFormat="1" ht="168" x14ac:dyDescent="0.2">
      <c r="B199" s="27" t="s">
        <v>239</v>
      </c>
      <c r="C199" s="28" t="s">
        <v>267</v>
      </c>
      <c r="D199" s="29" t="s">
        <v>14</v>
      </c>
      <c r="E199" s="30">
        <f t="shared" si="7"/>
        <v>26</v>
      </c>
      <c r="F199" s="31">
        <v>56001</v>
      </c>
      <c r="G199" s="32">
        <f t="shared" si="8"/>
        <v>1456026</v>
      </c>
      <c r="I199" s="33">
        <v>26</v>
      </c>
      <c r="J199" s="34">
        <f t="shared" si="9"/>
        <v>1456026</v>
      </c>
    </row>
    <row r="200" spans="2:14" s="4" customFormat="1" ht="36" x14ac:dyDescent="0.2">
      <c r="B200" s="27" t="s">
        <v>241</v>
      </c>
      <c r="C200" s="28" t="s">
        <v>666</v>
      </c>
      <c r="D200" s="29" t="s">
        <v>14</v>
      </c>
      <c r="E200" s="30">
        <f t="shared" si="7"/>
        <v>50</v>
      </c>
      <c r="F200" s="31">
        <v>923</v>
      </c>
      <c r="G200" s="32">
        <f t="shared" si="8"/>
        <v>46150</v>
      </c>
      <c r="I200" s="33">
        <v>50</v>
      </c>
      <c r="J200" s="34">
        <f t="shared" si="9"/>
        <v>46150</v>
      </c>
    </row>
    <row r="201" spans="2:14" s="19" customFormat="1" ht="12.75" x14ac:dyDescent="0.2">
      <c r="B201" s="20" t="s">
        <v>245</v>
      </c>
      <c r="C201" s="21" t="s">
        <v>258</v>
      </c>
      <c r="D201" s="22"/>
      <c r="E201" s="22" t="str">
        <f t="shared" si="7"/>
        <v/>
      </c>
      <c r="F201" s="35"/>
      <c r="G201" s="36" t="str">
        <f t="shared" si="8"/>
        <v/>
      </c>
      <c r="H201" s="24"/>
      <c r="I201" s="25"/>
      <c r="J201" s="26" t="str">
        <f t="shared" si="9"/>
        <v/>
      </c>
      <c r="K201" s="24"/>
      <c r="L201" s="24"/>
      <c r="M201" s="24"/>
      <c r="N201" s="24"/>
    </row>
    <row r="202" spans="2:14" s="4" customFormat="1" ht="120" x14ac:dyDescent="0.2">
      <c r="B202" s="27" t="s">
        <v>246</v>
      </c>
      <c r="C202" s="28" t="s">
        <v>260</v>
      </c>
      <c r="D202" s="29" t="s">
        <v>24</v>
      </c>
      <c r="E202" s="30">
        <f t="shared" si="7"/>
        <v>35</v>
      </c>
      <c r="F202" s="31">
        <v>121120</v>
      </c>
      <c r="G202" s="32">
        <f t="shared" si="8"/>
        <v>4239200</v>
      </c>
      <c r="I202" s="33">
        <v>35</v>
      </c>
      <c r="J202" s="34">
        <f t="shared" si="9"/>
        <v>4239200</v>
      </c>
    </row>
    <row r="203" spans="2:14" s="4" customFormat="1" ht="120" x14ac:dyDescent="0.2">
      <c r="B203" s="27" t="s">
        <v>247</v>
      </c>
      <c r="C203" s="28" t="s">
        <v>667</v>
      </c>
      <c r="D203" s="29" t="s">
        <v>24</v>
      </c>
      <c r="E203" s="30">
        <f t="shared" si="7"/>
        <v>10</v>
      </c>
      <c r="F203" s="31">
        <v>246061</v>
      </c>
      <c r="G203" s="32">
        <f t="shared" si="8"/>
        <v>2460610</v>
      </c>
      <c r="I203" s="33">
        <v>10</v>
      </c>
      <c r="J203" s="34">
        <f t="shared" si="9"/>
        <v>2460610</v>
      </c>
    </row>
    <row r="204" spans="2:14" s="4" customFormat="1" ht="120" x14ac:dyDescent="0.2">
      <c r="B204" s="27" t="s">
        <v>248</v>
      </c>
      <c r="C204" s="28" t="s">
        <v>262</v>
      </c>
      <c r="D204" s="29" t="s">
        <v>24</v>
      </c>
      <c r="E204" s="30">
        <f t="shared" si="7"/>
        <v>10</v>
      </c>
      <c r="F204" s="31">
        <v>192542</v>
      </c>
      <c r="G204" s="32">
        <f t="shared" si="8"/>
        <v>1925420</v>
      </c>
      <c r="I204" s="33">
        <v>10</v>
      </c>
      <c r="J204" s="34">
        <f t="shared" si="9"/>
        <v>1925420</v>
      </c>
    </row>
    <row r="205" spans="2:14" s="19" customFormat="1" ht="12.75" x14ac:dyDescent="0.2">
      <c r="B205" s="20" t="s">
        <v>249</v>
      </c>
      <c r="C205" s="21" t="s">
        <v>269</v>
      </c>
      <c r="D205" s="22"/>
      <c r="E205" s="22" t="str">
        <f t="shared" si="7"/>
        <v/>
      </c>
      <c r="F205" s="35"/>
      <c r="G205" s="36" t="str">
        <f t="shared" si="8"/>
        <v/>
      </c>
      <c r="H205" s="24"/>
      <c r="I205" s="25"/>
      <c r="J205" s="26" t="str">
        <f t="shared" si="9"/>
        <v/>
      </c>
      <c r="K205" s="24"/>
      <c r="L205" s="24"/>
      <c r="M205" s="24"/>
      <c r="N205" s="24"/>
    </row>
    <row r="206" spans="2:14" s="4" customFormat="1" ht="60" x14ac:dyDescent="0.2">
      <c r="B206" s="27" t="s">
        <v>250</v>
      </c>
      <c r="C206" s="28" t="s">
        <v>271</v>
      </c>
      <c r="D206" s="29" t="s">
        <v>24</v>
      </c>
      <c r="E206" s="30">
        <f t="shared" si="7"/>
        <v>8</v>
      </c>
      <c r="F206" s="31">
        <v>151650</v>
      </c>
      <c r="G206" s="32">
        <f t="shared" si="8"/>
        <v>1213200</v>
      </c>
      <c r="I206" s="33">
        <v>8</v>
      </c>
      <c r="J206" s="34">
        <f t="shared" si="9"/>
        <v>1213200</v>
      </c>
    </row>
    <row r="207" spans="2:14" s="4" customFormat="1" ht="60" x14ac:dyDescent="0.2">
      <c r="B207" s="27" t="s">
        <v>251</v>
      </c>
      <c r="C207" s="28" t="s">
        <v>668</v>
      </c>
      <c r="D207" s="29" t="s">
        <v>24</v>
      </c>
      <c r="E207" s="30">
        <f t="shared" si="7"/>
        <v>8</v>
      </c>
      <c r="F207" s="31">
        <v>173300</v>
      </c>
      <c r="G207" s="32">
        <f t="shared" si="8"/>
        <v>1386400</v>
      </c>
      <c r="I207" s="33">
        <v>8</v>
      </c>
      <c r="J207" s="34">
        <f t="shared" si="9"/>
        <v>1386400</v>
      </c>
    </row>
    <row r="208" spans="2:14" s="4" customFormat="1" ht="72" x14ac:dyDescent="0.2">
      <c r="B208" s="27" t="s">
        <v>252</v>
      </c>
      <c r="C208" s="28" t="s">
        <v>669</v>
      </c>
      <c r="D208" s="29" t="s">
        <v>24</v>
      </c>
      <c r="E208" s="30">
        <f t="shared" si="7"/>
        <v>3</v>
      </c>
      <c r="F208" s="31">
        <v>195341</v>
      </c>
      <c r="G208" s="32">
        <f t="shared" si="8"/>
        <v>586023</v>
      </c>
      <c r="I208" s="33">
        <v>3</v>
      </c>
      <c r="J208" s="34">
        <f t="shared" si="9"/>
        <v>586023</v>
      </c>
    </row>
    <row r="209" spans="2:14" s="4" customFormat="1" ht="48" x14ac:dyDescent="0.2">
      <c r="B209" s="27" t="s">
        <v>253</v>
      </c>
      <c r="C209" s="28" t="s">
        <v>670</v>
      </c>
      <c r="D209" s="29" t="s">
        <v>24</v>
      </c>
      <c r="E209" s="30">
        <f t="shared" si="7"/>
        <v>1</v>
      </c>
      <c r="F209" s="31">
        <v>112922</v>
      </c>
      <c r="G209" s="32">
        <f t="shared" si="8"/>
        <v>112922</v>
      </c>
      <c r="I209" s="33">
        <v>1</v>
      </c>
      <c r="J209" s="34">
        <f t="shared" si="9"/>
        <v>112922</v>
      </c>
    </row>
    <row r="210" spans="2:14" s="4" customFormat="1" ht="48" x14ac:dyDescent="0.2">
      <c r="B210" s="27" t="s">
        <v>254</v>
      </c>
      <c r="C210" s="28" t="s">
        <v>671</v>
      </c>
      <c r="D210" s="29" t="s">
        <v>24</v>
      </c>
      <c r="E210" s="30">
        <f t="shared" si="7"/>
        <v>1</v>
      </c>
      <c r="F210" s="31">
        <v>185103</v>
      </c>
      <c r="G210" s="32">
        <f t="shared" si="8"/>
        <v>185103</v>
      </c>
      <c r="I210" s="33">
        <v>1</v>
      </c>
      <c r="J210" s="34">
        <f t="shared" si="9"/>
        <v>185103</v>
      </c>
    </row>
    <row r="211" spans="2:14" s="19" customFormat="1" ht="12.75" x14ac:dyDescent="0.2">
      <c r="B211" s="20" t="s">
        <v>255</v>
      </c>
      <c r="C211" s="21" t="s">
        <v>672</v>
      </c>
      <c r="D211" s="22"/>
      <c r="E211" s="22" t="str">
        <f t="shared" si="7"/>
        <v/>
      </c>
      <c r="F211" s="35"/>
      <c r="G211" s="36" t="str">
        <f t="shared" si="8"/>
        <v/>
      </c>
      <c r="H211" s="24"/>
      <c r="I211" s="25"/>
      <c r="J211" s="26" t="str">
        <f t="shared" si="9"/>
        <v/>
      </c>
      <c r="K211" s="24"/>
      <c r="L211" s="24"/>
      <c r="M211" s="24"/>
      <c r="N211" s="24"/>
    </row>
    <row r="212" spans="2:14" s="4" customFormat="1" ht="96" x14ac:dyDescent="0.2">
      <c r="B212" s="27" t="s">
        <v>256</v>
      </c>
      <c r="C212" s="28" t="s">
        <v>673</v>
      </c>
      <c r="D212" s="29" t="s">
        <v>14</v>
      </c>
      <c r="E212" s="30">
        <f t="shared" si="7"/>
        <v>1</v>
      </c>
      <c r="F212" s="31">
        <v>511317</v>
      </c>
      <c r="G212" s="32">
        <f t="shared" si="8"/>
        <v>511317</v>
      </c>
      <c r="I212" s="33">
        <v>1</v>
      </c>
      <c r="J212" s="34">
        <f t="shared" si="9"/>
        <v>511317</v>
      </c>
    </row>
    <row r="213" spans="2:14" s="19" customFormat="1" ht="12.75" x14ac:dyDescent="0.2">
      <c r="B213" s="20" t="s">
        <v>674</v>
      </c>
      <c r="C213" s="21" t="s">
        <v>675</v>
      </c>
      <c r="D213" s="22"/>
      <c r="E213" s="22" t="str">
        <f t="shared" si="7"/>
        <v/>
      </c>
      <c r="F213" s="35"/>
      <c r="G213" s="36" t="str">
        <f t="shared" si="8"/>
        <v/>
      </c>
      <c r="H213" s="24"/>
      <c r="I213" s="25"/>
      <c r="J213" s="26" t="str">
        <f t="shared" si="9"/>
        <v/>
      </c>
      <c r="K213" s="24"/>
      <c r="L213" s="24"/>
      <c r="M213" s="24"/>
      <c r="N213" s="24"/>
    </row>
    <row r="214" spans="2:14" s="4" customFormat="1" ht="168" x14ac:dyDescent="0.2">
      <c r="B214" s="27" t="s">
        <v>676</v>
      </c>
      <c r="C214" s="28" t="s">
        <v>677</v>
      </c>
      <c r="D214" s="29" t="s">
        <v>14</v>
      </c>
      <c r="E214" s="30">
        <f t="shared" si="7"/>
        <v>98</v>
      </c>
      <c r="F214" s="31">
        <v>92938</v>
      </c>
      <c r="G214" s="32">
        <f t="shared" si="8"/>
        <v>9107924</v>
      </c>
      <c r="I214" s="33">
        <v>98</v>
      </c>
      <c r="J214" s="34">
        <f t="shared" si="9"/>
        <v>9107924</v>
      </c>
    </row>
    <row r="215" spans="2:14" s="4" customFormat="1" ht="168" x14ac:dyDescent="0.2">
      <c r="B215" s="27" t="s">
        <v>678</v>
      </c>
      <c r="C215" s="28" t="s">
        <v>679</v>
      </c>
      <c r="D215" s="29" t="s">
        <v>14</v>
      </c>
      <c r="E215" s="30">
        <f t="shared" si="7"/>
        <v>87</v>
      </c>
      <c r="F215" s="31">
        <v>192117</v>
      </c>
      <c r="G215" s="32">
        <f t="shared" si="8"/>
        <v>16714179</v>
      </c>
      <c r="I215" s="33">
        <v>87</v>
      </c>
      <c r="J215" s="34">
        <f t="shared" si="9"/>
        <v>16714179</v>
      </c>
    </row>
    <row r="216" spans="2:14" s="4" customFormat="1" ht="168" x14ac:dyDescent="0.2">
      <c r="B216" s="27" t="s">
        <v>680</v>
      </c>
      <c r="C216" s="28" t="s">
        <v>681</v>
      </c>
      <c r="D216" s="29" t="s">
        <v>14</v>
      </c>
      <c r="E216" s="30">
        <f t="shared" si="7"/>
        <v>77</v>
      </c>
      <c r="F216" s="31">
        <v>283488</v>
      </c>
      <c r="G216" s="32">
        <f t="shared" si="8"/>
        <v>21828576</v>
      </c>
      <c r="I216" s="33">
        <v>77</v>
      </c>
      <c r="J216" s="34">
        <f t="shared" si="9"/>
        <v>21828576</v>
      </c>
    </row>
    <row r="217" spans="2:14" s="4" customFormat="1" ht="168" x14ac:dyDescent="0.2">
      <c r="B217" s="27" t="s">
        <v>682</v>
      </c>
      <c r="C217" s="28" t="s">
        <v>683</v>
      </c>
      <c r="D217" s="29" t="s">
        <v>14</v>
      </c>
      <c r="E217" s="30">
        <f t="shared" si="7"/>
        <v>4</v>
      </c>
      <c r="F217" s="31">
        <v>542218</v>
      </c>
      <c r="G217" s="32">
        <f t="shared" si="8"/>
        <v>2168872</v>
      </c>
      <c r="I217" s="33">
        <v>4</v>
      </c>
      <c r="J217" s="34">
        <f t="shared" si="9"/>
        <v>2168872</v>
      </c>
    </row>
    <row r="218" spans="2:14" s="19" customFormat="1" ht="12.75" x14ac:dyDescent="0.2">
      <c r="B218" s="20" t="s">
        <v>684</v>
      </c>
      <c r="C218" s="21" t="s">
        <v>685</v>
      </c>
      <c r="D218" s="22"/>
      <c r="E218" s="22" t="str">
        <f t="shared" si="7"/>
        <v/>
      </c>
      <c r="F218" s="35"/>
      <c r="G218" s="36" t="str">
        <f t="shared" si="8"/>
        <v/>
      </c>
      <c r="H218" s="24"/>
      <c r="I218" s="25"/>
      <c r="J218" s="26" t="str">
        <f t="shared" si="9"/>
        <v/>
      </c>
      <c r="K218" s="24"/>
      <c r="L218" s="24"/>
      <c r="M218" s="24"/>
      <c r="N218" s="24"/>
    </row>
    <row r="219" spans="2:14" s="4" customFormat="1" ht="132" x14ac:dyDescent="0.2">
      <c r="B219" s="27" t="s">
        <v>686</v>
      </c>
      <c r="C219" s="28" t="s">
        <v>687</v>
      </c>
      <c r="D219" s="29" t="s">
        <v>24</v>
      </c>
      <c r="E219" s="30">
        <f t="shared" si="7"/>
        <v>1</v>
      </c>
      <c r="F219" s="31">
        <v>20473950</v>
      </c>
      <c r="G219" s="32">
        <f t="shared" si="8"/>
        <v>20473950</v>
      </c>
      <c r="I219" s="33">
        <v>1</v>
      </c>
      <c r="J219" s="34">
        <f t="shared" si="9"/>
        <v>20473950</v>
      </c>
    </row>
    <row r="220" spans="2:14" s="4" customFormat="1" ht="132" x14ac:dyDescent="0.2">
      <c r="B220" s="27" t="s">
        <v>688</v>
      </c>
      <c r="C220" s="28" t="s">
        <v>689</v>
      </c>
      <c r="D220" s="29" t="s">
        <v>24</v>
      </c>
      <c r="E220" s="30">
        <f t="shared" si="7"/>
        <v>1</v>
      </c>
      <c r="F220" s="31">
        <v>4491107</v>
      </c>
      <c r="G220" s="32">
        <f t="shared" si="8"/>
        <v>4491107</v>
      </c>
      <c r="I220" s="33">
        <v>1</v>
      </c>
      <c r="J220" s="34">
        <f t="shared" si="9"/>
        <v>4491107</v>
      </c>
    </row>
    <row r="221" spans="2:14" s="19" customFormat="1" ht="12.75" x14ac:dyDescent="0.2">
      <c r="B221" s="20" t="s">
        <v>854</v>
      </c>
      <c r="C221" s="21" t="s">
        <v>855</v>
      </c>
      <c r="D221" s="22"/>
      <c r="E221" s="22" t="str">
        <f t="shared" si="7"/>
        <v/>
      </c>
      <c r="F221" s="35"/>
      <c r="G221" s="36" t="str">
        <f t="shared" si="8"/>
        <v/>
      </c>
      <c r="H221" s="24"/>
      <c r="I221" s="25"/>
      <c r="J221" s="26" t="str">
        <f t="shared" si="9"/>
        <v/>
      </c>
      <c r="K221" s="24"/>
      <c r="L221" s="24"/>
      <c r="M221" s="24"/>
      <c r="N221" s="24"/>
    </row>
    <row r="222" spans="2:14" s="4" customFormat="1" ht="48" x14ac:dyDescent="0.2">
      <c r="B222" s="27" t="s">
        <v>856</v>
      </c>
      <c r="C222" s="28" t="s">
        <v>857</v>
      </c>
      <c r="D222" s="29" t="s">
        <v>24</v>
      </c>
      <c r="E222" s="30">
        <f t="shared" si="7"/>
        <v>1</v>
      </c>
      <c r="F222" s="31">
        <v>11214041</v>
      </c>
      <c r="G222" s="32">
        <f t="shared" si="8"/>
        <v>11214041</v>
      </c>
      <c r="I222" s="33">
        <v>1</v>
      </c>
      <c r="J222" s="34">
        <f t="shared" si="9"/>
        <v>11214041</v>
      </c>
    </row>
    <row r="223" spans="2:14" s="4" customFormat="1" ht="12" x14ac:dyDescent="0.2">
      <c r="B223" s="37">
        <v>12</v>
      </c>
      <c r="C223" s="38" t="s">
        <v>690</v>
      </c>
      <c r="D223" s="39"/>
      <c r="E223" s="39" t="str">
        <f t="shared" ref="E223:E352" si="10">IF((I223)=0,"",I223)</f>
        <v/>
      </c>
      <c r="F223" s="40"/>
      <c r="G223" s="41" t="str">
        <f t="shared" si="8"/>
        <v/>
      </c>
      <c r="I223" s="42"/>
      <c r="J223" s="43" t="str">
        <f t="shared" si="9"/>
        <v/>
      </c>
    </row>
    <row r="224" spans="2:14" s="19" customFormat="1" ht="12.75" x14ac:dyDescent="0.2">
      <c r="B224" s="20" t="s">
        <v>257</v>
      </c>
      <c r="C224" s="21" t="s">
        <v>287</v>
      </c>
      <c r="D224" s="22"/>
      <c r="E224" s="22" t="str">
        <f t="shared" si="10"/>
        <v/>
      </c>
      <c r="F224" s="35"/>
      <c r="G224" s="36" t="str">
        <f t="shared" si="8"/>
        <v/>
      </c>
      <c r="H224" s="24"/>
      <c r="I224" s="25"/>
      <c r="J224" s="26" t="str">
        <f t="shared" si="9"/>
        <v/>
      </c>
      <c r="K224" s="24"/>
      <c r="L224" s="24"/>
      <c r="M224" s="24"/>
      <c r="N224" s="24"/>
    </row>
    <row r="225" spans="2:14" s="4" customFormat="1" ht="84" x14ac:dyDescent="0.2">
      <c r="B225" s="27" t="s">
        <v>259</v>
      </c>
      <c r="C225" s="28" t="s">
        <v>691</v>
      </c>
      <c r="D225" s="29" t="s">
        <v>16</v>
      </c>
      <c r="E225" s="30">
        <f t="shared" si="10"/>
        <v>1</v>
      </c>
      <c r="F225" s="31">
        <v>1384643</v>
      </c>
      <c r="G225" s="32">
        <f t="shared" ref="G225:G358" si="11">+IF(E225=0,"",IFERROR(ROUND(E225*ROUND($F225,0),0),""))</f>
        <v>1384643</v>
      </c>
      <c r="I225" s="33">
        <v>1</v>
      </c>
      <c r="J225" s="34">
        <f t="shared" si="9"/>
        <v>1384643</v>
      </c>
    </row>
    <row r="226" spans="2:14" s="4" customFormat="1" ht="120" x14ac:dyDescent="0.2">
      <c r="B226" s="27" t="s">
        <v>261</v>
      </c>
      <c r="C226" s="28" t="s">
        <v>692</v>
      </c>
      <c r="D226" s="29" t="s">
        <v>16</v>
      </c>
      <c r="E226" s="30">
        <f t="shared" si="10"/>
        <v>1</v>
      </c>
      <c r="F226" s="31">
        <v>6998434</v>
      </c>
      <c r="G226" s="32">
        <f t="shared" si="11"/>
        <v>6998434</v>
      </c>
      <c r="I226" s="33">
        <v>1</v>
      </c>
      <c r="J226" s="34">
        <f t="shared" si="9"/>
        <v>6998434</v>
      </c>
    </row>
    <row r="227" spans="2:14" s="4" customFormat="1" ht="60" x14ac:dyDescent="0.2">
      <c r="B227" s="27" t="s">
        <v>693</v>
      </c>
      <c r="C227" s="28" t="s">
        <v>291</v>
      </c>
      <c r="D227" s="29" t="s">
        <v>16</v>
      </c>
      <c r="E227" s="30">
        <f t="shared" si="10"/>
        <v>1</v>
      </c>
      <c r="F227" s="31">
        <v>2180761</v>
      </c>
      <c r="G227" s="32">
        <f t="shared" si="11"/>
        <v>2180761</v>
      </c>
      <c r="I227" s="33">
        <v>1</v>
      </c>
      <c r="J227" s="34">
        <f t="shared" si="9"/>
        <v>2180761</v>
      </c>
    </row>
    <row r="228" spans="2:14" s="19" customFormat="1" ht="12.6" customHeight="1" x14ac:dyDescent="0.2">
      <c r="B228" s="20" t="s">
        <v>263</v>
      </c>
      <c r="C228" s="21" t="s">
        <v>293</v>
      </c>
      <c r="D228" s="22"/>
      <c r="E228" s="22" t="str">
        <f t="shared" si="10"/>
        <v/>
      </c>
      <c r="F228" s="35"/>
      <c r="G228" s="36" t="str">
        <f t="shared" si="11"/>
        <v/>
      </c>
      <c r="H228" s="24"/>
      <c r="I228" s="25"/>
      <c r="J228" s="26" t="str">
        <f t="shared" si="9"/>
        <v/>
      </c>
      <c r="K228" s="24"/>
      <c r="L228" s="24"/>
      <c r="M228" s="24"/>
      <c r="N228" s="24"/>
    </row>
    <row r="229" spans="2:14" s="4" customFormat="1" ht="60" x14ac:dyDescent="0.2">
      <c r="B229" s="27" t="s">
        <v>849</v>
      </c>
      <c r="C229" s="28" t="s">
        <v>295</v>
      </c>
      <c r="D229" s="29" t="s">
        <v>24</v>
      </c>
      <c r="E229" s="30">
        <f t="shared" si="10"/>
        <v>1</v>
      </c>
      <c r="F229" s="31">
        <v>551904</v>
      </c>
      <c r="G229" s="32">
        <f t="shared" si="11"/>
        <v>551904</v>
      </c>
      <c r="I229" s="33">
        <v>1</v>
      </c>
      <c r="J229" s="34">
        <f t="shared" si="9"/>
        <v>551904</v>
      </c>
    </row>
    <row r="230" spans="2:14" s="4" customFormat="1" ht="48" x14ac:dyDescent="0.2">
      <c r="B230" s="27" t="s">
        <v>850</v>
      </c>
      <c r="C230" s="28" t="s">
        <v>297</v>
      </c>
      <c r="D230" s="29" t="s">
        <v>24</v>
      </c>
      <c r="E230" s="30">
        <f t="shared" si="10"/>
        <v>9</v>
      </c>
      <c r="F230" s="31">
        <v>50645</v>
      </c>
      <c r="G230" s="32">
        <f t="shared" si="11"/>
        <v>455805</v>
      </c>
      <c r="I230" s="33">
        <v>9</v>
      </c>
      <c r="J230" s="34">
        <f t="shared" si="9"/>
        <v>455805</v>
      </c>
    </row>
    <row r="231" spans="2:14" s="19" customFormat="1" ht="12.75" x14ac:dyDescent="0.2">
      <c r="B231" s="20" t="s">
        <v>268</v>
      </c>
      <c r="C231" s="21" t="s">
        <v>299</v>
      </c>
      <c r="D231" s="22"/>
      <c r="E231" s="22" t="str">
        <f t="shared" si="10"/>
        <v/>
      </c>
      <c r="F231" s="35"/>
      <c r="G231" s="36" t="str">
        <f t="shared" si="11"/>
        <v/>
      </c>
      <c r="H231" s="24"/>
      <c r="I231" s="25"/>
      <c r="J231" s="26" t="str">
        <f t="shared" si="9"/>
        <v/>
      </c>
      <c r="K231" s="24"/>
      <c r="L231" s="24"/>
      <c r="M231" s="24"/>
      <c r="N231" s="24"/>
    </row>
    <row r="232" spans="2:14" s="4" customFormat="1" ht="60" x14ac:dyDescent="0.2">
      <c r="B232" s="27" t="s">
        <v>270</v>
      </c>
      <c r="C232" s="28" t="s">
        <v>694</v>
      </c>
      <c r="D232" s="29" t="s">
        <v>14</v>
      </c>
      <c r="E232" s="30">
        <f t="shared" si="10"/>
        <v>105</v>
      </c>
      <c r="F232" s="31">
        <v>99316</v>
      </c>
      <c r="G232" s="32">
        <f t="shared" si="11"/>
        <v>10428180</v>
      </c>
      <c r="I232" s="33">
        <v>105</v>
      </c>
      <c r="J232" s="34">
        <f t="shared" si="9"/>
        <v>10428180</v>
      </c>
    </row>
    <row r="233" spans="2:14" s="4" customFormat="1" ht="72" x14ac:dyDescent="0.2">
      <c r="B233" s="27" t="s">
        <v>272</v>
      </c>
      <c r="C233" s="28" t="s">
        <v>695</v>
      </c>
      <c r="D233" s="29" t="s">
        <v>14</v>
      </c>
      <c r="E233" s="30">
        <f t="shared" si="10"/>
        <v>10</v>
      </c>
      <c r="F233" s="31">
        <v>63430</v>
      </c>
      <c r="G233" s="32">
        <f t="shared" si="11"/>
        <v>634300</v>
      </c>
      <c r="I233" s="33">
        <v>10</v>
      </c>
      <c r="J233" s="34">
        <f t="shared" si="9"/>
        <v>634300</v>
      </c>
    </row>
    <row r="234" spans="2:14" s="4" customFormat="1" ht="60" x14ac:dyDescent="0.2">
      <c r="B234" s="27" t="s">
        <v>273</v>
      </c>
      <c r="C234" s="28" t="s">
        <v>696</v>
      </c>
      <c r="D234" s="29" t="s">
        <v>14</v>
      </c>
      <c r="E234" s="30">
        <f t="shared" si="10"/>
        <v>30</v>
      </c>
      <c r="F234" s="31">
        <v>50653</v>
      </c>
      <c r="G234" s="32">
        <f t="shared" si="11"/>
        <v>1519590</v>
      </c>
      <c r="I234" s="33">
        <v>30</v>
      </c>
      <c r="J234" s="34">
        <f t="shared" si="9"/>
        <v>1519590</v>
      </c>
    </row>
    <row r="235" spans="2:14" s="4" customFormat="1" ht="60" x14ac:dyDescent="0.2">
      <c r="B235" s="27" t="s">
        <v>697</v>
      </c>
      <c r="C235" s="28" t="s">
        <v>698</v>
      </c>
      <c r="D235" s="29" t="s">
        <v>14</v>
      </c>
      <c r="E235" s="30">
        <f t="shared" si="10"/>
        <v>15</v>
      </c>
      <c r="F235" s="31">
        <v>38716</v>
      </c>
      <c r="G235" s="32">
        <f t="shared" si="11"/>
        <v>580740</v>
      </c>
      <c r="I235" s="33">
        <v>15</v>
      </c>
      <c r="J235" s="34">
        <f t="shared" si="9"/>
        <v>580740</v>
      </c>
    </row>
    <row r="236" spans="2:14" s="4" customFormat="1" ht="60" x14ac:dyDescent="0.2">
      <c r="B236" s="27" t="s">
        <v>699</v>
      </c>
      <c r="C236" s="28" t="s">
        <v>700</v>
      </c>
      <c r="D236" s="29" t="s">
        <v>14</v>
      </c>
      <c r="E236" s="30">
        <f t="shared" si="10"/>
        <v>50</v>
      </c>
      <c r="F236" s="31">
        <v>101369</v>
      </c>
      <c r="G236" s="32">
        <f t="shared" si="11"/>
        <v>5068450</v>
      </c>
      <c r="I236" s="33">
        <v>50</v>
      </c>
      <c r="J236" s="34">
        <f t="shared" si="9"/>
        <v>5068450</v>
      </c>
    </row>
    <row r="237" spans="2:14" s="4" customFormat="1" ht="60" x14ac:dyDescent="0.2">
      <c r="B237" s="27" t="s">
        <v>701</v>
      </c>
      <c r="C237" s="28" t="s">
        <v>702</v>
      </c>
      <c r="D237" s="29" t="s">
        <v>14</v>
      </c>
      <c r="E237" s="30">
        <f t="shared" si="10"/>
        <v>30</v>
      </c>
      <c r="F237" s="31">
        <v>26820</v>
      </c>
      <c r="G237" s="32">
        <f t="shared" si="11"/>
        <v>804600</v>
      </c>
      <c r="I237" s="33">
        <v>30</v>
      </c>
      <c r="J237" s="34">
        <f t="shared" si="9"/>
        <v>804600</v>
      </c>
    </row>
    <row r="238" spans="2:14" s="4" customFormat="1" ht="60" x14ac:dyDescent="0.2">
      <c r="B238" s="27" t="s">
        <v>703</v>
      </c>
      <c r="C238" s="28" t="s">
        <v>704</v>
      </c>
      <c r="D238" s="29" t="s">
        <v>14</v>
      </c>
      <c r="E238" s="30">
        <f t="shared" si="10"/>
        <v>20</v>
      </c>
      <c r="F238" s="31">
        <v>33136</v>
      </c>
      <c r="G238" s="32">
        <f t="shared" si="11"/>
        <v>662720</v>
      </c>
      <c r="I238" s="33">
        <v>20</v>
      </c>
      <c r="J238" s="34">
        <f t="shared" si="9"/>
        <v>662720</v>
      </c>
    </row>
    <row r="239" spans="2:14" s="4" customFormat="1" ht="60" x14ac:dyDescent="0.2">
      <c r="B239" s="27" t="s">
        <v>705</v>
      </c>
      <c r="C239" s="28" t="s">
        <v>706</v>
      </c>
      <c r="D239" s="29" t="s">
        <v>14</v>
      </c>
      <c r="E239" s="30">
        <f t="shared" si="10"/>
        <v>90</v>
      </c>
      <c r="F239" s="31">
        <v>25188</v>
      </c>
      <c r="G239" s="32">
        <f t="shared" si="11"/>
        <v>2266920</v>
      </c>
      <c r="I239" s="33">
        <v>90</v>
      </c>
      <c r="J239" s="34">
        <f t="shared" si="9"/>
        <v>2266920</v>
      </c>
    </row>
    <row r="240" spans="2:14" s="4" customFormat="1" ht="48" x14ac:dyDescent="0.2">
      <c r="B240" s="27" t="s">
        <v>707</v>
      </c>
      <c r="C240" s="28" t="s">
        <v>307</v>
      </c>
      <c r="D240" s="29" t="s">
        <v>14</v>
      </c>
      <c r="E240" s="30">
        <f t="shared" si="10"/>
        <v>15</v>
      </c>
      <c r="F240" s="31">
        <v>28874</v>
      </c>
      <c r="G240" s="32">
        <f t="shared" si="11"/>
        <v>433110</v>
      </c>
      <c r="I240" s="33">
        <v>15</v>
      </c>
      <c r="J240" s="34">
        <f t="shared" si="9"/>
        <v>433110</v>
      </c>
    </row>
    <row r="241" spans="2:14" s="4" customFormat="1" ht="48" x14ac:dyDescent="0.2">
      <c r="B241" s="27" t="s">
        <v>708</v>
      </c>
      <c r="C241" s="28" t="s">
        <v>309</v>
      </c>
      <c r="D241" s="29" t="s">
        <v>24</v>
      </c>
      <c r="E241" s="30">
        <f t="shared" si="10"/>
        <v>20</v>
      </c>
      <c r="F241" s="31">
        <v>15846</v>
      </c>
      <c r="G241" s="32">
        <f t="shared" si="11"/>
        <v>316920</v>
      </c>
      <c r="I241" s="33">
        <v>20</v>
      </c>
      <c r="J241" s="34">
        <f t="shared" si="9"/>
        <v>316920</v>
      </c>
    </row>
    <row r="242" spans="2:14" s="4" customFormat="1" ht="48" x14ac:dyDescent="0.2">
      <c r="B242" s="27" t="s">
        <v>709</v>
      </c>
      <c r="C242" s="28" t="s">
        <v>710</v>
      </c>
      <c r="D242" s="29" t="s">
        <v>24</v>
      </c>
      <c r="E242" s="30">
        <f t="shared" si="10"/>
        <v>4</v>
      </c>
      <c r="F242" s="31">
        <v>111921</v>
      </c>
      <c r="G242" s="32">
        <f t="shared" si="11"/>
        <v>447684</v>
      </c>
      <c r="I242" s="33">
        <v>4</v>
      </c>
      <c r="J242" s="34">
        <f t="shared" si="9"/>
        <v>447684</v>
      </c>
    </row>
    <row r="243" spans="2:14" s="4" customFormat="1" ht="48" x14ac:dyDescent="0.2">
      <c r="B243" s="27" t="s">
        <v>711</v>
      </c>
      <c r="C243" s="28" t="s">
        <v>312</v>
      </c>
      <c r="D243" s="29" t="s">
        <v>24</v>
      </c>
      <c r="E243" s="30">
        <f t="shared" si="10"/>
        <v>2</v>
      </c>
      <c r="F243" s="31">
        <v>70660</v>
      </c>
      <c r="G243" s="32">
        <f t="shared" si="11"/>
        <v>141320</v>
      </c>
      <c r="I243" s="33">
        <v>2</v>
      </c>
      <c r="J243" s="34">
        <f t="shared" si="9"/>
        <v>141320</v>
      </c>
    </row>
    <row r="244" spans="2:14" s="4" customFormat="1" ht="48" x14ac:dyDescent="0.2">
      <c r="B244" s="27" t="s">
        <v>712</v>
      </c>
      <c r="C244" s="28" t="s">
        <v>314</v>
      </c>
      <c r="D244" s="29" t="s">
        <v>24</v>
      </c>
      <c r="E244" s="30">
        <f t="shared" si="10"/>
        <v>1</v>
      </c>
      <c r="F244" s="31">
        <v>50618</v>
      </c>
      <c r="G244" s="32">
        <f t="shared" si="11"/>
        <v>50618</v>
      </c>
      <c r="I244" s="33">
        <v>1</v>
      </c>
      <c r="J244" s="34">
        <f t="shared" si="9"/>
        <v>50618</v>
      </c>
    </row>
    <row r="245" spans="2:14" s="19" customFormat="1" ht="12.75" x14ac:dyDescent="0.2">
      <c r="B245" s="20" t="s">
        <v>713</v>
      </c>
      <c r="C245" s="21" t="s">
        <v>319</v>
      </c>
      <c r="D245" s="22"/>
      <c r="E245" s="22" t="str">
        <f t="shared" si="10"/>
        <v/>
      </c>
      <c r="F245" s="35"/>
      <c r="G245" s="36" t="str">
        <f t="shared" si="11"/>
        <v/>
      </c>
      <c r="H245" s="24"/>
      <c r="I245" s="25"/>
      <c r="J245" s="26" t="str">
        <f t="shared" si="9"/>
        <v/>
      </c>
      <c r="K245" s="24"/>
      <c r="L245" s="24"/>
      <c r="M245" s="24"/>
      <c r="N245" s="24"/>
    </row>
    <row r="246" spans="2:14" s="4" customFormat="1" ht="72" x14ac:dyDescent="0.2">
      <c r="B246" s="27" t="s">
        <v>714</v>
      </c>
      <c r="C246" s="28" t="s">
        <v>321</v>
      </c>
      <c r="D246" s="29" t="s">
        <v>24</v>
      </c>
      <c r="E246" s="30">
        <f t="shared" si="10"/>
        <v>19</v>
      </c>
      <c r="F246" s="31">
        <v>136814</v>
      </c>
      <c r="G246" s="32">
        <f t="shared" si="11"/>
        <v>2599466</v>
      </c>
      <c r="I246" s="33">
        <v>19</v>
      </c>
      <c r="J246" s="34">
        <f t="shared" si="9"/>
        <v>2599466</v>
      </c>
    </row>
    <row r="247" spans="2:14" s="4" customFormat="1" ht="72" x14ac:dyDescent="0.2">
      <c r="B247" s="27" t="s">
        <v>715</v>
      </c>
      <c r="C247" s="28" t="s">
        <v>323</v>
      </c>
      <c r="D247" s="29" t="s">
        <v>24</v>
      </c>
      <c r="E247" s="30">
        <f t="shared" si="10"/>
        <v>2</v>
      </c>
      <c r="F247" s="31">
        <v>190822</v>
      </c>
      <c r="G247" s="32">
        <f t="shared" si="11"/>
        <v>381644</v>
      </c>
      <c r="I247" s="33">
        <v>2</v>
      </c>
      <c r="J247" s="34">
        <f t="shared" si="9"/>
        <v>381644</v>
      </c>
    </row>
    <row r="248" spans="2:14" s="4" customFormat="1" ht="60" x14ac:dyDescent="0.2">
      <c r="B248" s="27" t="s">
        <v>716</v>
      </c>
      <c r="C248" s="28" t="s">
        <v>325</v>
      </c>
      <c r="D248" s="29" t="s">
        <v>24</v>
      </c>
      <c r="E248" s="30">
        <f t="shared" si="10"/>
        <v>3</v>
      </c>
      <c r="F248" s="31">
        <v>178222</v>
      </c>
      <c r="G248" s="32">
        <f t="shared" si="11"/>
        <v>534666</v>
      </c>
      <c r="I248" s="33">
        <v>3</v>
      </c>
      <c r="J248" s="34">
        <f t="shared" si="9"/>
        <v>534666</v>
      </c>
    </row>
    <row r="249" spans="2:14" s="4" customFormat="1" ht="60" x14ac:dyDescent="0.2">
      <c r="B249" s="27" t="s">
        <v>717</v>
      </c>
      <c r="C249" s="28" t="s">
        <v>327</v>
      </c>
      <c r="D249" s="29" t="s">
        <v>24</v>
      </c>
      <c r="E249" s="30">
        <f t="shared" si="10"/>
        <v>17</v>
      </c>
      <c r="F249" s="31">
        <v>141112</v>
      </c>
      <c r="G249" s="32">
        <f t="shared" si="11"/>
        <v>2398904</v>
      </c>
      <c r="I249" s="33">
        <v>17</v>
      </c>
      <c r="J249" s="34">
        <f t="shared" si="9"/>
        <v>2398904</v>
      </c>
    </row>
    <row r="250" spans="2:14" s="4" customFormat="1" ht="60" x14ac:dyDescent="0.2">
      <c r="B250" s="27" t="s">
        <v>718</v>
      </c>
      <c r="C250" s="28" t="s">
        <v>328</v>
      </c>
      <c r="D250" s="29" t="s">
        <v>24</v>
      </c>
      <c r="E250" s="30">
        <f t="shared" si="10"/>
        <v>2</v>
      </c>
      <c r="F250" s="31">
        <v>165893</v>
      </c>
      <c r="G250" s="32">
        <f t="shared" si="11"/>
        <v>331786</v>
      </c>
      <c r="I250" s="33">
        <v>2</v>
      </c>
      <c r="J250" s="34">
        <f t="shared" si="9"/>
        <v>331786</v>
      </c>
    </row>
    <row r="251" spans="2:14" s="4" customFormat="1" ht="60" x14ac:dyDescent="0.2">
      <c r="B251" s="27" t="s">
        <v>719</v>
      </c>
      <c r="C251" s="28" t="s">
        <v>329</v>
      </c>
      <c r="D251" s="29" t="s">
        <v>24</v>
      </c>
      <c r="E251" s="30">
        <f t="shared" si="10"/>
        <v>50</v>
      </c>
      <c r="F251" s="31">
        <v>142721</v>
      </c>
      <c r="G251" s="32">
        <f t="shared" si="11"/>
        <v>7136050</v>
      </c>
      <c r="I251" s="33">
        <v>50</v>
      </c>
      <c r="J251" s="34">
        <f t="shared" si="9"/>
        <v>7136050</v>
      </c>
    </row>
    <row r="252" spans="2:14" s="4" customFormat="1" ht="60" x14ac:dyDescent="0.2">
      <c r="B252" s="27" t="s">
        <v>720</v>
      </c>
      <c r="C252" s="28" t="s">
        <v>330</v>
      </c>
      <c r="D252" s="29" t="s">
        <v>24</v>
      </c>
      <c r="E252" s="30">
        <f t="shared" si="10"/>
        <v>3</v>
      </c>
      <c r="F252" s="31">
        <v>142721</v>
      </c>
      <c r="G252" s="32">
        <f t="shared" si="11"/>
        <v>428163</v>
      </c>
      <c r="I252" s="33">
        <v>3</v>
      </c>
      <c r="J252" s="34">
        <f t="shared" si="9"/>
        <v>428163</v>
      </c>
    </row>
    <row r="253" spans="2:14" s="4" customFormat="1" ht="60" x14ac:dyDescent="0.2">
      <c r="B253" s="27" t="s">
        <v>721</v>
      </c>
      <c r="C253" s="28" t="s">
        <v>722</v>
      </c>
      <c r="D253" s="29" t="s">
        <v>24</v>
      </c>
      <c r="E253" s="30">
        <f t="shared" si="10"/>
        <v>12</v>
      </c>
      <c r="F253" s="31">
        <v>186921</v>
      </c>
      <c r="G253" s="32">
        <f t="shared" si="11"/>
        <v>2243052</v>
      </c>
      <c r="I253" s="33">
        <v>12</v>
      </c>
      <c r="J253" s="34">
        <f t="shared" si="9"/>
        <v>2243052</v>
      </c>
    </row>
    <row r="254" spans="2:14" s="4" customFormat="1" ht="60" x14ac:dyDescent="0.2">
      <c r="B254" s="27" t="s">
        <v>723</v>
      </c>
      <c r="C254" s="28" t="s">
        <v>331</v>
      </c>
      <c r="D254" s="29" t="s">
        <v>24</v>
      </c>
      <c r="E254" s="30">
        <f t="shared" si="10"/>
        <v>6</v>
      </c>
      <c r="F254" s="31">
        <v>241796</v>
      </c>
      <c r="G254" s="32">
        <f t="shared" si="11"/>
        <v>1450776</v>
      </c>
      <c r="I254" s="33">
        <v>6</v>
      </c>
      <c r="J254" s="34">
        <f t="shared" si="9"/>
        <v>1450776</v>
      </c>
    </row>
    <row r="255" spans="2:14" s="4" customFormat="1" ht="60" x14ac:dyDescent="0.2">
      <c r="B255" s="27" t="s">
        <v>724</v>
      </c>
      <c r="C255" s="28" t="s">
        <v>725</v>
      </c>
      <c r="D255" s="29" t="s">
        <v>24</v>
      </c>
      <c r="E255" s="30">
        <f t="shared" si="10"/>
        <v>11</v>
      </c>
      <c r="F255" s="31">
        <v>241796</v>
      </c>
      <c r="G255" s="32">
        <f t="shared" si="11"/>
        <v>2659756</v>
      </c>
      <c r="I255" s="33">
        <v>11</v>
      </c>
      <c r="J255" s="34">
        <f t="shared" si="9"/>
        <v>2659756</v>
      </c>
    </row>
    <row r="256" spans="2:14" s="4" customFormat="1" ht="48" x14ac:dyDescent="0.2">
      <c r="B256" s="27" t="s">
        <v>726</v>
      </c>
      <c r="C256" s="28" t="s">
        <v>727</v>
      </c>
      <c r="D256" s="29" t="s">
        <v>24</v>
      </c>
      <c r="E256" s="30">
        <f t="shared" si="10"/>
        <v>5</v>
      </c>
      <c r="F256" s="31">
        <v>46237</v>
      </c>
      <c r="G256" s="32">
        <f t="shared" si="11"/>
        <v>231185</v>
      </c>
      <c r="I256" s="33">
        <v>5</v>
      </c>
      <c r="J256" s="34">
        <f t="shared" si="9"/>
        <v>231185</v>
      </c>
    </row>
    <row r="257" spans="2:14" s="4" customFormat="1" ht="60" x14ac:dyDescent="0.2">
      <c r="B257" s="27" t="s">
        <v>728</v>
      </c>
      <c r="C257" s="28" t="s">
        <v>332</v>
      </c>
      <c r="D257" s="29" t="s">
        <v>24</v>
      </c>
      <c r="E257" s="30">
        <f t="shared" si="10"/>
        <v>3</v>
      </c>
      <c r="F257" s="31">
        <v>181641</v>
      </c>
      <c r="G257" s="32">
        <f t="shared" si="11"/>
        <v>544923</v>
      </c>
      <c r="I257" s="33">
        <v>3</v>
      </c>
      <c r="J257" s="34">
        <f t="shared" si="9"/>
        <v>544923</v>
      </c>
    </row>
    <row r="258" spans="2:14" s="4" customFormat="1" ht="48" x14ac:dyDescent="0.2">
      <c r="B258" s="27" t="s">
        <v>729</v>
      </c>
      <c r="C258" s="28" t="s">
        <v>333</v>
      </c>
      <c r="D258" s="29" t="s">
        <v>14</v>
      </c>
      <c r="E258" s="30">
        <f t="shared" si="10"/>
        <v>5</v>
      </c>
      <c r="F258" s="31">
        <v>42507</v>
      </c>
      <c r="G258" s="32">
        <f t="shared" si="11"/>
        <v>212535</v>
      </c>
      <c r="I258" s="33">
        <v>5</v>
      </c>
      <c r="J258" s="34">
        <f t="shared" si="9"/>
        <v>212535</v>
      </c>
    </row>
    <row r="259" spans="2:14" s="4" customFormat="1" ht="48" x14ac:dyDescent="0.2">
      <c r="B259" s="27" t="s">
        <v>730</v>
      </c>
      <c r="C259" s="28" t="s">
        <v>334</v>
      </c>
      <c r="D259" s="29" t="s">
        <v>14</v>
      </c>
      <c r="E259" s="30">
        <f t="shared" si="10"/>
        <v>10</v>
      </c>
      <c r="F259" s="31">
        <v>26142</v>
      </c>
      <c r="G259" s="32">
        <f t="shared" si="11"/>
        <v>261420</v>
      </c>
      <c r="I259" s="33">
        <v>10</v>
      </c>
      <c r="J259" s="34">
        <f t="shared" si="9"/>
        <v>261420</v>
      </c>
    </row>
    <row r="260" spans="2:14" s="19" customFormat="1" ht="12.75" x14ac:dyDescent="0.2">
      <c r="B260" s="20" t="s">
        <v>731</v>
      </c>
      <c r="C260" s="21" t="s">
        <v>336</v>
      </c>
      <c r="D260" s="22"/>
      <c r="E260" s="22" t="str">
        <f t="shared" si="10"/>
        <v/>
      </c>
      <c r="F260" s="35"/>
      <c r="G260" s="36" t="str">
        <f t="shared" si="11"/>
        <v/>
      </c>
      <c r="H260" s="24"/>
      <c r="I260" s="25"/>
      <c r="J260" s="26" t="str">
        <f t="shared" si="9"/>
        <v/>
      </c>
      <c r="K260" s="24"/>
      <c r="L260" s="24"/>
      <c r="M260" s="24"/>
      <c r="N260" s="24"/>
    </row>
    <row r="261" spans="2:14" s="4" customFormat="1" ht="84" x14ac:dyDescent="0.2">
      <c r="B261" s="27" t="s">
        <v>732</v>
      </c>
      <c r="C261" s="28" t="s">
        <v>338</v>
      </c>
      <c r="D261" s="29" t="s">
        <v>24</v>
      </c>
      <c r="E261" s="30">
        <f t="shared" si="10"/>
        <v>1</v>
      </c>
      <c r="F261" s="31">
        <v>960790</v>
      </c>
      <c r="G261" s="32">
        <f t="shared" si="11"/>
        <v>960790</v>
      </c>
      <c r="I261" s="33">
        <v>1</v>
      </c>
      <c r="J261" s="34">
        <f t="shared" ref="J261:J379" si="12">+IF(I261=0,"",IFERROR(ROUND(I261*ROUND($F261,0),0),""))</f>
        <v>960790</v>
      </c>
    </row>
    <row r="262" spans="2:14" s="4" customFormat="1" ht="48" x14ac:dyDescent="0.2">
      <c r="B262" s="27" t="s">
        <v>733</v>
      </c>
      <c r="C262" s="28" t="s">
        <v>340</v>
      </c>
      <c r="D262" s="29" t="s">
        <v>24</v>
      </c>
      <c r="E262" s="30">
        <f t="shared" si="10"/>
        <v>1</v>
      </c>
      <c r="F262" s="31">
        <v>1447635</v>
      </c>
      <c r="G262" s="32">
        <f t="shared" si="11"/>
        <v>1447635</v>
      </c>
      <c r="I262" s="33">
        <v>1</v>
      </c>
      <c r="J262" s="34">
        <f t="shared" si="12"/>
        <v>1447635</v>
      </c>
    </row>
    <row r="263" spans="2:14" s="4" customFormat="1" ht="36" x14ac:dyDescent="0.2">
      <c r="B263" s="27" t="s">
        <v>734</v>
      </c>
      <c r="C263" s="28" t="s">
        <v>341</v>
      </c>
      <c r="D263" s="29" t="s">
        <v>24</v>
      </c>
      <c r="E263" s="30">
        <f t="shared" si="10"/>
        <v>2</v>
      </c>
      <c r="F263" s="31">
        <v>59094</v>
      </c>
      <c r="G263" s="32">
        <f t="shared" si="11"/>
        <v>118188</v>
      </c>
      <c r="I263" s="33">
        <v>2</v>
      </c>
      <c r="J263" s="34">
        <f t="shared" si="12"/>
        <v>118188</v>
      </c>
    </row>
    <row r="264" spans="2:14" s="4" customFormat="1" ht="48" x14ac:dyDescent="0.2">
      <c r="B264" s="27" t="s">
        <v>735</v>
      </c>
      <c r="C264" s="28" t="s">
        <v>342</v>
      </c>
      <c r="D264" s="29" t="s">
        <v>24</v>
      </c>
      <c r="E264" s="30">
        <f t="shared" si="10"/>
        <v>4</v>
      </c>
      <c r="F264" s="31">
        <v>20278</v>
      </c>
      <c r="G264" s="32">
        <f t="shared" si="11"/>
        <v>81112</v>
      </c>
      <c r="I264" s="33">
        <v>4</v>
      </c>
      <c r="J264" s="34">
        <f t="shared" si="12"/>
        <v>81112</v>
      </c>
    </row>
    <row r="265" spans="2:14" s="4" customFormat="1" ht="36" x14ac:dyDescent="0.2">
      <c r="B265" s="27" t="s">
        <v>736</v>
      </c>
      <c r="C265" s="28" t="s">
        <v>343</v>
      </c>
      <c r="D265" s="29" t="s">
        <v>24</v>
      </c>
      <c r="E265" s="30">
        <f t="shared" si="10"/>
        <v>3</v>
      </c>
      <c r="F265" s="31">
        <v>45062</v>
      </c>
      <c r="G265" s="32">
        <f t="shared" si="11"/>
        <v>135186</v>
      </c>
      <c r="I265" s="33">
        <v>3</v>
      </c>
      <c r="J265" s="34">
        <f t="shared" si="12"/>
        <v>135186</v>
      </c>
    </row>
    <row r="266" spans="2:14" s="4" customFormat="1" ht="36" x14ac:dyDescent="0.2">
      <c r="B266" s="27" t="s">
        <v>737</v>
      </c>
      <c r="C266" s="28" t="s">
        <v>344</v>
      </c>
      <c r="D266" s="29" t="s">
        <v>24</v>
      </c>
      <c r="E266" s="30">
        <f t="shared" si="10"/>
        <v>1</v>
      </c>
      <c r="F266" s="31">
        <v>172567</v>
      </c>
      <c r="G266" s="32">
        <f t="shared" si="11"/>
        <v>172567</v>
      </c>
      <c r="I266" s="33">
        <v>1</v>
      </c>
      <c r="J266" s="34">
        <f t="shared" si="12"/>
        <v>172567</v>
      </c>
    </row>
    <row r="267" spans="2:14" s="4" customFormat="1" ht="48" x14ac:dyDescent="0.2">
      <c r="B267" s="27" t="s">
        <v>738</v>
      </c>
      <c r="C267" s="28" t="s">
        <v>345</v>
      </c>
      <c r="D267" s="29" t="s">
        <v>24</v>
      </c>
      <c r="E267" s="30">
        <f t="shared" si="10"/>
        <v>1</v>
      </c>
      <c r="F267" s="31">
        <v>456031</v>
      </c>
      <c r="G267" s="32">
        <f t="shared" si="11"/>
        <v>456031</v>
      </c>
      <c r="I267" s="33">
        <v>1</v>
      </c>
      <c r="J267" s="34">
        <f t="shared" si="12"/>
        <v>456031</v>
      </c>
    </row>
    <row r="268" spans="2:14" s="4" customFormat="1" ht="36" x14ac:dyDescent="0.2">
      <c r="B268" s="27" t="s">
        <v>739</v>
      </c>
      <c r="C268" s="28" t="s">
        <v>346</v>
      </c>
      <c r="D268" s="29" t="s">
        <v>24</v>
      </c>
      <c r="E268" s="30">
        <f t="shared" si="10"/>
        <v>1</v>
      </c>
      <c r="F268" s="31">
        <v>29197</v>
      </c>
      <c r="G268" s="32">
        <f t="shared" si="11"/>
        <v>29197</v>
      </c>
      <c r="I268" s="33">
        <v>1</v>
      </c>
      <c r="J268" s="34">
        <f t="shared" si="12"/>
        <v>29197</v>
      </c>
    </row>
    <row r="269" spans="2:14" s="4" customFormat="1" ht="36" x14ac:dyDescent="0.2">
      <c r="B269" s="27" t="s">
        <v>740</v>
      </c>
      <c r="C269" s="28" t="s">
        <v>347</v>
      </c>
      <c r="D269" s="29" t="s">
        <v>24</v>
      </c>
      <c r="E269" s="30">
        <f t="shared" si="10"/>
        <v>1</v>
      </c>
      <c r="F269" s="31">
        <v>1418007</v>
      </c>
      <c r="G269" s="32">
        <f t="shared" si="11"/>
        <v>1418007</v>
      </c>
      <c r="I269" s="33">
        <v>1</v>
      </c>
      <c r="J269" s="34">
        <f t="shared" si="12"/>
        <v>1418007</v>
      </c>
    </row>
    <row r="270" spans="2:14" s="4" customFormat="1" ht="48" x14ac:dyDescent="0.2">
      <c r="B270" s="27" t="s">
        <v>741</v>
      </c>
      <c r="C270" s="28" t="s">
        <v>348</v>
      </c>
      <c r="D270" s="29" t="s">
        <v>14</v>
      </c>
      <c r="E270" s="30">
        <f t="shared" si="10"/>
        <v>75</v>
      </c>
      <c r="F270" s="31">
        <v>10841</v>
      </c>
      <c r="G270" s="32">
        <f t="shared" si="11"/>
        <v>813075</v>
      </c>
      <c r="I270" s="33">
        <v>75</v>
      </c>
      <c r="J270" s="34">
        <f t="shared" si="12"/>
        <v>813075</v>
      </c>
    </row>
    <row r="271" spans="2:14" s="19" customFormat="1" ht="12.75" x14ac:dyDescent="0.2">
      <c r="B271" s="20" t="s">
        <v>742</v>
      </c>
      <c r="C271" s="21" t="s">
        <v>350</v>
      </c>
      <c r="D271" s="22"/>
      <c r="E271" s="22" t="str">
        <f t="shared" si="10"/>
        <v/>
      </c>
      <c r="F271" s="35"/>
      <c r="G271" s="36" t="str">
        <f t="shared" si="11"/>
        <v/>
      </c>
      <c r="H271" s="24"/>
      <c r="I271" s="25"/>
      <c r="J271" s="26" t="str">
        <f t="shared" si="12"/>
        <v/>
      </c>
      <c r="K271" s="24"/>
      <c r="L271" s="24"/>
      <c r="M271" s="24"/>
      <c r="N271" s="24"/>
    </row>
    <row r="272" spans="2:14" s="19" customFormat="1" ht="12.75" x14ac:dyDescent="0.2">
      <c r="B272" s="20" t="s">
        <v>743</v>
      </c>
      <c r="C272" s="91" t="s">
        <v>352</v>
      </c>
      <c r="D272" s="22"/>
      <c r="E272" s="22" t="str">
        <f t="shared" si="10"/>
        <v/>
      </c>
      <c r="F272" s="35"/>
      <c r="G272" s="36" t="str">
        <f t="shared" si="11"/>
        <v/>
      </c>
      <c r="H272" s="24"/>
      <c r="I272" s="25"/>
      <c r="J272" s="26" t="str">
        <f t="shared" si="12"/>
        <v/>
      </c>
      <c r="K272" s="24"/>
      <c r="L272" s="24"/>
      <c r="M272" s="24"/>
      <c r="N272" s="24"/>
    </row>
    <row r="273" spans="2:14" s="4" customFormat="1" ht="48" x14ac:dyDescent="0.2">
      <c r="B273" s="27" t="s">
        <v>744</v>
      </c>
      <c r="C273" s="28" t="s">
        <v>353</v>
      </c>
      <c r="D273" s="29" t="s">
        <v>14</v>
      </c>
      <c r="E273" s="30">
        <f t="shared" si="10"/>
        <v>5</v>
      </c>
      <c r="F273" s="31">
        <v>167875</v>
      </c>
      <c r="G273" s="32">
        <f t="shared" si="11"/>
        <v>839375</v>
      </c>
      <c r="I273" s="33">
        <v>5</v>
      </c>
      <c r="J273" s="34">
        <f t="shared" si="12"/>
        <v>839375</v>
      </c>
    </row>
    <row r="274" spans="2:14" s="4" customFormat="1" ht="72" x14ac:dyDescent="0.2">
      <c r="B274" s="27" t="s">
        <v>851</v>
      </c>
      <c r="C274" s="28" t="s">
        <v>354</v>
      </c>
      <c r="D274" s="29" t="s">
        <v>24</v>
      </c>
      <c r="E274" s="30">
        <f t="shared" si="10"/>
        <v>5</v>
      </c>
      <c r="F274" s="31">
        <v>643828</v>
      </c>
      <c r="G274" s="32">
        <f t="shared" si="11"/>
        <v>3219140</v>
      </c>
      <c r="I274" s="33">
        <v>5</v>
      </c>
      <c r="J274" s="34">
        <f t="shared" si="12"/>
        <v>3219140</v>
      </c>
    </row>
    <row r="275" spans="2:14" s="4" customFormat="1" ht="48" x14ac:dyDescent="0.2">
      <c r="B275" s="27" t="s">
        <v>745</v>
      </c>
      <c r="C275" s="28" t="s">
        <v>355</v>
      </c>
      <c r="D275" s="29" t="s">
        <v>14</v>
      </c>
      <c r="E275" s="30">
        <f t="shared" si="10"/>
        <v>100</v>
      </c>
      <c r="F275" s="31">
        <v>72853</v>
      </c>
      <c r="G275" s="32">
        <f t="shared" si="11"/>
        <v>7285300</v>
      </c>
      <c r="I275" s="33">
        <v>100</v>
      </c>
      <c r="J275" s="34">
        <f t="shared" si="12"/>
        <v>7285300</v>
      </c>
    </row>
    <row r="276" spans="2:14" s="19" customFormat="1" ht="12.75" x14ac:dyDescent="0.2">
      <c r="B276" s="20" t="s">
        <v>746</v>
      </c>
      <c r="C276" s="21" t="s">
        <v>357</v>
      </c>
      <c r="D276" s="22"/>
      <c r="E276" s="22" t="str">
        <f t="shared" si="10"/>
        <v/>
      </c>
      <c r="F276" s="35"/>
      <c r="G276" s="36" t="str">
        <f t="shared" si="11"/>
        <v/>
      </c>
      <c r="H276" s="24"/>
      <c r="I276" s="25"/>
      <c r="J276" s="26" t="str">
        <f t="shared" si="12"/>
        <v/>
      </c>
      <c r="K276" s="24"/>
      <c r="L276" s="24"/>
      <c r="M276" s="24"/>
      <c r="N276" s="24"/>
    </row>
    <row r="277" spans="2:14" s="4" customFormat="1" ht="48" x14ac:dyDescent="0.2">
      <c r="B277" s="27" t="s">
        <v>747</v>
      </c>
      <c r="C277" s="28" t="s">
        <v>358</v>
      </c>
      <c r="D277" s="29" t="s">
        <v>24</v>
      </c>
      <c r="E277" s="30">
        <f t="shared" si="10"/>
        <v>1</v>
      </c>
      <c r="F277" s="31">
        <v>418117</v>
      </c>
      <c r="G277" s="32">
        <f t="shared" si="11"/>
        <v>418117</v>
      </c>
      <c r="I277" s="33">
        <v>1</v>
      </c>
      <c r="J277" s="34">
        <f t="shared" si="12"/>
        <v>418117</v>
      </c>
    </row>
    <row r="278" spans="2:14" s="4" customFormat="1" ht="48" x14ac:dyDescent="0.2">
      <c r="B278" s="27" t="s">
        <v>748</v>
      </c>
      <c r="C278" s="28" t="s">
        <v>359</v>
      </c>
      <c r="D278" s="29" t="s">
        <v>24</v>
      </c>
      <c r="E278" s="30">
        <f t="shared" si="10"/>
        <v>4</v>
      </c>
      <c r="F278" s="31">
        <v>386279</v>
      </c>
      <c r="G278" s="32">
        <f t="shared" si="11"/>
        <v>1545116</v>
      </c>
      <c r="I278" s="33">
        <v>4</v>
      </c>
      <c r="J278" s="34">
        <f t="shared" si="12"/>
        <v>1545116</v>
      </c>
    </row>
    <row r="279" spans="2:14" s="4" customFormat="1" ht="60" x14ac:dyDescent="0.2">
      <c r="B279" s="27" t="s">
        <v>749</v>
      </c>
      <c r="C279" s="28" t="s">
        <v>360</v>
      </c>
      <c r="D279" s="29" t="s">
        <v>14</v>
      </c>
      <c r="E279" s="30">
        <f t="shared" si="10"/>
        <v>95</v>
      </c>
      <c r="F279" s="31">
        <v>24524</v>
      </c>
      <c r="G279" s="32">
        <f t="shared" si="11"/>
        <v>2329780</v>
      </c>
      <c r="I279" s="33">
        <v>95</v>
      </c>
      <c r="J279" s="34">
        <f t="shared" si="12"/>
        <v>2329780</v>
      </c>
    </row>
    <row r="280" spans="2:14" s="4" customFormat="1" ht="48" x14ac:dyDescent="0.2">
      <c r="B280" s="27" t="s">
        <v>750</v>
      </c>
      <c r="C280" s="28" t="s">
        <v>361</v>
      </c>
      <c r="D280" s="29" t="s">
        <v>14</v>
      </c>
      <c r="E280" s="30">
        <f t="shared" si="10"/>
        <v>95</v>
      </c>
      <c r="F280" s="31">
        <v>35859</v>
      </c>
      <c r="G280" s="32">
        <f t="shared" si="11"/>
        <v>3406605</v>
      </c>
      <c r="I280" s="33">
        <v>95</v>
      </c>
      <c r="J280" s="34">
        <f t="shared" si="12"/>
        <v>3406605</v>
      </c>
    </row>
    <row r="281" spans="2:14" s="19" customFormat="1" ht="12.75" x14ac:dyDescent="0.2">
      <c r="B281" s="20" t="s">
        <v>751</v>
      </c>
      <c r="C281" s="21" t="s">
        <v>363</v>
      </c>
      <c r="D281" s="22"/>
      <c r="E281" s="22" t="str">
        <f t="shared" si="10"/>
        <v/>
      </c>
      <c r="F281" s="35"/>
      <c r="G281" s="36" t="str">
        <f t="shared" si="11"/>
        <v/>
      </c>
      <c r="H281" s="24"/>
      <c r="I281" s="25"/>
      <c r="J281" s="26" t="str">
        <f t="shared" si="12"/>
        <v/>
      </c>
      <c r="K281" s="24"/>
      <c r="L281" s="24"/>
      <c r="M281" s="24"/>
      <c r="N281" s="24"/>
    </row>
    <row r="282" spans="2:14" s="4" customFormat="1" ht="72" x14ac:dyDescent="0.2">
      <c r="B282" s="27" t="s">
        <v>752</v>
      </c>
      <c r="C282" s="28" t="s">
        <v>753</v>
      </c>
      <c r="D282" s="29" t="s">
        <v>24</v>
      </c>
      <c r="E282" s="30">
        <f t="shared" si="10"/>
        <v>8</v>
      </c>
      <c r="F282" s="31">
        <v>383001</v>
      </c>
      <c r="G282" s="32">
        <f t="shared" si="11"/>
        <v>3064008</v>
      </c>
      <c r="I282" s="33">
        <v>8</v>
      </c>
      <c r="J282" s="34">
        <f t="shared" si="12"/>
        <v>3064008</v>
      </c>
    </row>
    <row r="283" spans="2:14" s="4" customFormat="1" ht="36" x14ac:dyDescent="0.2">
      <c r="B283" s="27" t="s">
        <v>754</v>
      </c>
      <c r="C283" s="28" t="s">
        <v>755</v>
      </c>
      <c r="D283" s="29" t="s">
        <v>14</v>
      </c>
      <c r="E283" s="30">
        <f t="shared" si="10"/>
        <v>95</v>
      </c>
      <c r="F283" s="31">
        <v>14209</v>
      </c>
      <c r="G283" s="32">
        <f t="shared" si="11"/>
        <v>1349855</v>
      </c>
      <c r="I283" s="33">
        <v>95</v>
      </c>
      <c r="J283" s="34">
        <f t="shared" si="12"/>
        <v>1349855</v>
      </c>
    </row>
    <row r="284" spans="2:14" s="4" customFormat="1" ht="36" x14ac:dyDescent="0.2">
      <c r="B284" s="27" t="s">
        <v>756</v>
      </c>
      <c r="C284" s="28" t="s">
        <v>364</v>
      </c>
      <c r="D284" s="29" t="s">
        <v>14</v>
      </c>
      <c r="E284" s="30">
        <f t="shared" si="10"/>
        <v>200</v>
      </c>
      <c r="F284" s="31">
        <v>13509</v>
      </c>
      <c r="G284" s="32">
        <f t="shared" si="11"/>
        <v>2701800</v>
      </c>
      <c r="I284" s="33">
        <v>200</v>
      </c>
      <c r="J284" s="34">
        <f t="shared" si="12"/>
        <v>2701800</v>
      </c>
    </row>
    <row r="285" spans="2:14" s="4" customFormat="1" ht="48" x14ac:dyDescent="0.2">
      <c r="B285" s="27" t="s">
        <v>757</v>
      </c>
      <c r="C285" s="28" t="s">
        <v>333</v>
      </c>
      <c r="D285" s="29" t="s">
        <v>14</v>
      </c>
      <c r="E285" s="30">
        <f t="shared" si="10"/>
        <v>5</v>
      </c>
      <c r="F285" s="31">
        <v>42507</v>
      </c>
      <c r="G285" s="32">
        <f t="shared" si="11"/>
        <v>212535</v>
      </c>
      <c r="I285" s="33">
        <v>5</v>
      </c>
      <c r="J285" s="34">
        <f t="shared" si="12"/>
        <v>212535</v>
      </c>
    </row>
    <row r="286" spans="2:14" s="4" customFormat="1" ht="36" x14ac:dyDescent="0.2">
      <c r="B286" s="27" t="s">
        <v>758</v>
      </c>
      <c r="C286" s="28" t="s">
        <v>365</v>
      </c>
      <c r="D286" s="29" t="s">
        <v>14</v>
      </c>
      <c r="E286" s="30">
        <f t="shared" si="10"/>
        <v>80</v>
      </c>
      <c r="F286" s="31">
        <v>11823</v>
      </c>
      <c r="G286" s="32">
        <f t="shared" si="11"/>
        <v>945840</v>
      </c>
      <c r="I286" s="33">
        <v>80</v>
      </c>
      <c r="J286" s="34">
        <f t="shared" si="12"/>
        <v>945840</v>
      </c>
    </row>
    <row r="287" spans="2:14" s="4" customFormat="1" ht="36" x14ac:dyDescent="0.2">
      <c r="B287" s="27" t="s">
        <v>759</v>
      </c>
      <c r="C287" s="28" t="s">
        <v>366</v>
      </c>
      <c r="D287" s="29" t="s">
        <v>14</v>
      </c>
      <c r="E287" s="30">
        <f t="shared" si="10"/>
        <v>32</v>
      </c>
      <c r="F287" s="31">
        <v>100600</v>
      </c>
      <c r="G287" s="32">
        <f t="shared" si="11"/>
        <v>3219200</v>
      </c>
      <c r="I287" s="33">
        <v>32</v>
      </c>
      <c r="J287" s="34">
        <f t="shared" si="12"/>
        <v>3219200</v>
      </c>
    </row>
    <row r="288" spans="2:14" s="4" customFormat="1" ht="48" x14ac:dyDescent="0.2">
      <c r="B288" s="27" t="s">
        <v>760</v>
      </c>
      <c r="C288" s="28" t="s">
        <v>367</v>
      </c>
      <c r="D288" s="29" t="s">
        <v>24</v>
      </c>
      <c r="E288" s="30">
        <f t="shared" si="10"/>
        <v>4</v>
      </c>
      <c r="F288" s="31">
        <v>213210</v>
      </c>
      <c r="G288" s="32">
        <f t="shared" si="11"/>
        <v>852840</v>
      </c>
      <c r="I288" s="33">
        <v>4</v>
      </c>
      <c r="J288" s="34">
        <f t="shared" si="12"/>
        <v>852840</v>
      </c>
    </row>
    <row r="289" spans="2:14" s="4" customFormat="1" ht="60" x14ac:dyDescent="0.2">
      <c r="B289" s="27" t="s">
        <v>761</v>
      </c>
      <c r="C289" s="28" t="s">
        <v>368</v>
      </c>
      <c r="D289" s="29" t="s">
        <v>24</v>
      </c>
      <c r="E289" s="30">
        <f t="shared" si="10"/>
        <v>16</v>
      </c>
      <c r="F289" s="31">
        <v>2770823</v>
      </c>
      <c r="G289" s="32">
        <f t="shared" si="11"/>
        <v>44333168</v>
      </c>
      <c r="I289" s="33">
        <v>16</v>
      </c>
      <c r="J289" s="34">
        <f t="shared" si="12"/>
        <v>44333168</v>
      </c>
    </row>
    <row r="290" spans="2:14" s="4" customFormat="1" ht="48" x14ac:dyDescent="0.2">
      <c r="B290" s="27" t="s">
        <v>762</v>
      </c>
      <c r="C290" s="28" t="s">
        <v>369</v>
      </c>
      <c r="D290" s="29" t="s">
        <v>24</v>
      </c>
      <c r="E290" s="30">
        <f t="shared" si="10"/>
        <v>4</v>
      </c>
      <c r="F290" s="31">
        <v>229578</v>
      </c>
      <c r="G290" s="32">
        <f t="shared" si="11"/>
        <v>918312</v>
      </c>
      <c r="I290" s="33">
        <v>4</v>
      </c>
      <c r="J290" s="34">
        <f t="shared" si="12"/>
        <v>918312</v>
      </c>
    </row>
    <row r="291" spans="2:14" s="4" customFormat="1" ht="60" x14ac:dyDescent="0.2">
      <c r="B291" s="27" t="s">
        <v>763</v>
      </c>
      <c r="C291" s="28" t="s">
        <v>764</v>
      </c>
      <c r="D291" s="29" t="s">
        <v>24</v>
      </c>
      <c r="E291" s="30">
        <f t="shared" si="10"/>
        <v>4</v>
      </c>
      <c r="F291" s="31">
        <v>2395183</v>
      </c>
      <c r="G291" s="32">
        <f t="shared" si="11"/>
        <v>9580732</v>
      </c>
      <c r="I291" s="33">
        <v>4</v>
      </c>
      <c r="J291" s="34">
        <f t="shared" si="12"/>
        <v>9580732</v>
      </c>
    </row>
    <row r="292" spans="2:14" s="4" customFormat="1" ht="36" x14ac:dyDescent="0.2">
      <c r="B292" s="27" t="s">
        <v>765</v>
      </c>
      <c r="C292" s="28" t="s">
        <v>370</v>
      </c>
      <c r="D292" s="29" t="s">
        <v>24</v>
      </c>
      <c r="E292" s="30">
        <f t="shared" si="10"/>
        <v>8</v>
      </c>
      <c r="F292" s="31">
        <v>535968</v>
      </c>
      <c r="G292" s="32">
        <f t="shared" si="11"/>
        <v>4287744</v>
      </c>
      <c r="I292" s="33">
        <v>8</v>
      </c>
      <c r="J292" s="34">
        <f t="shared" si="12"/>
        <v>4287744</v>
      </c>
    </row>
    <row r="293" spans="2:14" s="4" customFormat="1" ht="36" x14ac:dyDescent="0.2">
      <c r="B293" s="27" t="s">
        <v>766</v>
      </c>
      <c r="C293" s="28" t="s">
        <v>371</v>
      </c>
      <c r="D293" s="29" t="s">
        <v>18</v>
      </c>
      <c r="E293" s="30">
        <f t="shared" si="10"/>
        <v>2</v>
      </c>
      <c r="F293" s="31">
        <v>762711</v>
      </c>
      <c r="G293" s="32">
        <f t="shared" si="11"/>
        <v>1525422</v>
      </c>
      <c r="I293" s="33">
        <v>2</v>
      </c>
      <c r="J293" s="34">
        <f t="shared" si="12"/>
        <v>1525422</v>
      </c>
    </row>
    <row r="294" spans="2:14" s="19" customFormat="1" ht="25.5" x14ac:dyDescent="0.2">
      <c r="B294" s="20" t="s">
        <v>767</v>
      </c>
      <c r="C294" s="21" t="s">
        <v>373</v>
      </c>
      <c r="D294" s="22"/>
      <c r="E294" s="22" t="str">
        <f t="shared" si="10"/>
        <v/>
      </c>
      <c r="F294" s="35"/>
      <c r="G294" s="36" t="str">
        <f t="shared" si="11"/>
        <v/>
      </c>
      <c r="H294" s="24"/>
      <c r="I294" s="25"/>
      <c r="J294" s="26" t="str">
        <f t="shared" si="12"/>
        <v/>
      </c>
      <c r="K294" s="24"/>
      <c r="L294" s="24"/>
      <c r="M294" s="24"/>
      <c r="N294" s="24"/>
    </row>
    <row r="295" spans="2:14" s="4" customFormat="1" ht="60" x14ac:dyDescent="0.2">
      <c r="B295" s="27" t="s">
        <v>768</v>
      </c>
      <c r="C295" s="28" t="s">
        <v>374</v>
      </c>
      <c r="D295" s="29" t="s">
        <v>24</v>
      </c>
      <c r="E295" s="30">
        <f t="shared" si="10"/>
        <v>50</v>
      </c>
      <c r="F295" s="31">
        <v>233392</v>
      </c>
      <c r="G295" s="32">
        <f t="shared" si="11"/>
        <v>11669600</v>
      </c>
      <c r="I295" s="33">
        <v>50</v>
      </c>
      <c r="J295" s="34">
        <f t="shared" si="12"/>
        <v>11669600</v>
      </c>
    </row>
    <row r="296" spans="2:14" s="4" customFormat="1" ht="60" x14ac:dyDescent="0.2">
      <c r="B296" s="27" t="s">
        <v>769</v>
      </c>
      <c r="C296" s="28" t="s">
        <v>375</v>
      </c>
      <c r="D296" s="29" t="s">
        <v>24</v>
      </c>
      <c r="E296" s="30">
        <f t="shared" si="10"/>
        <v>3</v>
      </c>
      <c r="F296" s="31">
        <v>72919</v>
      </c>
      <c r="G296" s="32">
        <f t="shared" si="11"/>
        <v>218757</v>
      </c>
      <c r="I296" s="33">
        <v>3</v>
      </c>
      <c r="J296" s="34">
        <f t="shared" si="12"/>
        <v>218757</v>
      </c>
    </row>
    <row r="297" spans="2:14" s="4" customFormat="1" ht="48" x14ac:dyDescent="0.2">
      <c r="B297" s="27" t="s">
        <v>770</v>
      </c>
      <c r="C297" s="28" t="s">
        <v>376</v>
      </c>
      <c r="D297" s="29" t="s">
        <v>24</v>
      </c>
      <c r="E297" s="30">
        <f t="shared" si="10"/>
        <v>12</v>
      </c>
      <c r="F297" s="31">
        <v>181726</v>
      </c>
      <c r="G297" s="32">
        <f t="shared" si="11"/>
        <v>2180712</v>
      </c>
      <c r="I297" s="33">
        <v>12</v>
      </c>
      <c r="J297" s="34">
        <f t="shared" si="12"/>
        <v>2180712</v>
      </c>
    </row>
    <row r="298" spans="2:14" s="4" customFormat="1" ht="60" x14ac:dyDescent="0.2">
      <c r="B298" s="27" t="s">
        <v>771</v>
      </c>
      <c r="C298" s="28" t="s">
        <v>377</v>
      </c>
      <c r="D298" s="29" t="s">
        <v>24</v>
      </c>
      <c r="E298" s="30">
        <f t="shared" si="10"/>
        <v>6</v>
      </c>
      <c r="F298" s="31">
        <v>117485</v>
      </c>
      <c r="G298" s="32">
        <f t="shared" si="11"/>
        <v>704910</v>
      </c>
      <c r="I298" s="33">
        <v>6</v>
      </c>
      <c r="J298" s="34">
        <f t="shared" si="12"/>
        <v>704910</v>
      </c>
    </row>
    <row r="299" spans="2:14" s="4" customFormat="1" ht="72" x14ac:dyDescent="0.2">
      <c r="B299" s="27" t="s">
        <v>772</v>
      </c>
      <c r="C299" s="28" t="s">
        <v>773</v>
      </c>
      <c r="D299" s="29" t="s">
        <v>24</v>
      </c>
      <c r="E299" s="30">
        <f t="shared" si="10"/>
        <v>11</v>
      </c>
      <c r="F299" s="31">
        <v>165453</v>
      </c>
      <c r="G299" s="32">
        <f t="shared" si="11"/>
        <v>1819983</v>
      </c>
      <c r="I299" s="33">
        <v>11</v>
      </c>
      <c r="J299" s="34">
        <f t="shared" si="12"/>
        <v>1819983</v>
      </c>
    </row>
    <row r="300" spans="2:14" s="4" customFormat="1" ht="48" x14ac:dyDescent="0.2">
      <c r="B300" s="27" t="s">
        <v>774</v>
      </c>
      <c r="C300" s="28" t="s">
        <v>378</v>
      </c>
      <c r="D300" s="29" t="s">
        <v>24</v>
      </c>
      <c r="E300" s="30">
        <f t="shared" si="10"/>
        <v>2</v>
      </c>
      <c r="F300" s="31">
        <v>98236</v>
      </c>
      <c r="G300" s="32">
        <f t="shared" si="11"/>
        <v>196472</v>
      </c>
      <c r="I300" s="33">
        <v>2</v>
      </c>
      <c r="J300" s="34">
        <f t="shared" si="12"/>
        <v>196472</v>
      </c>
    </row>
    <row r="301" spans="2:14" s="4" customFormat="1" ht="48" x14ac:dyDescent="0.2">
      <c r="B301" s="27" t="s">
        <v>775</v>
      </c>
      <c r="C301" s="28" t="s">
        <v>379</v>
      </c>
      <c r="D301" s="29" t="s">
        <v>24</v>
      </c>
      <c r="E301" s="30">
        <f t="shared" si="10"/>
        <v>3</v>
      </c>
      <c r="F301" s="31">
        <v>376696</v>
      </c>
      <c r="G301" s="32">
        <f t="shared" si="11"/>
        <v>1130088</v>
      </c>
      <c r="I301" s="33">
        <v>3</v>
      </c>
      <c r="J301" s="34">
        <f t="shared" si="12"/>
        <v>1130088</v>
      </c>
    </row>
    <row r="302" spans="2:14" s="19" customFormat="1" ht="12.75" x14ac:dyDescent="0.2">
      <c r="B302" s="20" t="s">
        <v>776</v>
      </c>
      <c r="C302" s="21" t="s">
        <v>777</v>
      </c>
      <c r="D302" s="22"/>
      <c r="E302" s="22" t="str">
        <f t="shared" si="10"/>
        <v/>
      </c>
      <c r="F302" s="35"/>
      <c r="G302" s="36" t="str">
        <f t="shared" si="11"/>
        <v/>
      </c>
      <c r="H302" s="24"/>
      <c r="I302" s="25"/>
      <c r="J302" s="26" t="str">
        <f t="shared" si="12"/>
        <v/>
      </c>
      <c r="K302" s="24"/>
      <c r="L302" s="24"/>
      <c r="M302" s="24"/>
      <c r="N302" s="24"/>
    </row>
    <row r="303" spans="2:14" s="4" customFormat="1" ht="48" x14ac:dyDescent="0.2">
      <c r="B303" s="27" t="s">
        <v>778</v>
      </c>
      <c r="C303" s="28" t="s">
        <v>380</v>
      </c>
      <c r="D303" s="29" t="s">
        <v>24</v>
      </c>
      <c r="E303" s="30">
        <f t="shared" si="10"/>
        <v>10</v>
      </c>
      <c r="F303" s="31">
        <v>62124</v>
      </c>
      <c r="G303" s="32">
        <f t="shared" si="11"/>
        <v>621240</v>
      </c>
      <c r="I303" s="33">
        <v>10</v>
      </c>
      <c r="J303" s="34">
        <f t="shared" si="12"/>
        <v>621240</v>
      </c>
    </row>
    <row r="304" spans="2:14" s="4" customFormat="1" ht="48" x14ac:dyDescent="0.2">
      <c r="B304" s="27" t="s">
        <v>779</v>
      </c>
      <c r="C304" s="28" t="s">
        <v>381</v>
      </c>
      <c r="D304" s="29" t="s">
        <v>24</v>
      </c>
      <c r="E304" s="30">
        <f t="shared" si="10"/>
        <v>10</v>
      </c>
      <c r="F304" s="31">
        <v>72135</v>
      </c>
      <c r="G304" s="32">
        <f t="shared" si="11"/>
        <v>721350</v>
      </c>
      <c r="I304" s="33">
        <v>10</v>
      </c>
      <c r="J304" s="34">
        <f t="shared" si="12"/>
        <v>721350</v>
      </c>
    </row>
    <row r="305" spans="2:14" s="4" customFormat="1" ht="48" x14ac:dyDescent="0.2">
      <c r="B305" s="27" t="s">
        <v>780</v>
      </c>
      <c r="C305" s="28" t="s">
        <v>382</v>
      </c>
      <c r="D305" s="29" t="s">
        <v>24</v>
      </c>
      <c r="E305" s="30">
        <f t="shared" si="10"/>
        <v>4</v>
      </c>
      <c r="F305" s="31">
        <v>279146</v>
      </c>
      <c r="G305" s="32">
        <f t="shared" si="11"/>
        <v>1116584</v>
      </c>
      <c r="I305" s="33">
        <v>4</v>
      </c>
      <c r="J305" s="34">
        <f t="shared" si="12"/>
        <v>1116584</v>
      </c>
    </row>
    <row r="306" spans="2:14" s="4" customFormat="1" ht="36" x14ac:dyDescent="0.2">
      <c r="B306" s="27" t="s">
        <v>781</v>
      </c>
      <c r="C306" s="28" t="s">
        <v>383</v>
      </c>
      <c r="D306" s="29" t="s">
        <v>14</v>
      </c>
      <c r="E306" s="30">
        <f t="shared" si="10"/>
        <v>32</v>
      </c>
      <c r="F306" s="31">
        <v>32313</v>
      </c>
      <c r="G306" s="32">
        <f t="shared" si="11"/>
        <v>1034016</v>
      </c>
      <c r="I306" s="33">
        <v>32</v>
      </c>
      <c r="J306" s="34">
        <f t="shared" si="12"/>
        <v>1034016</v>
      </c>
    </row>
    <row r="307" spans="2:14" s="4" customFormat="1" ht="36" x14ac:dyDescent="0.2">
      <c r="B307" s="27" t="s">
        <v>782</v>
      </c>
      <c r="C307" s="28" t="s">
        <v>783</v>
      </c>
      <c r="D307" s="29" t="s">
        <v>14</v>
      </c>
      <c r="E307" s="30">
        <f t="shared" si="10"/>
        <v>85</v>
      </c>
      <c r="F307" s="31">
        <v>7639</v>
      </c>
      <c r="G307" s="32">
        <f t="shared" si="11"/>
        <v>649315</v>
      </c>
      <c r="I307" s="33">
        <v>85</v>
      </c>
      <c r="J307" s="34">
        <f t="shared" si="12"/>
        <v>649315</v>
      </c>
    </row>
    <row r="308" spans="2:14" s="4" customFormat="1" ht="48" x14ac:dyDescent="0.2">
      <c r="B308" s="27" t="s">
        <v>784</v>
      </c>
      <c r="C308" s="28" t="s">
        <v>384</v>
      </c>
      <c r="D308" s="29" t="s">
        <v>14</v>
      </c>
      <c r="E308" s="30">
        <f t="shared" si="10"/>
        <v>269</v>
      </c>
      <c r="F308" s="31">
        <v>65744</v>
      </c>
      <c r="G308" s="32">
        <f t="shared" si="11"/>
        <v>17685136</v>
      </c>
      <c r="I308" s="33">
        <v>269</v>
      </c>
      <c r="J308" s="34">
        <f t="shared" si="12"/>
        <v>17685136</v>
      </c>
    </row>
    <row r="309" spans="2:14" s="4" customFormat="1" ht="36" x14ac:dyDescent="0.2">
      <c r="B309" s="27" t="s">
        <v>785</v>
      </c>
      <c r="C309" s="28" t="s">
        <v>385</v>
      </c>
      <c r="D309" s="29" t="s">
        <v>24</v>
      </c>
      <c r="E309" s="30">
        <f t="shared" si="10"/>
        <v>7</v>
      </c>
      <c r="F309" s="31">
        <v>62965</v>
      </c>
      <c r="G309" s="32">
        <f t="shared" si="11"/>
        <v>440755</v>
      </c>
      <c r="I309" s="33">
        <v>7</v>
      </c>
      <c r="J309" s="34">
        <f t="shared" si="12"/>
        <v>440755</v>
      </c>
    </row>
    <row r="310" spans="2:14" s="4" customFormat="1" ht="36" x14ac:dyDescent="0.2">
      <c r="B310" s="27" t="s">
        <v>786</v>
      </c>
      <c r="C310" s="28" t="s">
        <v>386</v>
      </c>
      <c r="D310" s="29" t="s">
        <v>24</v>
      </c>
      <c r="E310" s="30">
        <f t="shared" si="10"/>
        <v>7</v>
      </c>
      <c r="F310" s="31">
        <v>91584</v>
      </c>
      <c r="G310" s="32">
        <f t="shared" si="11"/>
        <v>641088</v>
      </c>
      <c r="I310" s="33">
        <v>7</v>
      </c>
      <c r="J310" s="34">
        <f t="shared" si="12"/>
        <v>641088</v>
      </c>
    </row>
    <row r="311" spans="2:14" s="4" customFormat="1" ht="36" x14ac:dyDescent="0.2">
      <c r="B311" s="27" t="s">
        <v>787</v>
      </c>
      <c r="C311" s="28" t="s">
        <v>387</v>
      </c>
      <c r="D311" s="29" t="s">
        <v>24</v>
      </c>
      <c r="E311" s="30">
        <f t="shared" si="10"/>
        <v>4</v>
      </c>
      <c r="F311" s="31">
        <v>59443</v>
      </c>
      <c r="G311" s="32">
        <f t="shared" si="11"/>
        <v>237772</v>
      </c>
      <c r="I311" s="33">
        <v>4</v>
      </c>
      <c r="J311" s="34">
        <f t="shared" si="12"/>
        <v>237772</v>
      </c>
    </row>
    <row r="312" spans="2:14" s="4" customFormat="1" ht="72" x14ac:dyDescent="0.2">
      <c r="B312" s="27" t="s">
        <v>788</v>
      </c>
      <c r="C312" s="28" t="s">
        <v>388</v>
      </c>
      <c r="D312" s="29" t="s">
        <v>24</v>
      </c>
      <c r="E312" s="30">
        <f t="shared" si="10"/>
        <v>9</v>
      </c>
      <c r="F312" s="31">
        <v>210225</v>
      </c>
      <c r="G312" s="32">
        <f t="shared" si="11"/>
        <v>1892025</v>
      </c>
      <c r="I312" s="33">
        <v>9</v>
      </c>
      <c r="J312" s="34">
        <f t="shared" si="12"/>
        <v>1892025</v>
      </c>
    </row>
    <row r="313" spans="2:14" s="4" customFormat="1" ht="36" x14ac:dyDescent="0.2">
      <c r="B313" s="27" t="s">
        <v>789</v>
      </c>
      <c r="C313" s="28" t="s">
        <v>790</v>
      </c>
      <c r="D313" s="29" t="s">
        <v>24</v>
      </c>
      <c r="E313" s="30">
        <f t="shared" si="10"/>
        <v>3</v>
      </c>
      <c r="F313" s="31">
        <v>94870</v>
      </c>
      <c r="G313" s="32">
        <f t="shared" si="11"/>
        <v>284610</v>
      </c>
      <c r="I313" s="33">
        <v>3</v>
      </c>
      <c r="J313" s="34">
        <f t="shared" si="12"/>
        <v>284610</v>
      </c>
    </row>
    <row r="314" spans="2:14" s="4" customFormat="1" ht="36" x14ac:dyDescent="0.2">
      <c r="B314" s="27" t="s">
        <v>791</v>
      </c>
      <c r="C314" s="28" t="s">
        <v>792</v>
      </c>
      <c r="D314" s="29" t="s">
        <v>24</v>
      </c>
      <c r="E314" s="30">
        <f t="shared" si="10"/>
        <v>80</v>
      </c>
      <c r="F314" s="31">
        <v>11896</v>
      </c>
      <c r="G314" s="32">
        <f t="shared" si="11"/>
        <v>951680</v>
      </c>
      <c r="I314" s="33">
        <v>80</v>
      </c>
      <c r="J314" s="34">
        <f t="shared" si="12"/>
        <v>951680</v>
      </c>
    </row>
    <row r="315" spans="2:14" s="4" customFormat="1" ht="48" x14ac:dyDescent="0.2">
      <c r="B315" s="27" t="s">
        <v>712</v>
      </c>
      <c r="C315" s="28" t="s">
        <v>314</v>
      </c>
      <c r="D315" s="29" t="s">
        <v>24</v>
      </c>
      <c r="E315" s="30">
        <f t="shared" si="10"/>
        <v>3</v>
      </c>
      <c r="F315" s="31">
        <v>50618</v>
      </c>
      <c r="G315" s="32">
        <f t="shared" si="11"/>
        <v>151854</v>
      </c>
      <c r="I315" s="33">
        <v>3</v>
      </c>
      <c r="J315" s="34">
        <f t="shared" si="12"/>
        <v>151854</v>
      </c>
    </row>
    <row r="316" spans="2:14" s="4" customFormat="1" ht="12" x14ac:dyDescent="0.2">
      <c r="B316" s="37">
        <v>13</v>
      </c>
      <c r="C316" s="38" t="s">
        <v>231</v>
      </c>
      <c r="D316" s="39"/>
      <c r="E316" s="39" t="str">
        <f t="shared" si="10"/>
        <v/>
      </c>
      <c r="F316" s="40"/>
      <c r="G316" s="41" t="str">
        <f t="shared" si="11"/>
        <v/>
      </c>
      <c r="I316" s="42"/>
      <c r="J316" s="43" t="str">
        <f t="shared" si="12"/>
        <v/>
      </c>
    </row>
    <row r="317" spans="2:14" s="19" customFormat="1" ht="12.75" x14ac:dyDescent="0.2">
      <c r="B317" s="20" t="s">
        <v>275</v>
      </c>
      <c r="C317" s="21" t="s">
        <v>793</v>
      </c>
      <c r="D317" s="22"/>
      <c r="E317" s="22" t="str">
        <f t="shared" si="10"/>
        <v/>
      </c>
      <c r="F317" s="35"/>
      <c r="G317" s="36" t="str">
        <f t="shared" si="11"/>
        <v/>
      </c>
      <c r="H317" s="24"/>
      <c r="I317" s="25"/>
      <c r="J317" s="26" t="str">
        <f t="shared" si="12"/>
        <v/>
      </c>
      <c r="K317" s="24"/>
      <c r="L317" s="24"/>
      <c r="M317" s="24"/>
      <c r="N317" s="24"/>
    </row>
    <row r="318" spans="2:14" s="4" customFormat="1" ht="132" x14ac:dyDescent="0.2">
      <c r="B318" s="27" t="s">
        <v>276</v>
      </c>
      <c r="C318" s="28" t="s">
        <v>244</v>
      </c>
      <c r="D318" s="29" t="s">
        <v>24</v>
      </c>
      <c r="E318" s="30">
        <f t="shared" si="10"/>
        <v>8</v>
      </c>
      <c r="F318" s="31">
        <v>17446432</v>
      </c>
      <c r="G318" s="32">
        <f t="shared" si="11"/>
        <v>139571456</v>
      </c>
      <c r="I318" s="33">
        <v>8</v>
      </c>
      <c r="J318" s="34">
        <f t="shared" si="12"/>
        <v>139571456</v>
      </c>
    </row>
    <row r="319" spans="2:14" s="4" customFormat="1" ht="48" x14ac:dyDescent="0.2">
      <c r="B319" s="27" t="s">
        <v>278</v>
      </c>
      <c r="C319" s="28" t="s">
        <v>243</v>
      </c>
      <c r="D319" s="29" t="s">
        <v>24</v>
      </c>
      <c r="E319" s="30">
        <f t="shared" si="10"/>
        <v>4</v>
      </c>
      <c r="F319" s="31">
        <v>4784744</v>
      </c>
      <c r="G319" s="32">
        <f t="shared" si="11"/>
        <v>19138976</v>
      </c>
      <c r="I319" s="33">
        <v>4</v>
      </c>
      <c r="J319" s="34">
        <f t="shared" si="12"/>
        <v>19138976</v>
      </c>
    </row>
    <row r="320" spans="2:14" s="4" customFormat="1" ht="36" x14ac:dyDescent="0.2">
      <c r="B320" s="27" t="s">
        <v>280</v>
      </c>
      <c r="C320" s="28" t="s">
        <v>235</v>
      </c>
      <c r="D320" s="29" t="s">
        <v>24</v>
      </c>
      <c r="E320" s="30">
        <f t="shared" si="10"/>
        <v>2</v>
      </c>
      <c r="F320" s="31">
        <v>1185111</v>
      </c>
      <c r="G320" s="32">
        <f t="shared" si="11"/>
        <v>2370222</v>
      </c>
      <c r="I320" s="33">
        <v>2</v>
      </c>
      <c r="J320" s="34">
        <f t="shared" si="12"/>
        <v>2370222</v>
      </c>
    </row>
    <row r="321" spans="2:14" s="4" customFormat="1" ht="36" x14ac:dyDescent="0.2">
      <c r="B321" s="27" t="s">
        <v>282</v>
      </c>
      <c r="C321" s="28" t="s">
        <v>240</v>
      </c>
      <c r="D321" s="29" t="s">
        <v>24</v>
      </c>
      <c r="E321" s="30">
        <f t="shared" si="10"/>
        <v>24</v>
      </c>
      <c r="F321" s="31">
        <v>81540</v>
      </c>
      <c r="G321" s="32">
        <f t="shared" si="11"/>
        <v>1956960</v>
      </c>
      <c r="I321" s="33">
        <v>24</v>
      </c>
      <c r="J321" s="34">
        <f t="shared" si="12"/>
        <v>1956960</v>
      </c>
    </row>
    <row r="322" spans="2:14" s="4" customFormat="1" ht="48" x14ac:dyDescent="0.2">
      <c r="B322" s="27" t="s">
        <v>794</v>
      </c>
      <c r="C322" s="28" t="s">
        <v>238</v>
      </c>
      <c r="D322" s="29" t="s">
        <v>24</v>
      </c>
      <c r="E322" s="30">
        <f t="shared" si="10"/>
        <v>6</v>
      </c>
      <c r="F322" s="31">
        <v>101905</v>
      </c>
      <c r="G322" s="32">
        <f t="shared" si="11"/>
        <v>611430</v>
      </c>
      <c r="I322" s="33">
        <v>6</v>
      </c>
      <c r="J322" s="34">
        <f t="shared" si="12"/>
        <v>611430</v>
      </c>
    </row>
    <row r="323" spans="2:14" s="4" customFormat="1" ht="36" x14ac:dyDescent="0.2">
      <c r="B323" s="27" t="s">
        <v>795</v>
      </c>
      <c r="C323" s="28" t="s">
        <v>242</v>
      </c>
      <c r="D323" s="29" t="s">
        <v>24</v>
      </c>
      <c r="E323" s="30">
        <f t="shared" si="10"/>
        <v>23</v>
      </c>
      <c r="F323" s="31">
        <v>88383</v>
      </c>
      <c r="G323" s="32">
        <f t="shared" si="11"/>
        <v>2032809</v>
      </c>
      <c r="I323" s="33">
        <v>23</v>
      </c>
      <c r="J323" s="34">
        <f t="shared" si="12"/>
        <v>2032809</v>
      </c>
    </row>
    <row r="324" spans="2:14" s="4" customFormat="1" ht="108" x14ac:dyDescent="0.2">
      <c r="B324" s="27" t="s">
        <v>796</v>
      </c>
      <c r="C324" s="28" t="s">
        <v>797</v>
      </c>
      <c r="D324" s="29" t="s">
        <v>14</v>
      </c>
      <c r="E324" s="30">
        <f t="shared" si="10"/>
        <v>150</v>
      </c>
      <c r="F324" s="31">
        <v>243626</v>
      </c>
      <c r="G324" s="32">
        <f t="shared" si="11"/>
        <v>36543900</v>
      </c>
      <c r="I324" s="33">
        <v>150</v>
      </c>
      <c r="J324" s="34">
        <f t="shared" si="12"/>
        <v>36543900</v>
      </c>
    </row>
    <row r="325" spans="2:14" s="4" customFormat="1" ht="72" x14ac:dyDescent="0.2">
      <c r="B325" s="27" t="s">
        <v>858</v>
      </c>
      <c r="C325" s="28" t="s">
        <v>859</v>
      </c>
      <c r="D325" s="29" t="s">
        <v>24</v>
      </c>
      <c r="E325" s="30">
        <f t="shared" si="10"/>
        <v>4</v>
      </c>
      <c r="F325" s="31">
        <v>279378</v>
      </c>
      <c r="G325" s="32">
        <f t="shared" si="11"/>
        <v>1117512</v>
      </c>
      <c r="I325" s="33">
        <v>4</v>
      </c>
      <c r="J325" s="34">
        <f t="shared" si="12"/>
        <v>1117512</v>
      </c>
    </row>
    <row r="326" spans="2:14" s="4" customFormat="1" ht="48" x14ac:dyDescent="0.2">
      <c r="B326" s="27" t="s">
        <v>860</v>
      </c>
      <c r="C326" s="28" t="s">
        <v>861</v>
      </c>
      <c r="D326" s="29" t="s">
        <v>24</v>
      </c>
      <c r="E326" s="30">
        <f t="shared" si="10"/>
        <v>16</v>
      </c>
      <c r="F326" s="31">
        <v>1015580</v>
      </c>
      <c r="G326" s="32">
        <f t="shared" si="11"/>
        <v>16249280</v>
      </c>
      <c r="I326" s="33">
        <v>16</v>
      </c>
      <c r="J326" s="34">
        <f t="shared" si="12"/>
        <v>16249280</v>
      </c>
    </row>
    <row r="327" spans="2:14" s="4" customFormat="1" ht="48" x14ac:dyDescent="0.2">
      <c r="B327" s="27" t="s">
        <v>862</v>
      </c>
      <c r="C327" s="28" t="s">
        <v>863</v>
      </c>
      <c r="D327" s="29" t="s">
        <v>24</v>
      </c>
      <c r="E327" s="30">
        <f t="shared" si="10"/>
        <v>16</v>
      </c>
      <c r="F327" s="31">
        <v>594728</v>
      </c>
      <c r="G327" s="32">
        <f t="shared" si="11"/>
        <v>9515648</v>
      </c>
      <c r="I327" s="33">
        <v>16</v>
      </c>
      <c r="J327" s="34">
        <f t="shared" si="12"/>
        <v>9515648</v>
      </c>
    </row>
    <row r="328" spans="2:14" s="4" customFormat="1" ht="36" x14ac:dyDescent="0.2">
      <c r="B328" s="27" t="s">
        <v>864</v>
      </c>
      <c r="C328" s="28" t="s">
        <v>865</v>
      </c>
      <c r="D328" s="29" t="s">
        <v>24</v>
      </c>
      <c r="E328" s="30">
        <f t="shared" si="10"/>
        <v>16</v>
      </c>
      <c r="F328" s="31">
        <v>587885</v>
      </c>
      <c r="G328" s="32">
        <f t="shared" si="11"/>
        <v>9406160</v>
      </c>
      <c r="I328" s="33">
        <v>16</v>
      </c>
      <c r="J328" s="34">
        <f t="shared" si="12"/>
        <v>9406160</v>
      </c>
    </row>
    <row r="329" spans="2:14" s="19" customFormat="1" ht="12.75" x14ac:dyDescent="0.2">
      <c r="B329" s="20" t="s">
        <v>866</v>
      </c>
      <c r="C329" s="21" t="s">
        <v>867</v>
      </c>
      <c r="D329" s="22"/>
      <c r="E329" s="22" t="str">
        <f t="shared" si="10"/>
        <v/>
      </c>
      <c r="F329" s="35"/>
      <c r="G329" s="36" t="str">
        <f t="shared" si="11"/>
        <v/>
      </c>
      <c r="H329" s="24"/>
      <c r="I329" s="25"/>
      <c r="J329" s="26" t="str">
        <f t="shared" si="12"/>
        <v/>
      </c>
      <c r="K329" s="24"/>
      <c r="L329" s="24"/>
      <c r="M329" s="24"/>
      <c r="N329" s="24"/>
    </row>
    <row r="330" spans="2:14" s="4" customFormat="1" ht="24" x14ac:dyDescent="0.2">
      <c r="B330" s="27" t="s">
        <v>868</v>
      </c>
      <c r="C330" s="28" t="s">
        <v>869</v>
      </c>
      <c r="D330" s="29" t="s">
        <v>24</v>
      </c>
      <c r="E330" s="30">
        <f t="shared" si="10"/>
        <v>9</v>
      </c>
      <c r="F330" s="31">
        <v>2261025</v>
      </c>
      <c r="G330" s="32">
        <f t="shared" si="11"/>
        <v>20349225</v>
      </c>
      <c r="I330" s="33">
        <v>9</v>
      </c>
      <c r="J330" s="34">
        <f t="shared" si="12"/>
        <v>20349225</v>
      </c>
    </row>
    <row r="331" spans="2:14" s="4" customFormat="1" ht="12" x14ac:dyDescent="0.2">
      <c r="B331" s="37">
        <v>14</v>
      </c>
      <c r="C331" s="38" t="s">
        <v>798</v>
      </c>
      <c r="D331" s="39"/>
      <c r="E331" s="39" t="str">
        <f t="shared" si="10"/>
        <v/>
      </c>
      <c r="F331" s="40"/>
      <c r="G331" s="41" t="str">
        <f t="shared" si="11"/>
        <v/>
      </c>
      <c r="I331" s="42"/>
      <c r="J331" s="43" t="str">
        <f t="shared" si="12"/>
        <v/>
      </c>
    </row>
    <row r="332" spans="2:14" s="19" customFormat="1" ht="12.75" x14ac:dyDescent="0.2">
      <c r="B332" s="20" t="s">
        <v>286</v>
      </c>
      <c r="C332" s="21" t="s">
        <v>390</v>
      </c>
      <c r="D332" s="22"/>
      <c r="E332" s="22" t="str">
        <f t="shared" si="10"/>
        <v/>
      </c>
      <c r="F332" s="35"/>
      <c r="G332" s="36" t="str">
        <f t="shared" si="11"/>
        <v/>
      </c>
      <c r="H332" s="24"/>
      <c r="I332" s="25"/>
      <c r="J332" s="26" t="str">
        <f t="shared" si="12"/>
        <v/>
      </c>
      <c r="K332" s="24"/>
      <c r="L332" s="24"/>
      <c r="M332" s="24"/>
      <c r="N332" s="24"/>
    </row>
    <row r="333" spans="2:14" s="4" customFormat="1" ht="60" x14ac:dyDescent="0.2">
      <c r="B333" s="27" t="s">
        <v>288</v>
      </c>
      <c r="C333" s="28" t="s">
        <v>392</v>
      </c>
      <c r="D333" s="29" t="s">
        <v>14</v>
      </c>
      <c r="E333" s="30">
        <f t="shared" si="10"/>
        <v>10</v>
      </c>
      <c r="F333" s="31">
        <v>88394</v>
      </c>
      <c r="G333" s="32">
        <f t="shared" si="11"/>
        <v>883940</v>
      </c>
      <c r="I333" s="33">
        <v>10</v>
      </c>
      <c r="J333" s="34">
        <f t="shared" si="12"/>
        <v>883940</v>
      </c>
    </row>
    <row r="334" spans="2:14" s="4" customFormat="1" ht="60" x14ac:dyDescent="0.2">
      <c r="B334" s="27" t="s">
        <v>289</v>
      </c>
      <c r="C334" s="28" t="s">
        <v>394</v>
      </c>
      <c r="D334" s="29" t="s">
        <v>14</v>
      </c>
      <c r="E334" s="30">
        <f t="shared" si="10"/>
        <v>8</v>
      </c>
      <c r="F334" s="31">
        <v>130110</v>
      </c>
      <c r="G334" s="32">
        <f t="shared" si="11"/>
        <v>1040880</v>
      </c>
      <c r="I334" s="33">
        <v>8</v>
      </c>
      <c r="J334" s="34">
        <f t="shared" si="12"/>
        <v>1040880</v>
      </c>
    </row>
    <row r="335" spans="2:14" s="4" customFormat="1" ht="60" x14ac:dyDescent="0.2">
      <c r="B335" s="27" t="s">
        <v>290</v>
      </c>
      <c r="C335" s="28" t="s">
        <v>396</v>
      </c>
      <c r="D335" s="29" t="s">
        <v>14</v>
      </c>
      <c r="E335" s="30">
        <f t="shared" si="10"/>
        <v>1</v>
      </c>
      <c r="F335" s="31">
        <v>272802</v>
      </c>
      <c r="G335" s="32">
        <f t="shared" si="11"/>
        <v>272802</v>
      </c>
      <c r="I335" s="33">
        <v>1</v>
      </c>
      <c r="J335" s="34">
        <f t="shared" si="12"/>
        <v>272802</v>
      </c>
    </row>
    <row r="336" spans="2:14" s="4" customFormat="1" ht="60" x14ac:dyDescent="0.2">
      <c r="B336" s="27" t="s">
        <v>799</v>
      </c>
      <c r="C336" s="28" t="s">
        <v>397</v>
      </c>
      <c r="D336" s="29" t="s">
        <v>14</v>
      </c>
      <c r="E336" s="30">
        <f t="shared" si="10"/>
        <v>1</v>
      </c>
      <c r="F336" s="31">
        <v>98704</v>
      </c>
      <c r="G336" s="32">
        <f t="shared" si="11"/>
        <v>98704</v>
      </c>
      <c r="I336" s="33">
        <v>1</v>
      </c>
      <c r="J336" s="34">
        <f t="shared" si="12"/>
        <v>98704</v>
      </c>
    </row>
    <row r="337" spans="2:14" s="4" customFormat="1" ht="60" x14ac:dyDescent="0.2">
      <c r="B337" s="27" t="s">
        <v>800</v>
      </c>
      <c r="C337" s="28" t="s">
        <v>398</v>
      </c>
      <c r="D337" s="29" t="s">
        <v>14</v>
      </c>
      <c r="E337" s="30">
        <f t="shared" si="10"/>
        <v>1</v>
      </c>
      <c r="F337" s="31">
        <v>192738</v>
      </c>
      <c r="G337" s="32">
        <f t="shared" si="11"/>
        <v>192738</v>
      </c>
      <c r="I337" s="33">
        <v>1</v>
      </c>
      <c r="J337" s="34">
        <f t="shared" si="12"/>
        <v>192738</v>
      </c>
    </row>
    <row r="338" spans="2:14" s="19" customFormat="1" ht="12.75" x14ac:dyDescent="0.2">
      <c r="B338" s="20" t="s">
        <v>292</v>
      </c>
      <c r="C338" s="21" t="s">
        <v>400</v>
      </c>
      <c r="D338" s="22"/>
      <c r="E338" s="22" t="str">
        <f t="shared" si="10"/>
        <v/>
      </c>
      <c r="F338" s="35"/>
      <c r="G338" s="36" t="str">
        <f t="shared" si="11"/>
        <v/>
      </c>
      <c r="H338" s="24"/>
      <c r="I338" s="25"/>
      <c r="J338" s="26" t="str">
        <f t="shared" si="12"/>
        <v/>
      </c>
      <c r="K338" s="24"/>
      <c r="L338" s="24"/>
      <c r="M338" s="24"/>
      <c r="N338" s="24"/>
    </row>
    <row r="339" spans="2:14" s="4" customFormat="1" ht="60" x14ac:dyDescent="0.2">
      <c r="B339" s="27" t="s">
        <v>294</v>
      </c>
      <c r="C339" s="28" t="s">
        <v>852</v>
      </c>
      <c r="D339" s="29" t="s">
        <v>14</v>
      </c>
      <c r="E339" s="30">
        <f t="shared" si="10"/>
        <v>35</v>
      </c>
      <c r="F339" s="31">
        <v>119575</v>
      </c>
      <c r="G339" s="32">
        <f t="shared" si="11"/>
        <v>4185125</v>
      </c>
      <c r="I339" s="33">
        <v>35</v>
      </c>
      <c r="J339" s="34">
        <f t="shared" si="12"/>
        <v>4185125</v>
      </c>
    </row>
    <row r="340" spans="2:14" s="4" customFormat="1" ht="60" x14ac:dyDescent="0.2">
      <c r="B340" s="27" t="s">
        <v>296</v>
      </c>
      <c r="C340" s="28" t="s">
        <v>853</v>
      </c>
      <c r="D340" s="29" t="s">
        <v>14</v>
      </c>
      <c r="E340" s="30">
        <f t="shared" si="10"/>
        <v>110</v>
      </c>
      <c r="F340" s="31">
        <v>214855</v>
      </c>
      <c r="G340" s="32">
        <f t="shared" si="11"/>
        <v>23634050</v>
      </c>
      <c r="I340" s="33">
        <v>110</v>
      </c>
      <c r="J340" s="34">
        <f t="shared" si="12"/>
        <v>23634050</v>
      </c>
    </row>
    <row r="341" spans="2:14" s="19" customFormat="1" ht="12.75" x14ac:dyDescent="0.2">
      <c r="B341" s="20" t="s">
        <v>298</v>
      </c>
      <c r="C341" s="21" t="s">
        <v>403</v>
      </c>
      <c r="D341" s="22"/>
      <c r="E341" s="22" t="str">
        <f t="shared" si="10"/>
        <v/>
      </c>
      <c r="F341" s="35"/>
      <c r="G341" s="36" t="str">
        <f t="shared" si="11"/>
        <v/>
      </c>
      <c r="H341" s="24"/>
      <c r="I341" s="25"/>
      <c r="J341" s="26" t="str">
        <f t="shared" si="12"/>
        <v/>
      </c>
      <c r="K341" s="24"/>
      <c r="L341" s="24"/>
      <c r="M341" s="24"/>
      <c r="N341" s="24"/>
    </row>
    <row r="342" spans="2:14" s="4" customFormat="1" ht="36" x14ac:dyDescent="0.2">
      <c r="B342" s="27" t="s">
        <v>300</v>
      </c>
      <c r="C342" s="28" t="s">
        <v>405</v>
      </c>
      <c r="D342" s="29" t="s">
        <v>24</v>
      </c>
      <c r="E342" s="30">
        <f t="shared" si="10"/>
        <v>2</v>
      </c>
      <c r="F342" s="31">
        <v>78215</v>
      </c>
      <c r="G342" s="32">
        <f t="shared" si="11"/>
        <v>156430</v>
      </c>
      <c r="I342" s="33">
        <v>2</v>
      </c>
      <c r="J342" s="34">
        <f t="shared" si="12"/>
        <v>156430</v>
      </c>
    </row>
    <row r="343" spans="2:14" s="4" customFormat="1" ht="36" x14ac:dyDescent="0.2">
      <c r="B343" s="27" t="s">
        <v>301</v>
      </c>
      <c r="C343" s="28" t="s">
        <v>407</v>
      </c>
      <c r="D343" s="29" t="s">
        <v>24</v>
      </c>
      <c r="E343" s="30">
        <f t="shared" si="10"/>
        <v>5</v>
      </c>
      <c r="F343" s="31">
        <v>104321</v>
      </c>
      <c r="G343" s="32">
        <f t="shared" si="11"/>
        <v>521605</v>
      </c>
      <c r="I343" s="33">
        <v>5</v>
      </c>
      <c r="J343" s="34">
        <f t="shared" si="12"/>
        <v>521605</v>
      </c>
    </row>
    <row r="344" spans="2:14" s="4" customFormat="1" ht="36" x14ac:dyDescent="0.2">
      <c r="B344" s="27" t="s">
        <v>302</v>
      </c>
      <c r="C344" s="28" t="s">
        <v>408</v>
      </c>
      <c r="D344" s="29" t="s">
        <v>24</v>
      </c>
      <c r="E344" s="30">
        <f t="shared" si="10"/>
        <v>6</v>
      </c>
      <c r="F344" s="31">
        <v>75826</v>
      </c>
      <c r="G344" s="32">
        <f t="shared" si="11"/>
        <v>454956</v>
      </c>
      <c r="I344" s="33">
        <v>6</v>
      </c>
      <c r="J344" s="34">
        <f t="shared" si="12"/>
        <v>454956</v>
      </c>
    </row>
    <row r="345" spans="2:14" s="4" customFormat="1" ht="36" x14ac:dyDescent="0.2">
      <c r="B345" s="27" t="s">
        <v>303</v>
      </c>
      <c r="C345" s="28" t="s">
        <v>409</v>
      </c>
      <c r="D345" s="29" t="s">
        <v>24</v>
      </c>
      <c r="E345" s="30">
        <f t="shared" si="10"/>
        <v>2</v>
      </c>
      <c r="F345" s="31">
        <v>94931</v>
      </c>
      <c r="G345" s="32">
        <f t="shared" si="11"/>
        <v>189862</v>
      </c>
      <c r="I345" s="33">
        <v>2</v>
      </c>
      <c r="J345" s="34">
        <f t="shared" si="12"/>
        <v>189862</v>
      </c>
    </row>
    <row r="346" spans="2:14" s="4" customFormat="1" ht="36" x14ac:dyDescent="0.2">
      <c r="B346" s="27" t="s">
        <v>304</v>
      </c>
      <c r="C346" s="28" t="s">
        <v>410</v>
      </c>
      <c r="D346" s="29" t="s">
        <v>24</v>
      </c>
      <c r="E346" s="30">
        <f t="shared" si="10"/>
        <v>7</v>
      </c>
      <c r="F346" s="31">
        <v>115766</v>
      </c>
      <c r="G346" s="32">
        <f t="shared" si="11"/>
        <v>810362</v>
      </c>
      <c r="I346" s="33">
        <v>7</v>
      </c>
      <c r="J346" s="34">
        <f t="shared" si="12"/>
        <v>810362</v>
      </c>
    </row>
    <row r="347" spans="2:14" s="4" customFormat="1" ht="36" x14ac:dyDescent="0.2">
      <c r="B347" s="27" t="s">
        <v>305</v>
      </c>
      <c r="C347" s="28" t="s">
        <v>411</v>
      </c>
      <c r="D347" s="29" t="s">
        <v>24</v>
      </c>
      <c r="E347" s="30">
        <f t="shared" si="10"/>
        <v>9</v>
      </c>
      <c r="F347" s="31">
        <v>188132</v>
      </c>
      <c r="G347" s="32">
        <f t="shared" si="11"/>
        <v>1693188</v>
      </c>
      <c r="I347" s="33">
        <v>9</v>
      </c>
      <c r="J347" s="34">
        <f t="shared" si="12"/>
        <v>1693188</v>
      </c>
    </row>
    <row r="348" spans="2:14" s="4" customFormat="1" ht="36" x14ac:dyDescent="0.2">
      <c r="B348" s="27" t="s">
        <v>306</v>
      </c>
      <c r="C348" s="28" t="s">
        <v>412</v>
      </c>
      <c r="D348" s="29" t="s">
        <v>24</v>
      </c>
      <c r="E348" s="30">
        <f t="shared" si="10"/>
        <v>3</v>
      </c>
      <c r="F348" s="31">
        <v>142547</v>
      </c>
      <c r="G348" s="32">
        <f t="shared" si="11"/>
        <v>427641</v>
      </c>
      <c r="I348" s="33">
        <v>3</v>
      </c>
      <c r="J348" s="34">
        <f t="shared" si="12"/>
        <v>427641</v>
      </c>
    </row>
    <row r="349" spans="2:14" s="4" customFormat="1" ht="36" x14ac:dyDescent="0.2">
      <c r="B349" s="27" t="s">
        <v>308</v>
      </c>
      <c r="C349" s="28" t="s">
        <v>413</v>
      </c>
      <c r="D349" s="29" t="s">
        <v>24</v>
      </c>
      <c r="E349" s="30">
        <f t="shared" si="10"/>
        <v>2</v>
      </c>
      <c r="F349" s="31">
        <v>65339</v>
      </c>
      <c r="G349" s="32">
        <f t="shared" si="11"/>
        <v>130678</v>
      </c>
      <c r="I349" s="33">
        <v>2</v>
      </c>
      <c r="J349" s="34">
        <f t="shared" si="12"/>
        <v>130678</v>
      </c>
    </row>
    <row r="350" spans="2:14" s="4" customFormat="1" ht="36" x14ac:dyDescent="0.2">
      <c r="B350" s="27" t="s">
        <v>310</v>
      </c>
      <c r="C350" s="28" t="s">
        <v>414</v>
      </c>
      <c r="D350" s="29" t="s">
        <v>24</v>
      </c>
      <c r="E350" s="30">
        <f t="shared" si="10"/>
        <v>1</v>
      </c>
      <c r="F350" s="31">
        <v>87968</v>
      </c>
      <c r="G350" s="32">
        <f t="shared" si="11"/>
        <v>87968</v>
      </c>
      <c r="I350" s="33">
        <v>1</v>
      </c>
      <c r="J350" s="34">
        <f t="shared" si="12"/>
        <v>87968</v>
      </c>
    </row>
    <row r="351" spans="2:14" s="4" customFormat="1" ht="36" x14ac:dyDescent="0.2">
      <c r="B351" s="27" t="s">
        <v>311</v>
      </c>
      <c r="C351" s="28" t="s">
        <v>415</v>
      </c>
      <c r="D351" s="29" t="s">
        <v>24</v>
      </c>
      <c r="E351" s="30">
        <f t="shared" si="10"/>
        <v>2</v>
      </c>
      <c r="F351" s="31">
        <v>131973</v>
      </c>
      <c r="G351" s="32">
        <f t="shared" si="11"/>
        <v>263946</v>
      </c>
      <c r="I351" s="33">
        <v>2</v>
      </c>
      <c r="J351" s="34">
        <f t="shared" si="12"/>
        <v>263946</v>
      </c>
    </row>
    <row r="352" spans="2:14" s="4" customFormat="1" ht="36" x14ac:dyDescent="0.2">
      <c r="B352" s="27" t="s">
        <v>313</v>
      </c>
      <c r="C352" s="28" t="s">
        <v>416</v>
      </c>
      <c r="D352" s="29" t="s">
        <v>24</v>
      </c>
      <c r="E352" s="30">
        <f t="shared" si="10"/>
        <v>2</v>
      </c>
      <c r="F352" s="31">
        <v>270368</v>
      </c>
      <c r="G352" s="32">
        <f t="shared" si="11"/>
        <v>540736</v>
      </c>
      <c r="I352" s="33">
        <v>2</v>
      </c>
      <c r="J352" s="34">
        <f t="shared" si="12"/>
        <v>540736</v>
      </c>
    </row>
    <row r="353" spans="2:14" s="19" customFormat="1" ht="12.75" x14ac:dyDescent="0.2">
      <c r="B353" s="20" t="s">
        <v>315</v>
      </c>
      <c r="C353" s="21" t="s">
        <v>418</v>
      </c>
      <c r="D353" s="22"/>
      <c r="E353" s="22" t="str">
        <f t="shared" ref="E353:E416" si="13">IF((I353)=0,"",I353)</f>
        <v/>
      </c>
      <c r="F353" s="35"/>
      <c r="G353" s="36" t="str">
        <f t="shared" si="11"/>
        <v/>
      </c>
      <c r="H353" s="24"/>
      <c r="I353" s="25"/>
      <c r="J353" s="26" t="str">
        <f t="shared" si="12"/>
        <v/>
      </c>
      <c r="K353" s="24"/>
      <c r="L353" s="24"/>
      <c r="M353" s="24"/>
      <c r="N353" s="24"/>
    </row>
    <row r="354" spans="2:14" s="4" customFormat="1" ht="36" x14ac:dyDescent="0.2">
      <c r="B354" s="27" t="s">
        <v>316</v>
      </c>
      <c r="C354" s="28" t="s">
        <v>420</v>
      </c>
      <c r="D354" s="29" t="s">
        <v>24</v>
      </c>
      <c r="E354" s="30">
        <f t="shared" si="13"/>
        <v>2</v>
      </c>
      <c r="F354" s="31">
        <v>35901</v>
      </c>
      <c r="G354" s="32">
        <f t="shared" si="11"/>
        <v>71802</v>
      </c>
      <c r="I354" s="33">
        <v>2</v>
      </c>
      <c r="J354" s="34">
        <f t="shared" si="12"/>
        <v>71802</v>
      </c>
    </row>
    <row r="355" spans="2:14" s="4" customFormat="1" ht="36" x14ac:dyDescent="0.2">
      <c r="B355" s="27" t="s">
        <v>317</v>
      </c>
      <c r="C355" s="28" t="s">
        <v>422</v>
      </c>
      <c r="D355" s="29" t="s">
        <v>24</v>
      </c>
      <c r="E355" s="30">
        <f t="shared" si="13"/>
        <v>2</v>
      </c>
      <c r="F355" s="31">
        <v>30420</v>
      </c>
      <c r="G355" s="32">
        <f t="shared" si="11"/>
        <v>60840</v>
      </c>
      <c r="I355" s="33">
        <v>2</v>
      </c>
      <c r="J355" s="34">
        <f t="shared" si="12"/>
        <v>60840</v>
      </c>
    </row>
    <row r="356" spans="2:14" s="4" customFormat="1" ht="36" x14ac:dyDescent="0.2">
      <c r="B356" s="27" t="s">
        <v>801</v>
      </c>
      <c r="C356" s="28" t="s">
        <v>423</v>
      </c>
      <c r="D356" s="29" t="s">
        <v>24</v>
      </c>
      <c r="E356" s="30">
        <f t="shared" si="13"/>
        <v>4</v>
      </c>
      <c r="F356" s="31">
        <v>33010</v>
      </c>
      <c r="G356" s="32">
        <f t="shared" si="11"/>
        <v>132040</v>
      </c>
      <c r="I356" s="33">
        <v>4</v>
      </c>
      <c r="J356" s="34">
        <f t="shared" si="12"/>
        <v>132040</v>
      </c>
    </row>
    <row r="357" spans="2:14" s="4" customFormat="1" ht="36" x14ac:dyDescent="0.2">
      <c r="B357" s="27" t="s">
        <v>802</v>
      </c>
      <c r="C357" s="28" t="s">
        <v>424</v>
      </c>
      <c r="D357" s="29" t="s">
        <v>24</v>
      </c>
      <c r="E357" s="30">
        <f t="shared" si="13"/>
        <v>2</v>
      </c>
      <c r="F357" s="31">
        <v>108612</v>
      </c>
      <c r="G357" s="32">
        <f t="shared" si="11"/>
        <v>217224</v>
      </c>
      <c r="I357" s="33">
        <v>2</v>
      </c>
      <c r="J357" s="34">
        <f t="shared" si="12"/>
        <v>217224</v>
      </c>
    </row>
    <row r="358" spans="2:14" s="4" customFormat="1" ht="36" x14ac:dyDescent="0.2">
      <c r="B358" s="27" t="s">
        <v>803</v>
      </c>
      <c r="C358" s="28" t="s">
        <v>425</v>
      </c>
      <c r="D358" s="29" t="s">
        <v>24</v>
      </c>
      <c r="E358" s="30">
        <f t="shared" si="13"/>
        <v>2</v>
      </c>
      <c r="F358" s="31">
        <v>42482</v>
      </c>
      <c r="G358" s="32">
        <f t="shared" si="11"/>
        <v>84964</v>
      </c>
      <c r="I358" s="33">
        <v>2</v>
      </c>
      <c r="J358" s="34">
        <f t="shared" si="12"/>
        <v>84964</v>
      </c>
    </row>
    <row r="359" spans="2:14" s="19" customFormat="1" ht="12.75" x14ac:dyDescent="0.2">
      <c r="B359" s="20" t="s">
        <v>318</v>
      </c>
      <c r="C359" s="21" t="s">
        <v>427</v>
      </c>
      <c r="D359" s="22"/>
      <c r="E359" s="22" t="str">
        <f t="shared" si="13"/>
        <v/>
      </c>
      <c r="F359" s="35"/>
      <c r="G359" s="36" t="str">
        <f t="shared" ref="G359:G422" si="14">+IF(E359=0,"",IFERROR(ROUND(E359*ROUND($F359,0),0),""))</f>
        <v/>
      </c>
      <c r="H359" s="24"/>
      <c r="I359" s="25"/>
      <c r="J359" s="26" t="str">
        <f t="shared" si="12"/>
        <v/>
      </c>
      <c r="K359" s="24"/>
      <c r="L359" s="24"/>
      <c r="M359" s="24"/>
      <c r="N359" s="24"/>
    </row>
    <row r="360" spans="2:14" s="4" customFormat="1" ht="36" x14ac:dyDescent="0.2">
      <c r="B360" s="27" t="s">
        <v>320</v>
      </c>
      <c r="C360" s="28" t="s">
        <v>429</v>
      </c>
      <c r="D360" s="29" t="s">
        <v>24</v>
      </c>
      <c r="E360" s="30">
        <f t="shared" si="13"/>
        <v>2</v>
      </c>
      <c r="F360" s="31">
        <v>370812</v>
      </c>
      <c r="G360" s="32">
        <f t="shared" si="14"/>
        <v>741624</v>
      </c>
      <c r="I360" s="33">
        <v>2</v>
      </c>
      <c r="J360" s="34">
        <f t="shared" si="12"/>
        <v>741624</v>
      </c>
    </row>
    <row r="361" spans="2:14" s="4" customFormat="1" ht="36" x14ac:dyDescent="0.2">
      <c r="B361" s="27" t="s">
        <v>322</v>
      </c>
      <c r="C361" s="28" t="s">
        <v>431</v>
      </c>
      <c r="D361" s="29" t="s">
        <v>24</v>
      </c>
      <c r="E361" s="30">
        <f t="shared" si="13"/>
        <v>14</v>
      </c>
      <c r="F361" s="31">
        <v>535361</v>
      </c>
      <c r="G361" s="32">
        <f t="shared" si="14"/>
        <v>7495054</v>
      </c>
      <c r="I361" s="33">
        <v>14</v>
      </c>
      <c r="J361" s="34">
        <f t="shared" si="12"/>
        <v>7495054</v>
      </c>
    </row>
    <row r="362" spans="2:14" s="4" customFormat="1" ht="36" x14ac:dyDescent="0.2">
      <c r="B362" s="27" t="s">
        <v>324</v>
      </c>
      <c r="C362" s="28" t="s">
        <v>433</v>
      </c>
      <c r="D362" s="29" t="s">
        <v>24</v>
      </c>
      <c r="E362" s="30">
        <f t="shared" si="13"/>
        <v>16</v>
      </c>
      <c r="F362" s="31">
        <v>420792</v>
      </c>
      <c r="G362" s="32">
        <f t="shared" si="14"/>
        <v>6732672</v>
      </c>
      <c r="I362" s="33">
        <v>16</v>
      </c>
      <c r="J362" s="34">
        <f t="shared" si="12"/>
        <v>6732672</v>
      </c>
    </row>
    <row r="363" spans="2:14" s="4" customFormat="1" ht="36" x14ac:dyDescent="0.2">
      <c r="B363" s="27" t="s">
        <v>326</v>
      </c>
      <c r="C363" s="28" t="s">
        <v>434</v>
      </c>
      <c r="D363" s="29" t="s">
        <v>24</v>
      </c>
      <c r="E363" s="30">
        <f t="shared" si="13"/>
        <v>24</v>
      </c>
      <c r="F363" s="31">
        <v>610331</v>
      </c>
      <c r="G363" s="32">
        <f t="shared" si="14"/>
        <v>14647944</v>
      </c>
      <c r="I363" s="33">
        <v>24</v>
      </c>
      <c r="J363" s="34">
        <f t="shared" si="12"/>
        <v>14647944</v>
      </c>
    </row>
    <row r="364" spans="2:14" s="19" customFormat="1" ht="12.75" x14ac:dyDescent="0.2">
      <c r="B364" s="20" t="s">
        <v>335</v>
      </c>
      <c r="C364" s="21" t="s">
        <v>436</v>
      </c>
      <c r="D364" s="22"/>
      <c r="E364" s="22" t="str">
        <f t="shared" si="13"/>
        <v/>
      </c>
      <c r="F364" s="35"/>
      <c r="G364" s="36" t="str">
        <f t="shared" si="14"/>
        <v/>
      </c>
      <c r="H364" s="24"/>
      <c r="I364" s="25"/>
      <c r="J364" s="26" t="str">
        <f t="shared" si="12"/>
        <v/>
      </c>
      <c r="K364" s="24"/>
      <c r="L364" s="24"/>
      <c r="M364" s="24"/>
      <c r="N364" s="24"/>
    </row>
    <row r="365" spans="2:14" s="4" customFormat="1" ht="36" x14ac:dyDescent="0.2">
      <c r="B365" s="27" t="s">
        <v>337</v>
      </c>
      <c r="C365" s="28" t="s">
        <v>438</v>
      </c>
      <c r="D365" s="29" t="s">
        <v>24</v>
      </c>
      <c r="E365" s="30">
        <f t="shared" si="13"/>
        <v>1</v>
      </c>
      <c r="F365" s="31">
        <v>816529</v>
      </c>
      <c r="G365" s="32">
        <f t="shared" si="14"/>
        <v>816529</v>
      </c>
      <c r="I365" s="33">
        <v>1</v>
      </c>
      <c r="J365" s="34">
        <f t="shared" si="12"/>
        <v>816529</v>
      </c>
    </row>
    <row r="366" spans="2:14" s="4" customFormat="1" ht="48" x14ac:dyDescent="0.2">
      <c r="B366" s="27" t="s">
        <v>339</v>
      </c>
      <c r="C366" s="28" t="s">
        <v>439</v>
      </c>
      <c r="D366" s="29" t="s">
        <v>24</v>
      </c>
      <c r="E366" s="30">
        <f t="shared" si="13"/>
        <v>2</v>
      </c>
      <c r="F366" s="31">
        <v>444911</v>
      </c>
      <c r="G366" s="32">
        <f t="shared" si="14"/>
        <v>889822</v>
      </c>
      <c r="I366" s="33">
        <v>2</v>
      </c>
      <c r="J366" s="34">
        <f t="shared" si="12"/>
        <v>889822</v>
      </c>
    </row>
    <row r="367" spans="2:14" s="19" customFormat="1" ht="12.75" x14ac:dyDescent="0.2">
      <c r="B367" s="20" t="s">
        <v>349</v>
      </c>
      <c r="C367" s="21" t="s">
        <v>441</v>
      </c>
      <c r="D367" s="22"/>
      <c r="E367" s="22" t="str">
        <f t="shared" si="13"/>
        <v/>
      </c>
      <c r="F367" s="35"/>
      <c r="G367" s="36" t="str">
        <f t="shared" si="14"/>
        <v/>
      </c>
      <c r="H367" s="24"/>
      <c r="I367" s="25"/>
      <c r="J367" s="26" t="str">
        <f t="shared" si="12"/>
        <v/>
      </c>
      <c r="K367" s="24"/>
      <c r="L367" s="24"/>
      <c r="M367" s="24"/>
      <c r="N367" s="24"/>
    </row>
    <row r="368" spans="2:14" s="4" customFormat="1" ht="36" x14ac:dyDescent="0.2">
      <c r="B368" s="27" t="s">
        <v>351</v>
      </c>
      <c r="C368" s="28" t="s">
        <v>443</v>
      </c>
      <c r="D368" s="29" t="s">
        <v>24</v>
      </c>
      <c r="E368" s="30">
        <f t="shared" si="13"/>
        <v>2</v>
      </c>
      <c r="F368" s="31">
        <v>196548</v>
      </c>
      <c r="G368" s="32">
        <f t="shared" si="14"/>
        <v>393096</v>
      </c>
      <c r="I368" s="33">
        <v>2</v>
      </c>
      <c r="J368" s="34">
        <f t="shared" si="12"/>
        <v>393096</v>
      </c>
    </row>
    <row r="369" spans="2:14" s="4" customFormat="1" ht="36" x14ac:dyDescent="0.2">
      <c r="B369" s="27" t="s">
        <v>356</v>
      </c>
      <c r="C369" s="28" t="s">
        <v>445</v>
      </c>
      <c r="D369" s="29" t="s">
        <v>24</v>
      </c>
      <c r="E369" s="30">
        <f t="shared" si="13"/>
        <v>2</v>
      </c>
      <c r="F369" s="31">
        <v>303587</v>
      </c>
      <c r="G369" s="32">
        <f t="shared" si="14"/>
        <v>607174</v>
      </c>
      <c r="I369" s="33">
        <v>2</v>
      </c>
      <c r="J369" s="34">
        <f t="shared" si="12"/>
        <v>607174</v>
      </c>
    </row>
    <row r="370" spans="2:14" s="4" customFormat="1" ht="36" x14ac:dyDescent="0.2">
      <c r="B370" s="27" t="s">
        <v>362</v>
      </c>
      <c r="C370" s="28" t="s">
        <v>446</v>
      </c>
      <c r="D370" s="29" t="s">
        <v>24</v>
      </c>
      <c r="E370" s="30">
        <f t="shared" si="13"/>
        <v>4</v>
      </c>
      <c r="F370" s="31">
        <v>307250</v>
      </c>
      <c r="G370" s="32">
        <f t="shared" si="14"/>
        <v>1229000</v>
      </c>
      <c r="I370" s="33">
        <v>4</v>
      </c>
      <c r="J370" s="34">
        <f t="shared" si="12"/>
        <v>1229000</v>
      </c>
    </row>
    <row r="371" spans="2:14" s="4" customFormat="1" ht="36" x14ac:dyDescent="0.2">
      <c r="B371" s="27" t="s">
        <v>372</v>
      </c>
      <c r="C371" s="28" t="s">
        <v>447</v>
      </c>
      <c r="D371" s="29" t="s">
        <v>24</v>
      </c>
      <c r="E371" s="30">
        <f t="shared" si="13"/>
        <v>1</v>
      </c>
      <c r="F371" s="31">
        <v>204450</v>
      </c>
      <c r="G371" s="32">
        <f t="shared" si="14"/>
        <v>204450</v>
      </c>
      <c r="I371" s="33">
        <v>1</v>
      </c>
      <c r="J371" s="34">
        <f t="shared" si="12"/>
        <v>204450</v>
      </c>
    </row>
    <row r="372" spans="2:14" s="19" customFormat="1" ht="12.75" x14ac:dyDescent="0.2">
      <c r="B372" s="20" t="s">
        <v>804</v>
      </c>
      <c r="C372" s="21" t="s">
        <v>449</v>
      </c>
      <c r="D372" s="22"/>
      <c r="E372" s="22" t="str">
        <f t="shared" si="13"/>
        <v/>
      </c>
      <c r="F372" s="35"/>
      <c r="G372" s="36" t="str">
        <f t="shared" si="14"/>
        <v/>
      </c>
      <c r="H372" s="24"/>
      <c r="I372" s="25"/>
      <c r="J372" s="26" t="str">
        <f t="shared" si="12"/>
        <v/>
      </c>
      <c r="K372" s="24"/>
      <c r="L372" s="24"/>
      <c r="M372" s="24"/>
      <c r="N372" s="24"/>
    </row>
    <row r="373" spans="2:14" s="4" customFormat="1" ht="36" x14ac:dyDescent="0.2">
      <c r="B373" s="27" t="s">
        <v>805</v>
      </c>
      <c r="C373" s="28" t="s">
        <v>451</v>
      </c>
      <c r="D373" s="29" t="s">
        <v>24</v>
      </c>
      <c r="E373" s="30">
        <f t="shared" si="13"/>
        <v>4</v>
      </c>
      <c r="F373" s="31">
        <v>28415</v>
      </c>
      <c r="G373" s="32">
        <f t="shared" si="14"/>
        <v>113660</v>
      </c>
      <c r="I373" s="33">
        <v>4</v>
      </c>
      <c r="J373" s="34">
        <f t="shared" si="12"/>
        <v>113660</v>
      </c>
    </row>
    <row r="374" spans="2:14" s="4" customFormat="1" ht="36" x14ac:dyDescent="0.2">
      <c r="B374" s="27" t="s">
        <v>806</v>
      </c>
      <c r="C374" s="28" t="s">
        <v>453</v>
      </c>
      <c r="D374" s="29" t="s">
        <v>24</v>
      </c>
      <c r="E374" s="30">
        <f t="shared" si="13"/>
        <v>1</v>
      </c>
      <c r="F374" s="31">
        <v>33413</v>
      </c>
      <c r="G374" s="32">
        <f t="shared" si="14"/>
        <v>33413</v>
      </c>
      <c r="I374" s="33">
        <v>1</v>
      </c>
      <c r="J374" s="34">
        <f t="shared" si="12"/>
        <v>33413</v>
      </c>
    </row>
    <row r="375" spans="2:14" s="4" customFormat="1" ht="36" x14ac:dyDescent="0.2">
      <c r="B375" s="27" t="s">
        <v>807</v>
      </c>
      <c r="C375" s="28" t="s">
        <v>454</v>
      </c>
      <c r="D375" s="29" t="s">
        <v>24</v>
      </c>
      <c r="E375" s="30">
        <f t="shared" si="13"/>
        <v>2</v>
      </c>
      <c r="F375" s="31">
        <v>24667</v>
      </c>
      <c r="G375" s="32">
        <f t="shared" si="14"/>
        <v>49334</v>
      </c>
      <c r="I375" s="33">
        <v>2</v>
      </c>
      <c r="J375" s="34">
        <f t="shared" si="12"/>
        <v>49334</v>
      </c>
    </row>
    <row r="376" spans="2:14" s="4" customFormat="1" ht="36" x14ac:dyDescent="0.2">
      <c r="B376" s="27" t="s">
        <v>808</v>
      </c>
      <c r="C376" s="28" t="s">
        <v>455</v>
      </c>
      <c r="D376" s="29" t="s">
        <v>24</v>
      </c>
      <c r="E376" s="30">
        <f t="shared" si="13"/>
        <v>1</v>
      </c>
      <c r="F376" s="31">
        <v>24667</v>
      </c>
      <c r="G376" s="32">
        <f t="shared" si="14"/>
        <v>24667</v>
      </c>
      <c r="I376" s="33">
        <v>1</v>
      </c>
      <c r="J376" s="34">
        <f t="shared" si="12"/>
        <v>24667</v>
      </c>
    </row>
    <row r="377" spans="2:14" s="19" customFormat="1" ht="12.75" x14ac:dyDescent="0.2">
      <c r="B377" s="20" t="s">
        <v>809</v>
      </c>
      <c r="C377" s="21" t="s">
        <v>269</v>
      </c>
      <c r="D377" s="22"/>
      <c r="E377" s="22" t="str">
        <f t="shared" si="13"/>
        <v/>
      </c>
      <c r="F377" s="35"/>
      <c r="G377" s="36" t="str">
        <f t="shared" si="14"/>
        <v/>
      </c>
      <c r="H377" s="24"/>
      <c r="I377" s="25"/>
      <c r="J377" s="26" t="str">
        <f t="shared" si="12"/>
        <v/>
      </c>
      <c r="K377" s="24"/>
      <c r="L377" s="24"/>
      <c r="M377" s="24"/>
      <c r="N377" s="24"/>
    </row>
    <row r="378" spans="2:14" s="4" customFormat="1" ht="36" x14ac:dyDescent="0.2">
      <c r="B378" s="27" t="s">
        <v>810</v>
      </c>
      <c r="C378" s="28" t="s">
        <v>456</v>
      </c>
      <c r="D378" s="29" t="s">
        <v>24</v>
      </c>
      <c r="E378" s="30">
        <f t="shared" si="13"/>
        <v>1</v>
      </c>
      <c r="F378" s="31">
        <v>193161</v>
      </c>
      <c r="G378" s="32">
        <f t="shared" si="14"/>
        <v>193161</v>
      </c>
      <c r="I378" s="33">
        <v>1</v>
      </c>
      <c r="J378" s="34">
        <f t="shared" si="12"/>
        <v>193161</v>
      </c>
    </row>
    <row r="379" spans="2:14" s="4" customFormat="1" ht="36" x14ac:dyDescent="0.2">
      <c r="B379" s="27" t="s">
        <v>811</v>
      </c>
      <c r="C379" s="28" t="s">
        <v>457</v>
      </c>
      <c r="D379" s="29" t="s">
        <v>24</v>
      </c>
      <c r="E379" s="30">
        <f t="shared" si="13"/>
        <v>2</v>
      </c>
      <c r="F379" s="31">
        <v>63510</v>
      </c>
      <c r="G379" s="32">
        <f t="shared" si="14"/>
        <v>127020</v>
      </c>
      <c r="I379" s="33">
        <v>2</v>
      </c>
      <c r="J379" s="34">
        <f t="shared" si="12"/>
        <v>127020</v>
      </c>
    </row>
    <row r="380" spans="2:14" s="4" customFormat="1" ht="36" x14ac:dyDescent="0.2">
      <c r="B380" s="27" t="s">
        <v>812</v>
      </c>
      <c r="C380" s="28" t="s">
        <v>458</v>
      </c>
      <c r="D380" s="29" t="s">
        <v>24</v>
      </c>
      <c r="E380" s="30">
        <f t="shared" si="13"/>
        <v>1</v>
      </c>
      <c r="F380" s="31">
        <v>576819</v>
      </c>
      <c r="G380" s="32">
        <f t="shared" si="14"/>
        <v>576819</v>
      </c>
      <c r="I380" s="33">
        <v>1</v>
      </c>
      <c r="J380" s="34">
        <f t="shared" ref="J380:J434" si="15">+IF(I380=0,"",IFERROR(ROUND(I380*ROUND($F380,0),0),""))</f>
        <v>576819</v>
      </c>
    </row>
    <row r="381" spans="2:14" s="4" customFormat="1" ht="36" x14ac:dyDescent="0.2">
      <c r="B381" s="27" t="s">
        <v>813</v>
      </c>
      <c r="C381" s="28" t="s">
        <v>459</v>
      </c>
      <c r="D381" s="29" t="s">
        <v>24</v>
      </c>
      <c r="E381" s="30">
        <f t="shared" si="13"/>
        <v>2</v>
      </c>
      <c r="F381" s="31">
        <v>397006</v>
      </c>
      <c r="G381" s="32">
        <f t="shared" si="14"/>
        <v>794012</v>
      </c>
      <c r="I381" s="33">
        <v>2</v>
      </c>
      <c r="J381" s="34">
        <f t="shared" si="15"/>
        <v>794012</v>
      </c>
    </row>
    <row r="382" spans="2:14" s="4" customFormat="1" ht="36" x14ac:dyDescent="0.2">
      <c r="B382" s="27" t="s">
        <v>814</v>
      </c>
      <c r="C382" s="28" t="s">
        <v>460</v>
      </c>
      <c r="D382" s="29" t="s">
        <v>24</v>
      </c>
      <c r="E382" s="30">
        <f t="shared" si="13"/>
        <v>2</v>
      </c>
      <c r="F382" s="31">
        <v>288571</v>
      </c>
      <c r="G382" s="32">
        <f t="shared" si="14"/>
        <v>577142</v>
      </c>
      <c r="I382" s="33">
        <v>2</v>
      </c>
      <c r="J382" s="34">
        <f t="shared" si="15"/>
        <v>577142</v>
      </c>
    </row>
    <row r="383" spans="2:14" s="4" customFormat="1" ht="48" x14ac:dyDescent="0.2">
      <c r="B383" s="27" t="s">
        <v>815</v>
      </c>
      <c r="C383" s="28" t="s">
        <v>461</v>
      </c>
      <c r="D383" s="29" t="s">
        <v>24</v>
      </c>
      <c r="E383" s="30">
        <f t="shared" si="13"/>
        <v>1</v>
      </c>
      <c r="F383" s="31">
        <v>991489</v>
      </c>
      <c r="G383" s="32">
        <f t="shared" si="14"/>
        <v>991489</v>
      </c>
      <c r="I383" s="33">
        <v>1</v>
      </c>
      <c r="J383" s="34">
        <f t="shared" si="15"/>
        <v>991489</v>
      </c>
    </row>
    <row r="384" spans="2:14" s="19" customFormat="1" ht="12.75" x14ac:dyDescent="0.2">
      <c r="B384" s="20" t="s">
        <v>816</v>
      </c>
      <c r="C384" s="21" t="s">
        <v>462</v>
      </c>
      <c r="D384" s="22"/>
      <c r="E384" s="22" t="str">
        <f t="shared" si="13"/>
        <v/>
      </c>
      <c r="F384" s="35"/>
      <c r="G384" s="36" t="str">
        <f t="shared" si="14"/>
        <v/>
      </c>
      <c r="H384" s="24"/>
      <c r="I384" s="25"/>
      <c r="J384" s="26" t="str">
        <f t="shared" si="15"/>
        <v/>
      </c>
      <c r="K384" s="24"/>
      <c r="L384" s="24"/>
      <c r="M384" s="24"/>
      <c r="N384" s="24"/>
    </row>
    <row r="385" spans="2:14" s="4" customFormat="1" ht="36" x14ac:dyDescent="0.2">
      <c r="B385" s="27" t="s">
        <v>817</v>
      </c>
      <c r="C385" s="28" t="s">
        <v>463</v>
      </c>
      <c r="D385" s="29" t="s">
        <v>24</v>
      </c>
      <c r="E385" s="30">
        <f t="shared" si="13"/>
        <v>2</v>
      </c>
      <c r="F385" s="31">
        <v>67729</v>
      </c>
      <c r="G385" s="32">
        <f t="shared" si="14"/>
        <v>135458</v>
      </c>
      <c r="I385" s="33">
        <v>2</v>
      </c>
      <c r="J385" s="34">
        <f t="shared" si="15"/>
        <v>135458</v>
      </c>
    </row>
    <row r="386" spans="2:14" s="4" customFormat="1" ht="12" x14ac:dyDescent="0.2">
      <c r="B386" s="37">
        <v>15</v>
      </c>
      <c r="C386" s="38" t="s">
        <v>818</v>
      </c>
      <c r="D386" s="39"/>
      <c r="E386" s="39" t="str">
        <f t="shared" si="13"/>
        <v/>
      </c>
      <c r="F386" s="40"/>
      <c r="G386" s="41" t="str">
        <f t="shared" si="14"/>
        <v/>
      </c>
      <c r="I386" s="42"/>
      <c r="J386" s="43" t="str">
        <f t="shared" si="15"/>
        <v/>
      </c>
    </row>
    <row r="387" spans="2:14" s="19" customFormat="1" ht="12.75" x14ac:dyDescent="0.2">
      <c r="B387" s="20" t="s">
        <v>389</v>
      </c>
      <c r="C387" s="21" t="s">
        <v>205</v>
      </c>
      <c r="D387" s="22"/>
      <c r="E387" s="22" t="str">
        <f t="shared" si="13"/>
        <v/>
      </c>
      <c r="F387" s="35"/>
      <c r="G387" s="36" t="str">
        <f t="shared" si="14"/>
        <v/>
      </c>
      <c r="H387" s="24"/>
      <c r="I387" s="25"/>
      <c r="J387" s="26" t="str">
        <f t="shared" si="15"/>
        <v/>
      </c>
      <c r="K387" s="24"/>
      <c r="L387" s="24"/>
      <c r="M387" s="24"/>
      <c r="N387" s="24"/>
    </row>
    <row r="388" spans="2:14" s="4" customFormat="1" ht="84" x14ac:dyDescent="0.2">
      <c r="B388" s="27" t="s">
        <v>391</v>
      </c>
      <c r="C388" s="28" t="s">
        <v>207</v>
      </c>
      <c r="D388" s="29" t="s">
        <v>24</v>
      </c>
      <c r="E388" s="30">
        <f t="shared" si="13"/>
        <v>9</v>
      </c>
      <c r="F388" s="31">
        <v>1807568</v>
      </c>
      <c r="G388" s="32">
        <f t="shared" si="14"/>
        <v>16268112</v>
      </c>
      <c r="I388" s="33">
        <v>9</v>
      </c>
      <c r="J388" s="34">
        <f t="shared" si="15"/>
        <v>16268112</v>
      </c>
    </row>
    <row r="389" spans="2:14" s="4" customFormat="1" ht="60" x14ac:dyDescent="0.2">
      <c r="B389" s="27" t="s">
        <v>393</v>
      </c>
      <c r="C389" s="28" t="s">
        <v>819</v>
      </c>
      <c r="D389" s="29" t="s">
        <v>24</v>
      </c>
      <c r="E389" s="30">
        <f t="shared" si="13"/>
        <v>4</v>
      </c>
      <c r="F389" s="31">
        <v>990311</v>
      </c>
      <c r="G389" s="32">
        <f t="shared" si="14"/>
        <v>3961244</v>
      </c>
      <c r="I389" s="33">
        <v>4</v>
      </c>
      <c r="J389" s="34">
        <f t="shared" si="15"/>
        <v>3961244</v>
      </c>
    </row>
    <row r="390" spans="2:14" s="4" customFormat="1" ht="60" x14ac:dyDescent="0.2">
      <c r="B390" s="27" t="s">
        <v>395</v>
      </c>
      <c r="C390" s="28" t="s">
        <v>208</v>
      </c>
      <c r="D390" s="29" t="s">
        <v>24</v>
      </c>
      <c r="E390" s="30">
        <f t="shared" si="13"/>
        <v>3</v>
      </c>
      <c r="F390" s="31">
        <v>949643</v>
      </c>
      <c r="G390" s="32">
        <f t="shared" si="14"/>
        <v>2848929</v>
      </c>
      <c r="I390" s="33">
        <v>3</v>
      </c>
      <c r="J390" s="34">
        <f t="shared" si="15"/>
        <v>2848929</v>
      </c>
    </row>
    <row r="391" spans="2:14" s="19" customFormat="1" ht="12.75" x14ac:dyDescent="0.2">
      <c r="B391" s="20" t="s">
        <v>399</v>
      </c>
      <c r="C391" s="21" t="s">
        <v>209</v>
      </c>
      <c r="D391" s="22"/>
      <c r="E391" s="22" t="str">
        <f t="shared" si="13"/>
        <v/>
      </c>
      <c r="F391" s="35"/>
      <c r="G391" s="36" t="str">
        <f t="shared" si="14"/>
        <v/>
      </c>
      <c r="H391" s="24"/>
      <c r="I391" s="25"/>
      <c r="J391" s="26" t="str">
        <f t="shared" si="15"/>
        <v/>
      </c>
      <c r="K391" s="24"/>
      <c r="L391" s="24"/>
      <c r="M391" s="24"/>
      <c r="N391" s="24"/>
    </row>
    <row r="392" spans="2:14" s="4" customFormat="1" ht="84" x14ac:dyDescent="0.2">
      <c r="B392" s="27" t="s">
        <v>401</v>
      </c>
      <c r="C392" s="28" t="s">
        <v>820</v>
      </c>
      <c r="D392" s="29" t="s">
        <v>14</v>
      </c>
      <c r="E392" s="30">
        <f t="shared" si="13"/>
        <v>5</v>
      </c>
      <c r="F392" s="31">
        <v>2194841</v>
      </c>
      <c r="G392" s="32">
        <f t="shared" si="14"/>
        <v>10974205</v>
      </c>
      <c r="I392" s="33">
        <v>5</v>
      </c>
      <c r="J392" s="34">
        <f t="shared" si="15"/>
        <v>10974205</v>
      </c>
    </row>
    <row r="393" spans="2:14" s="19" customFormat="1" ht="12.75" x14ac:dyDescent="0.2">
      <c r="B393" s="20" t="s">
        <v>402</v>
      </c>
      <c r="C393" s="21" t="s">
        <v>211</v>
      </c>
      <c r="D393" s="22"/>
      <c r="E393" s="22" t="str">
        <f t="shared" si="13"/>
        <v/>
      </c>
      <c r="F393" s="35"/>
      <c r="G393" s="36" t="str">
        <f t="shared" si="14"/>
        <v/>
      </c>
      <c r="H393" s="24"/>
      <c r="I393" s="25"/>
      <c r="J393" s="26" t="str">
        <f t="shared" si="15"/>
        <v/>
      </c>
      <c r="K393" s="24"/>
      <c r="L393" s="24"/>
      <c r="M393" s="24"/>
      <c r="N393" s="24"/>
    </row>
    <row r="394" spans="2:14" s="4" customFormat="1" ht="60" x14ac:dyDescent="0.2">
      <c r="B394" s="27" t="s">
        <v>404</v>
      </c>
      <c r="C394" s="28" t="s">
        <v>213</v>
      </c>
      <c r="D394" s="29" t="s">
        <v>24</v>
      </c>
      <c r="E394" s="30">
        <f t="shared" si="13"/>
        <v>7</v>
      </c>
      <c r="F394" s="31">
        <v>811685</v>
      </c>
      <c r="G394" s="32">
        <f t="shared" si="14"/>
        <v>5681795</v>
      </c>
      <c r="I394" s="33">
        <v>7</v>
      </c>
      <c r="J394" s="34">
        <f t="shared" si="15"/>
        <v>5681795</v>
      </c>
    </row>
    <row r="395" spans="2:14" s="4" customFormat="1" ht="96" x14ac:dyDescent="0.2">
      <c r="B395" s="27" t="s">
        <v>406</v>
      </c>
      <c r="C395" s="28" t="s">
        <v>215</v>
      </c>
      <c r="D395" s="29" t="s">
        <v>24</v>
      </c>
      <c r="E395" s="30">
        <f t="shared" si="13"/>
        <v>2</v>
      </c>
      <c r="F395" s="31">
        <v>593783</v>
      </c>
      <c r="G395" s="32">
        <f t="shared" si="14"/>
        <v>1187566</v>
      </c>
      <c r="I395" s="33">
        <v>2</v>
      </c>
      <c r="J395" s="34">
        <f t="shared" si="15"/>
        <v>1187566</v>
      </c>
    </row>
    <row r="396" spans="2:14" s="19" customFormat="1" ht="12.75" x14ac:dyDescent="0.2">
      <c r="B396" s="20" t="s">
        <v>417</v>
      </c>
      <c r="C396" s="21" t="s">
        <v>217</v>
      </c>
      <c r="D396" s="22"/>
      <c r="E396" s="22" t="str">
        <f t="shared" si="13"/>
        <v/>
      </c>
      <c r="F396" s="35"/>
      <c r="G396" s="36" t="str">
        <f t="shared" si="14"/>
        <v/>
      </c>
      <c r="H396" s="24"/>
      <c r="I396" s="25"/>
      <c r="J396" s="26" t="str">
        <f t="shared" si="15"/>
        <v/>
      </c>
      <c r="K396" s="24"/>
      <c r="L396" s="24"/>
      <c r="M396" s="24"/>
      <c r="N396" s="24"/>
    </row>
    <row r="397" spans="2:14" s="4" customFormat="1" ht="96" x14ac:dyDescent="0.2">
      <c r="B397" s="27" t="s">
        <v>419</v>
      </c>
      <c r="C397" s="28" t="s">
        <v>219</v>
      </c>
      <c r="D397" s="29" t="s">
        <v>24</v>
      </c>
      <c r="E397" s="30">
        <f t="shared" si="13"/>
        <v>9</v>
      </c>
      <c r="F397" s="31">
        <v>180488</v>
      </c>
      <c r="G397" s="32">
        <f t="shared" si="14"/>
        <v>1624392</v>
      </c>
      <c r="I397" s="33">
        <v>9</v>
      </c>
      <c r="J397" s="34">
        <f t="shared" si="15"/>
        <v>1624392</v>
      </c>
    </row>
    <row r="398" spans="2:14" s="4" customFormat="1" ht="36" x14ac:dyDescent="0.2">
      <c r="B398" s="27" t="s">
        <v>421</v>
      </c>
      <c r="C398" s="28" t="s">
        <v>821</v>
      </c>
      <c r="D398" s="29" t="s">
        <v>24</v>
      </c>
      <c r="E398" s="30">
        <f t="shared" si="13"/>
        <v>11</v>
      </c>
      <c r="F398" s="31">
        <v>556436</v>
      </c>
      <c r="G398" s="32">
        <f t="shared" si="14"/>
        <v>6120796</v>
      </c>
      <c r="I398" s="33">
        <v>11</v>
      </c>
      <c r="J398" s="34">
        <f t="shared" si="15"/>
        <v>6120796</v>
      </c>
    </row>
    <row r="399" spans="2:14" s="19" customFormat="1" ht="12.75" x14ac:dyDescent="0.2">
      <c r="B399" s="20" t="s">
        <v>426</v>
      </c>
      <c r="C399" s="21" t="s">
        <v>37</v>
      </c>
      <c r="D399" s="22"/>
      <c r="E399" s="22" t="str">
        <f t="shared" si="13"/>
        <v/>
      </c>
      <c r="F399" s="35"/>
      <c r="G399" s="36" t="str">
        <f t="shared" si="14"/>
        <v/>
      </c>
      <c r="H399" s="24"/>
      <c r="I399" s="25"/>
      <c r="J399" s="26" t="str">
        <f t="shared" si="15"/>
        <v/>
      </c>
      <c r="K399" s="24"/>
      <c r="L399" s="24"/>
      <c r="M399" s="24"/>
      <c r="N399" s="24"/>
    </row>
    <row r="400" spans="2:14" s="4" customFormat="1" ht="48" x14ac:dyDescent="0.2">
      <c r="B400" s="27" t="s">
        <v>428</v>
      </c>
      <c r="C400" s="28" t="s">
        <v>222</v>
      </c>
      <c r="D400" s="29" t="s">
        <v>24</v>
      </c>
      <c r="E400" s="30">
        <f t="shared" si="13"/>
        <v>2</v>
      </c>
      <c r="F400" s="31">
        <v>64831</v>
      </c>
      <c r="G400" s="32">
        <f t="shared" si="14"/>
        <v>129662</v>
      </c>
      <c r="I400" s="33">
        <v>2</v>
      </c>
      <c r="J400" s="34">
        <f t="shared" si="15"/>
        <v>129662</v>
      </c>
    </row>
    <row r="401" spans="2:14" s="4" customFormat="1" ht="48" x14ac:dyDescent="0.2">
      <c r="B401" s="27" t="s">
        <v>430</v>
      </c>
      <c r="C401" s="28" t="s">
        <v>223</v>
      </c>
      <c r="D401" s="29" t="s">
        <v>24</v>
      </c>
      <c r="E401" s="30">
        <f t="shared" si="13"/>
        <v>2</v>
      </c>
      <c r="F401" s="31">
        <v>94831</v>
      </c>
      <c r="G401" s="32">
        <f t="shared" si="14"/>
        <v>189662</v>
      </c>
      <c r="I401" s="33">
        <v>2</v>
      </c>
      <c r="J401" s="34">
        <f t="shared" si="15"/>
        <v>189662</v>
      </c>
    </row>
    <row r="402" spans="2:14" s="4" customFormat="1" ht="36" x14ac:dyDescent="0.2">
      <c r="B402" s="27" t="s">
        <v>432</v>
      </c>
      <c r="C402" s="28" t="s">
        <v>224</v>
      </c>
      <c r="D402" s="29" t="s">
        <v>24</v>
      </c>
      <c r="E402" s="30">
        <f t="shared" si="13"/>
        <v>14</v>
      </c>
      <c r="F402" s="31">
        <v>108877</v>
      </c>
      <c r="G402" s="32">
        <f t="shared" si="14"/>
        <v>1524278</v>
      </c>
      <c r="I402" s="33">
        <v>14</v>
      </c>
      <c r="J402" s="34">
        <f t="shared" si="15"/>
        <v>1524278</v>
      </c>
    </row>
    <row r="403" spans="2:14" s="19" customFormat="1" ht="12.75" x14ac:dyDescent="0.2">
      <c r="B403" s="20" t="s">
        <v>435</v>
      </c>
      <c r="C403" s="21" t="s">
        <v>225</v>
      </c>
      <c r="D403" s="22"/>
      <c r="E403" s="22" t="str">
        <f t="shared" si="13"/>
        <v/>
      </c>
      <c r="F403" s="35"/>
      <c r="G403" s="36" t="str">
        <f t="shared" si="14"/>
        <v/>
      </c>
      <c r="H403" s="24"/>
      <c r="I403" s="25"/>
      <c r="J403" s="26" t="str">
        <f t="shared" si="15"/>
        <v/>
      </c>
      <c r="K403" s="24"/>
      <c r="L403" s="24"/>
      <c r="M403" s="24"/>
      <c r="N403" s="24"/>
    </row>
    <row r="404" spans="2:14" s="4" customFormat="1" ht="48" x14ac:dyDescent="0.2">
      <c r="B404" s="27" t="s">
        <v>437</v>
      </c>
      <c r="C404" s="28" t="s">
        <v>226</v>
      </c>
      <c r="D404" s="29" t="s">
        <v>26</v>
      </c>
      <c r="E404" s="30">
        <f t="shared" si="13"/>
        <v>8</v>
      </c>
      <c r="F404" s="31">
        <v>115693</v>
      </c>
      <c r="G404" s="32">
        <f t="shared" si="14"/>
        <v>925544</v>
      </c>
      <c r="I404" s="33">
        <v>8</v>
      </c>
      <c r="J404" s="34">
        <f t="shared" si="15"/>
        <v>925544</v>
      </c>
    </row>
    <row r="405" spans="2:14" s="19" customFormat="1" ht="12.75" x14ac:dyDescent="0.2">
      <c r="B405" s="20" t="s">
        <v>440</v>
      </c>
      <c r="C405" s="21" t="s">
        <v>227</v>
      </c>
      <c r="D405" s="22"/>
      <c r="E405" s="22" t="str">
        <f t="shared" si="13"/>
        <v/>
      </c>
      <c r="F405" s="35"/>
      <c r="G405" s="36" t="str">
        <f t="shared" si="14"/>
        <v/>
      </c>
      <c r="H405" s="24"/>
      <c r="I405" s="25"/>
      <c r="J405" s="26" t="str">
        <f t="shared" si="15"/>
        <v/>
      </c>
      <c r="K405" s="24"/>
      <c r="L405" s="24"/>
      <c r="M405" s="24"/>
      <c r="N405" s="24"/>
    </row>
    <row r="406" spans="2:14" s="4" customFormat="1" ht="60" x14ac:dyDescent="0.2">
      <c r="B406" s="27" t="s">
        <v>442</v>
      </c>
      <c r="C406" s="28" t="s">
        <v>228</v>
      </c>
      <c r="D406" s="29" t="s">
        <v>24</v>
      </c>
      <c r="E406" s="30">
        <f t="shared" si="13"/>
        <v>5</v>
      </c>
      <c r="F406" s="31">
        <v>240895</v>
      </c>
      <c r="G406" s="32">
        <f t="shared" si="14"/>
        <v>1204475</v>
      </c>
      <c r="I406" s="33">
        <v>5</v>
      </c>
      <c r="J406" s="34">
        <f t="shared" si="15"/>
        <v>1204475</v>
      </c>
    </row>
    <row r="407" spans="2:14" s="4" customFormat="1" ht="60" x14ac:dyDescent="0.2">
      <c r="B407" s="27" t="s">
        <v>444</v>
      </c>
      <c r="C407" s="28" t="s">
        <v>229</v>
      </c>
      <c r="D407" s="29" t="s">
        <v>24</v>
      </c>
      <c r="E407" s="30">
        <f t="shared" si="13"/>
        <v>3</v>
      </c>
      <c r="F407" s="31">
        <v>340895</v>
      </c>
      <c r="G407" s="32">
        <f t="shared" si="14"/>
        <v>1022685</v>
      </c>
      <c r="I407" s="33">
        <v>3</v>
      </c>
      <c r="J407" s="34">
        <f t="shared" si="15"/>
        <v>1022685</v>
      </c>
    </row>
    <row r="408" spans="2:14" s="19" customFormat="1" ht="12.75" x14ac:dyDescent="0.2">
      <c r="B408" s="20" t="s">
        <v>448</v>
      </c>
      <c r="C408" s="21" t="s">
        <v>230</v>
      </c>
      <c r="D408" s="22"/>
      <c r="E408" s="22" t="str">
        <f t="shared" si="13"/>
        <v/>
      </c>
      <c r="F408" s="35"/>
      <c r="G408" s="36" t="str">
        <f t="shared" si="14"/>
        <v/>
      </c>
      <c r="H408" s="24"/>
      <c r="I408" s="25"/>
      <c r="J408" s="26" t="str">
        <f t="shared" si="15"/>
        <v/>
      </c>
      <c r="K408" s="24"/>
      <c r="L408" s="24"/>
      <c r="M408" s="24"/>
      <c r="N408" s="24"/>
    </row>
    <row r="409" spans="2:14" s="4" customFormat="1" ht="108" x14ac:dyDescent="0.2">
      <c r="B409" s="27" t="s">
        <v>450</v>
      </c>
      <c r="C409" s="28" t="s">
        <v>822</v>
      </c>
      <c r="D409" s="29" t="s">
        <v>24</v>
      </c>
      <c r="E409" s="30">
        <f t="shared" si="13"/>
        <v>1</v>
      </c>
      <c r="F409" s="31">
        <v>738466</v>
      </c>
      <c r="G409" s="32">
        <f t="shared" si="14"/>
        <v>738466</v>
      </c>
      <c r="I409" s="33">
        <v>1</v>
      </c>
      <c r="J409" s="34">
        <f t="shared" si="15"/>
        <v>738466</v>
      </c>
    </row>
    <row r="410" spans="2:14" s="4" customFormat="1" ht="120" x14ac:dyDescent="0.2">
      <c r="B410" s="27" t="s">
        <v>452</v>
      </c>
      <c r="C410" s="28" t="s">
        <v>823</v>
      </c>
      <c r="D410" s="29" t="s">
        <v>24</v>
      </c>
      <c r="E410" s="30">
        <f t="shared" si="13"/>
        <v>1</v>
      </c>
      <c r="F410" s="31">
        <v>13241666</v>
      </c>
      <c r="G410" s="32">
        <f t="shared" si="14"/>
        <v>13241666</v>
      </c>
      <c r="I410" s="33">
        <v>1</v>
      </c>
      <c r="J410" s="34">
        <f t="shared" si="15"/>
        <v>13241666</v>
      </c>
    </row>
    <row r="411" spans="2:14" s="4" customFormat="1" ht="12" x14ac:dyDescent="0.2">
      <c r="B411" s="37">
        <v>16</v>
      </c>
      <c r="C411" s="38" t="s">
        <v>824</v>
      </c>
      <c r="D411" s="39"/>
      <c r="E411" s="39" t="str">
        <f t="shared" si="13"/>
        <v/>
      </c>
      <c r="F411" s="40"/>
      <c r="G411" s="41" t="str">
        <f t="shared" si="14"/>
        <v/>
      </c>
      <c r="I411" s="42"/>
      <c r="J411" s="43" t="str">
        <f t="shared" si="15"/>
        <v/>
      </c>
    </row>
    <row r="412" spans="2:14" s="19" customFormat="1" ht="12.75" x14ac:dyDescent="0.2">
      <c r="B412" s="20" t="s">
        <v>464</v>
      </c>
      <c r="C412" s="21" t="s">
        <v>825</v>
      </c>
      <c r="D412" s="22"/>
      <c r="E412" s="22" t="str">
        <f t="shared" si="13"/>
        <v/>
      </c>
      <c r="F412" s="35"/>
      <c r="G412" s="36" t="str">
        <f t="shared" si="14"/>
        <v/>
      </c>
      <c r="H412" s="24"/>
      <c r="I412" s="25"/>
      <c r="J412" s="26" t="str">
        <f t="shared" si="15"/>
        <v/>
      </c>
      <c r="K412" s="24"/>
      <c r="L412" s="24"/>
      <c r="M412" s="24"/>
      <c r="N412" s="24"/>
    </row>
    <row r="413" spans="2:14" s="4" customFormat="1" ht="144" x14ac:dyDescent="0.2">
      <c r="B413" s="27" t="s">
        <v>466</v>
      </c>
      <c r="C413" s="28" t="s">
        <v>826</v>
      </c>
      <c r="D413" s="29" t="s">
        <v>14</v>
      </c>
      <c r="E413" s="30">
        <f t="shared" si="13"/>
        <v>79</v>
      </c>
      <c r="F413" s="31">
        <v>20896</v>
      </c>
      <c r="G413" s="32">
        <f t="shared" si="14"/>
        <v>1650784</v>
      </c>
      <c r="I413" s="33">
        <v>79</v>
      </c>
      <c r="J413" s="34">
        <f t="shared" si="15"/>
        <v>1650784</v>
      </c>
    </row>
    <row r="414" spans="2:14" s="19" customFormat="1" ht="12.75" x14ac:dyDescent="0.2">
      <c r="B414" s="20" t="s">
        <v>474</v>
      </c>
      <c r="C414" s="21" t="s">
        <v>43</v>
      </c>
      <c r="D414" s="22"/>
      <c r="E414" s="22" t="str">
        <f t="shared" si="13"/>
        <v/>
      </c>
      <c r="F414" s="35"/>
      <c r="G414" s="36" t="str">
        <f t="shared" si="14"/>
        <v/>
      </c>
      <c r="H414" s="24"/>
      <c r="I414" s="25"/>
      <c r="J414" s="26" t="str">
        <f t="shared" si="15"/>
        <v/>
      </c>
      <c r="K414" s="24"/>
      <c r="L414" s="24"/>
      <c r="M414" s="24"/>
      <c r="N414" s="24"/>
    </row>
    <row r="415" spans="2:14" s="4" customFormat="1" ht="120" x14ac:dyDescent="0.2">
      <c r="B415" s="27" t="s">
        <v>475</v>
      </c>
      <c r="C415" s="28" t="s">
        <v>827</v>
      </c>
      <c r="D415" s="29" t="s">
        <v>26</v>
      </c>
      <c r="E415" s="30">
        <f t="shared" si="13"/>
        <v>161</v>
      </c>
      <c r="F415" s="31">
        <v>119539</v>
      </c>
      <c r="G415" s="32">
        <f t="shared" si="14"/>
        <v>19245779</v>
      </c>
      <c r="I415" s="33">
        <v>161</v>
      </c>
      <c r="J415" s="34">
        <f t="shared" si="15"/>
        <v>19245779</v>
      </c>
    </row>
    <row r="416" spans="2:14" s="19" customFormat="1" ht="12.75" x14ac:dyDescent="0.2">
      <c r="B416" s="20" t="s">
        <v>828</v>
      </c>
      <c r="C416" s="21" t="s">
        <v>465</v>
      </c>
      <c r="D416" s="22"/>
      <c r="E416" s="22" t="str">
        <f t="shared" si="13"/>
        <v/>
      </c>
      <c r="F416" s="35"/>
      <c r="G416" s="36" t="str">
        <f t="shared" si="14"/>
        <v/>
      </c>
      <c r="H416" s="24"/>
      <c r="I416" s="25"/>
      <c r="J416" s="26" t="str">
        <f t="shared" si="15"/>
        <v/>
      </c>
      <c r="K416" s="24"/>
      <c r="L416" s="24"/>
      <c r="M416" s="24"/>
      <c r="N416" s="24"/>
    </row>
    <row r="417" spans="2:14" s="4" customFormat="1" ht="48" x14ac:dyDescent="0.2">
      <c r="B417" s="27" t="s">
        <v>829</v>
      </c>
      <c r="C417" s="28" t="s">
        <v>467</v>
      </c>
      <c r="D417" s="29" t="s">
        <v>26</v>
      </c>
      <c r="E417" s="30">
        <f t="shared" ref="E417:E434" si="16">IF((I417)=0,"",I417)</f>
        <v>423</v>
      </c>
      <c r="F417" s="31">
        <v>44641</v>
      </c>
      <c r="G417" s="32">
        <f t="shared" si="14"/>
        <v>18883143</v>
      </c>
      <c r="I417" s="33">
        <v>423</v>
      </c>
      <c r="J417" s="34">
        <f t="shared" si="15"/>
        <v>18883143</v>
      </c>
    </row>
    <row r="418" spans="2:14" s="4" customFormat="1" ht="120" x14ac:dyDescent="0.2">
      <c r="B418" s="27" t="s">
        <v>830</v>
      </c>
      <c r="C418" s="28" t="s">
        <v>468</v>
      </c>
      <c r="D418" s="29" t="s">
        <v>26</v>
      </c>
      <c r="E418" s="30">
        <f t="shared" si="16"/>
        <v>600</v>
      </c>
      <c r="F418" s="31">
        <v>307268</v>
      </c>
      <c r="G418" s="32">
        <f t="shared" si="14"/>
        <v>184360800</v>
      </c>
      <c r="I418" s="33">
        <v>600</v>
      </c>
      <c r="J418" s="34">
        <f t="shared" si="15"/>
        <v>184360800</v>
      </c>
    </row>
    <row r="419" spans="2:14" s="4" customFormat="1" ht="48" x14ac:dyDescent="0.2">
      <c r="B419" s="27" t="s">
        <v>831</v>
      </c>
      <c r="C419" s="28" t="s">
        <v>469</v>
      </c>
      <c r="D419" s="29" t="s">
        <v>14</v>
      </c>
      <c r="E419" s="30">
        <f t="shared" si="16"/>
        <v>106</v>
      </c>
      <c r="F419" s="31">
        <v>173925</v>
      </c>
      <c r="G419" s="32">
        <f t="shared" si="14"/>
        <v>18436050</v>
      </c>
      <c r="I419" s="33">
        <v>106</v>
      </c>
      <c r="J419" s="34">
        <f t="shared" si="15"/>
        <v>18436050</v>
      </c>
    </row>
    <row r="420" spans="2:14" s="4" customFormat="1" ht="72" x14ac:dyDescent="0.2">
      <c r="B420" s="27" t="s">
        <v>476</v>
      </c>
      <c r="C420" s="28" t="s">
        <v>470</v>
      </c>
      <c r="D420" s="29" t="s">
        <v>24</v>
      </c>
      <c r="E420" s="30">
        <f t="shared" si="16"/>
        <v>4</v>
      </c>
      <c r="F420" s="31">
        <v>289875</v>
      </c>
      <c r="G420" s="32">
        <f t="shared" si="14"/>
        <v>1159500</v>
      </c>
      <c r="I420" s="33">
        <v>4</v>
      </c>
      <c r="J420" s="34">
        <f t="shared" si="15"/>
        <v>1159500</v>
      </c>
    </row>
    <row r="421" spans="2:14" s="4" customFormat="1" ht="60" x14ac:dyDescent="0.2">
      <c r="B421" s="27" t="s">
        <v>477</v>
      </c>
      <c r="C421" s="28" t="s">
        <v>471</v>
      </c>
      <c r="D421" s="29" t="s">
        <v>24</v>
      </c>
      <c r="E421" s="30">
        <f t="shared" si="16"/>
        <v>1</v>
      </c>
      <c r="F421" s="31">
        <v>3942300</v>
      </c>
      <c r="G421" s="32">
        <f t="shared" si="14"/>
        <v>3942300</v>
      </c>
      <c r="I421" s="33">
        <v>1</v>
      </c>
      <c r="J421" s="34">
        <f t="shared" si="15"/>
        <v>3942300</v>
      </c>
    </row>
    <row r="422" spans="2:14" s="4" customFormat="1" ht="60" x14ac:dyDescent="0.2">
      <c r="B422" s="27" t="s">
        <v>832</v>
      </c>
      <c r="C422" s="28" t="s">
        <v>472</v>
      </c>
      <c r="D422" s="29" t="s">
        <v>14</v>
      </c>
      <c r="E422" s="30">
        <f t="shared" si="16"/>
        <v>81</v>
      </c>
      <c r="F422" s="31">
        <v>48699</v>
      </c>
      <c r="G422" s="32">
        <f t="shared" si="14"/>
        <v>3944619</v>
      </c>
      <c r="I422" s="33">
        <v>81</v>
      </c>
      <c r="J422" s="34">
        <f t="shared" si="15"/>
        <v>3944619</v>
      </c>
    </row>
    <row r="423" spans="2:14" s="4" customFormat="1" ht="60" x14ac:dyDescent="0.2">
      <c r="B423" s="27" t="s">
        <v>833</v>
      </c>
      <c r="C423" s="28" t="s">
        <v>473</v>
      </c>
      <c r="D423" s="29" t="s">
        <v>14</v>
      </c>
      <c r="E423" s="30">
        <f t="shared" si="16"/>
        <v>81</v>
      </c>
      <c r="F423" s="31">
        <v>197115</v>
      </c>
      <c r="G423" s="32">
        <f t="shared" ref="G423:G434" si="17">+IF(E423=0,"",IFERROR(ROUND(E423*ROUND($F423,0),0),""))</f>
        <v>15966315</v>
      </c>
      <c r="I423" s="33">
        <v>81</v>
      </c>
      <c r="J423" s="34">
        <f t="shared" si="15"/>
        <v>15966315</v>
      </c>
    </row>
    <row r="424" spans="2:14" s="4" customFormat="1" ht="12" x14ac:dyDescent="0.2">
      <c r="B424" s="37">
        <v>17</v>
      </c>
      <c r="C424" s="38" t="s">
        <v>834</v>
      </c>
      <c r="D424" s="39"/>
      <c r="E424" s="39" t="str">
        <f t="shared" si="16"/>
        <v/>
      </c>
      <c r="F424" s="40"/>
      <c r="G424" s="41" t="str">
        <f t="shared" si="17"/>
        <v/>
      </c>
      <c r="I424" s="42"/>
      <c r="J424" s="43" t="str">
        <f t="shared" si="15"/>
        <v/>
      </c>
    </row>
    <row r="425" spans="2:14" s="19" customFormat="1" ht="12.75" x14ac:dyDescent="0.2">
      <c r="B425" s="20" t="s">
        <v>478</v>
      </c>
      <c r="C425" s="21" t="s">
        <v>835</v>
      </c>
      <c r="D425" s="22"/>
      <c r="E425" s="22" t="str">
        <f t="shared" si="16"/>
        <v/>
      </c>
      <c r="F425" s="35"/>
      <c r="G425" s="36" t="str">
        <f t="shared" si="17"/>
        <v/>
      </c>
      <c r="H425" s="24"/>
      <c r="I425" s="25"/>
      <c r="J425" s="26" t="str">
        <f t="shared" si="15"/>
        <v/>
      </c>
      <c r="K425" s="24"/>
      <c r="L425" s="24"/>
      <c r="M425" s="24"/>
      <c r="N425" s="24"/>
    </row>
    <row r="426" spans="2:14" s="4" customFormat="1" ht="84" x14ac:dyDescent="0.2">
      <c r="B426" s="27" t="s">
        <v>480</v>
      </c>
      <c r="C426" s="28" t="s">
        <v>838</v>
      </c>
      <c r="D426" s="29" t="s">
        <v>26</v>
      </c>
      <c r="E426" s="30">
        <f t="shared" si="16"/>
        <v>213</v>
      </c>
      <c r="F426" s="31">
        <v>168511</v>
      </c>
      <c r="G426" s="32">
        <f t="shared" si="17"/>
        <v>35892843</v>
      </c>
      <c r="I426" s="33">
        <v>213</v>
      </c>
      <c r="J426" s="34">
        <f t="shared" si="15"/>
        <v>35892843</v>
      </c>
    </row>
    <row r="427" spans="2:14" s="4" customFormat="1" ht="72" x14ac:dyDescent="0.2">
      <c r="B427" s="27" t="s">
        <v>836</v>
      </c>
      <c r="C427" s="28" t="s">
        <v>840</v>
      </c>
      <c r="D427" s="29" t="s">
        <v>14</v>
      </c>
      <c r="E427" s="30">
        <f t="shared" si="16"/>
        <v>42</v>
      </c>
      <c r="F427" s="31">
        <v>32398</v>
      </c>
      <c r="G427" s="32">
        <f t="shared" si="17"/>
        <v>1360716</v>
      </c>
      <c r="I427" s="33">
        <v>42</v>
      </c>
      <c r="J427" s="34">
        <f t="shared" si="15"/>
        <v>1360716</v>
      </c>
    </row>
    <row r="428" spans="2:14" s="4" customFormat="1" ht="84" x14ac:dyDescent="0.2">
      <c r="B428" s="27" t="s">
        <v>837</v>
      </c>
      <c r="C428" s="28" t="s">
        <v>841</v>
      </c>
      <c r="D428" s="29" t="s">
        <v>26</v>
      </c>
      <c r="E428" s="30">
        <f t="shared" si="16"/>
        <v>4</v>
      </c>
      <c r="F428" s="31">
        <v>204928</v>
      </c>
      <c r="G428" s="32">
        <f t="shared" si="17"/>
        <v>819712</v>
      </c>
      <c r="I428" s="33">
        <v>4</v>
      </c>
      <c r="J428" s="34">
        <f t="shared" si="15"/>
        <v>819712</v>
      </c>
    </row>
    <row r="429" spans="2:14" s="4" customFormat="1" ht="120" x14ac:dyDescent="0.2">
      <c r="B429" s="27" t="s">
        <v>839</v>
      </c>
      <c r="C429" s="28" t="s">
        <v>842</v>
      </c>
      <c r="D429" s="29" t="s">
        <v>14</v>
      </c>
      <c r="E429" s="30">
        <f t="shared" si="16"/>
        <v>80</v>
      </c>
      <c r="F429" s="31">
        <v>79250</v>
      </c>
      <c r="G429" s="32">
        <f t="shared" si="17"/>
        <v>6340000</v>
      </c>
      <c r="I429" s="33">
        <v>80</v>
      </c>
      <c r="J429" s="34">
        <f t="shared" si="15"/>
        <v>6340000</v>
      </c>
    </row>
    <row r="430" spans="2:14" s="4" customFormat="1" ht="12" x14ac:dyDescent="0.2">
      <c r="B430" s="37">
        <v>18</v>
      </c>
      <c r="C430" s="38" t="s">
        <v>62</v>
      </c>
      <c r="D430" s="39"/>
      <c r="E430" s="39" t="str">
        <f t="shared" si="16"/>
        <v/>
      </c>
      <c r="F430" s="40"/>
      <c r="G430" s="41" t="str">
        <f t="shared" si="17"/>
        <v/>
      </c>
      <c r="I430" s="42"/>
      <c r="J430" s="43" t="str">
        <f t="shared" si="15"/>
        <v/>
      </c>
    </row>
    <row r="431" spans="2:14" s="19" customFormat="1" ht="12.75" x14ac:dyDescent="0.2">
      <c r="B431" s="20" t="s">
        <v>843</v>
      </c>
      <c r="C431" s="21" t="s">
        <v>479</v>
      </c>
      <c r="D431" s="22"/>
      <c r="E431" s="22" t="str">
        <f t="shared" si="16"/>
        <v/>
      </c>
      <c r="F431" s="35"/>
      <c r="G431" s="36" t="str">
        <f t="shared" si="17"/>
        <v/>
      </c>
      <c r="H431" s="24"/>
      <c r="I431" s="25"/>
      <c r="J431" s="26" t="str">
        <f t="shared" si="15"/>
        <v/>
      </c>
      <c r="K431" s="24"/>
      <c r="L431" s="24"/>
      <c r="M431" s="24"/>
      <c r="N431" s="24"/>
    </row>
    <row r="432" spans="2:14" s="4" customFormat="1" ht="84" x14ac:dyDescent="0.2">
      <c r="B432" s="27" t="s">
        <v>481</v>
      </c>
      <c r="C432" s="28" t="s">
        <v>57</v>
      </c>
      <c r="D432" s="29" t="s">
        <v>24</v>
      </c>
      <c r="E432" s="30">
        <f t="shared" si="16"/>
        <v>1</v>
      </c>
      <c r="F432" s="31">
        <v>489818</v>
      </c>
      <c r="G432" s="32">
        <f t="shared" si="17"/>
        <v>489818</v>
      </c>
      <c r="I432" s="33">
        <v>1</v>
      </c>
      <c r="J432" s="34">
        <f t="shared" si="15"/>
        <v>489818</v>
      </c>
    </row>
    <row r="433" spans="2:10" s="4" customFormat="1" ht="12" x14ac:dyDescent="0.2">
      <c r="B433" s="37" t="s">
        <v>844</v>
      </c>
      <c r="C433" s="38" t="s">
        <v>845</v>
      </c>
      <c r="D433" s="39"/>
      <c r="E433" s="39" t="str">
        <f t="shared" si="16"/>
        <v/>
      </c>
      <c r="F433" s="40"/>
      <c r="G433" s="41" t="str">
        <f t="shared" si="17"/>
        <v/>
      </c>
      <c r="I433" s="42"/>
      <c r="J433" s="43" t="str">
        <f t="shared" si="15"/>
        <v/>
      </c>
    </row>
    <row r="434" spans="2:10" s="4" customFormat="1" ht="24" x14ac:dyDescent="0.2">
      <c r="B434" s="27" t="s">
        <v>846</v>
      </c>
      <c r="C434" s="28" t="s">
        <v>847</v>
      </c>
      <c r="D434" s="29" t="s">
        <v>65</v>
      </c>
      <c r="E434" s="30">
        <f t="shared" si="16"/>
        <v>6</v>
      </c>
      <c r="F434" s="31">
        <v>9450000</v>
      </c>
      <c r="G434" s="32">
        <f t="shared" si="17"/>
        <v>56700000</v>
      </c>
      <c r="I434" s="33">
        <v>6</v>
      </c>
      <c r="J434" s="34">
        <f t="shared" si="15"/>
        <v>56700000</v>
      </c>
    </row>
    <row r="435" spans="2:10" s="44" customFormat="1" ht="12" x14ac:dyDescent="0.2">
      <c r="B435" s="45"/>
      <c r="C435" s="46"/>
      <c r="D435" s="47"/>
      <c r="E435" s="48"/>
      <c r="F435" s="48"/>
      <c r="G435" s="48"/>
      <c r="H435" s="4"/>
      <c r="I435" s="49"/>
      <c r="J435" s="50"/>
    </row>
    <row r="436" spans="2:10" s="4" customFormat="1" ht="12" x14ac:dyDescent="0.2">
      <c r="B436" s="51"/>
      <c r="C436" s="52"/>
      <c r="D436" s="53"/>
      <c r="E436" s="53"/>
      <c r="F436" s="53"/>
      <c r="G436" s="54" t="s">
        <v>67</v>
      </c>
      <c r="I436" s="55" t="s">
        <v>68</v>
      </c>
      <c r="J436" s="56">
        <f>SUM(J7:J434)</f>
        <v>3356472698</v>
      </c>
    </row>
    <row r="437" spans="2:10" s="44" customFormat="1" ht="12" x14ac:dyDescent="0.2">
      <c r="B437" s="45"/>
      <c r="C437" s="46"/>
      <c r="D437" s="47"/>
      <c r="E437" s="48"/>
      <c r="F437" s="48"/>
      <c r="G437" s="48"/>
      <c r="H437" s="4"/>
      <c r="I437" s="49"/>
      <c r="J437" s="50"/>
    </row>
    <row r="438" spans="2:10" s="44" customFormat="1" ht="12" x14ac:dyDescent="0.2">
      <c r="B438" s="57"/>
      <c r="C438" s="58"/>
      <c r="D438" s="54"/>
      <c r="E438" s="58"/>
      <c r="F438" s="54" t="s">
        <v>69</v>
      </c>
      <c r="G438" s="59">
        <f>SUM(G7:G434)</f>
        <v>3356472698</v>
      </c>
      <c r="H438" s="4"/>
    </row>
    <row r="439" spans="2:10" s="44" customFormat="1" ht="12" x14ac:dyDescent="0.2">
      <c r="B439" s="60"/>
      <c r="C439" s="61"/>
      <c r="D439" s="62"/>
      <c r="E439" s="63" t="s">
        <v>70</v>
      </c>
      <c r="F439" s="64">
        <v>0.2009</v>
      </c>
      <c r="G439" s="65">
        <f>+ROUND(F439*$G$438,0)</f>
        <v>674315365</v>
      </c>
      <c r="H439" s="4"/>
    </row>
    <row r="440" spans="2:10" s="44" customFormat="1" ht="12" x14ac:dyDescent="0.2">
      <c r="B440" s="66"/>
      <c r="C440" s="61"/>
      <c r="D440" s="62"/>
      <c r="E440" s="67" t="s">
        <v>71</v>
      </c>
      <c r="F440" s="64">
        <v>0.01</v>
      </c>
      <c r="G440" s="65">
        <f t="shared" ref="G440:G441" si="18">+ROUND(F440*$G$438,0)</f>
        <v>33564727</v>
      </c>
      <c r="H440" s="4"/>
    </row>
    <row r="441" spans="2:10" s="44" customFormat="1" ht="12" x14ac:dyDescent="0.2">
      <c r="B441" s="66"/>
      <c r="C441" s="61"/>
      <c r="D441" s="62"/>
      <c r="E441" s="67" t="s">
        <v>72</v>
      </c>
      <c r="F441" s="64">
        <v>0.04</v>
      </c>
      <c r="G441" s="65">
        <f t="shared" si="18"/>
        <v>134258908</v>
      </c>
      <c r="H441" s="4"/>
    </row>
    <row r="442" spans="2:10" s="44" customFormat="1" ht="12" x14ac:dyDescent="0.2">
      <c r="B442" s="68"/>
      <c r="C442" s="69"/>
      <c r="F442" s="70"/>
      <c r="G442" s="71"/>
      <c r="H442" s="4"/>
    </row>
    <row r="443" spans="2:10" s="44" customFormat="1" ht="12" x14ac:dyDescent="0.2">
      <c r="B443" s="60"/>
      <c r="C443" s="72"/>
      <c r="D443" s="73"/>
      <c r="E443" s="73"/>
      <c r="F443" s="67" t="s">
        <v>73</v>
      </c>
      <c r="G443" s="65">
        <v>33349416</v>
      </c>
      <c r="H443" s="4"/>
    </row>
    <row r="444" spans="2:10" s="44" customFormat="1" ht="12" x14ac:dyDescent="0.2">
      <c r="B444" s="60"/>
      <c r="C444" s="72"/>
      <c r="D444" s="73"/>
      <c r="E444" s="74"/>
      <c r="F444" s="75" t="s">
        <v>74</v>
      </c>
      <c r="G444" s="65">
        <v>830000</v>
      </c>
      <c r="H444" s="4"/>
    </row>
    <row r="445" spans="2:10" s="44" customFormat="1" ht="12" x14ac:dyDescent="0.2">
      <c r="B445" s="57"/>
      <c r="C445" s="61"/>
      <c r="D445" s="76"/>
      <c r="E445" s="77"/>
      <c r="F445" s="78" t="s">
        <v>75</v>
      </c>
      <c r="G445" s="65">
        <v>8514500</v>
      </c>
      <c r="H445" s="4"/>
    </row>
    <row r="446" spans="2:10" s="4" customFormat="1" ht="12" x14ac:dyDescent="0.2">
      <c r="B446" s="57"/>
      <c r="C446" s="79"/>
      <c r="D446" s="80"/>
      <c r="E446" s="80"/>
      <c r="F446" s="81" t="s">
        <v>76</v>
      </c>
      <c r="G446" s="82">
        <v>28142853</v>
      </c>
      <c r="I446" s="83"/>
      <c r="J446" s="84"/>
    </row>
    <row r="447" spans="2:10" s="44" customFormat="1" ht="12" x14ac:dyDescent="0.2">
      <c r="B447" s="66"/>
      <c r="C447" s="61"/>
      <c r="D447" s="85"/>
      <c r="E447" s="53"/>
      <c r="F447" s="54" t="s">
        <v>77</v>
      </c>
      <c r="G447" s="59">
        <f>SUM(G438:G446)</f>
        <v>4269448467</v>
      </c>
      <c r="H447" s="4"/>
    </row>
    <row r="448" spans="2:10" s="4" customFormat="1" ht="12" x14ac:dyDescent="0.2">
      <c r="B448" s="86"/>
      <c r="I448" s="87"/>
      <c r="J448" s="88"/>
    </row>
    <row r="449" spans="2:22" s="24" customFormat="1" ht="45.6" customHeight="1" x14ac:dyDescent="0.2">
      <c r="B449" s="92" t="s">
        <v>78</v>
      </c>
      <c r="C449" s="99"/>
      <c r="D449" s="99"/>
      <c r="E449" s="99"/>
      <c r="F449" s="99"/>
      <c r="G449" s="100"/>
      <c r="H449" s="89"/>
      <c r="I449" s="90"/>
      <c r="J449" s="90"/>
      <c r="K449" s="90"/>
      <c r="L449" s="90"/>
      <c r="M449" s="90"/>
    </row>
    <row r="450" spans="2:22" s="24" customFormat="1" ht="54.95" customHeight="1" x14ac:dyDescent="0.2">
      <c r="B450" s="101" t="s">
        <v>79</v>
      </c>
      <c r="C450" s="102"/>
      <c r="D450" s="102"/>
      <c r="E450" s="102"/>
      <c r="F450" s="102"/>
      <c r="G450" s="103"/>
      <c r="H450" s="89"/>
      <c r="I450" s="90"/>
      <c r="J450" s="90"/>
      <c r="K450" s="90"/>
      <c r="L450" s="90"/>
      <c r="M450" s="90"/>
    </row>
    <row r="451" spans="2:22" s="24" customFormat="1" ht="45.6" customHeight="1" x14ac:dyDescent="0.2">
      <c r="B451" s="104" t="s">
        <v>80</v>
      </c>
      <c r="C451" s="99"/>
      <c r="D451" s="99"/>
      <c r="E451" s="99"/>
      <c r="F451" s="99"/>
      <c r="G451" s="100"/>
      <c r="H451" s="89"/>
      <c r="I451" s="90"/>
      <c r="J451" s="90"/>
      <c r="K451" s="90"/>
      <c r="L451" s="90"/>
      <c r="M451" s="90"/>
    </row>
    <row r="452" spans="2:22" s="24" customFormat="1" ht="65.25" customHeight="1" x14ac:dyDescent="0.2">
      <c r="B452" s="92" t="s">
        <v>81</v>
      </c>
      <c r="C452" s="93"/>
      <c r="D452" s="93"/>
      <c r="E452" s="93"/>
      <c r="F452" s="93"/>
      <c r="G452" s="94"/>
      <c r="H452" s="89"/>
      <c r="I452" s="90"/>
      <c r="J452" s="90"/>
      <c r="K452" s="90"/>
      <c r="L452" s="90"/>
      <c r="M452" s="90"/>
    </row>
    <row r="453" spans="2:22" s="4" customFormat="1" ht="12" x14ac:dyDescent="0.2">
      <c r="B453" s="86"/>
      <c r="C453" s="44"/>
      <c r="I453" s="87"/>
      <c r="J453" s="88"/>
    </row>
    <row r="454" spans="2:22" s="107" customFormat="1" ht="12.95" customHeight="1" x14ac:dyDescent="0.2">
      <c r="B454" s="105"/>
      <c r="C454" s="106"/>
      <c r="D454" s="106"/>
      <c r="E454" s="106"/>
      <c r="F454" s="106"/>
      <c r="G454" s="106"/>
      <c r="I454" s="108"/>
      <c r="J454" s="109"/>
      <c r="L454" s="108"/>
      <c r="M454" s="109"/>
      <c r="O454" s="108"/>
      <c r="P454" s="109"/>
      <c r="R454" s="108"/>
      <c r="S454" s="109"/>
      <c r="U454" s="108"/>
      <c r="V454" s="109"/>
    </row>
    <row r="455" spans="2:22" x14ac:dyDescent="0.2">
      <c r="D455" s="4"/>
      <c r="E455" s="4"/>
      <c r="F455" s="4"/>
      <c r="G455" s="4"/>
      <c r="H455" s="4"/>
      <c r="I455" s="87"/>
      <c r="J455" s="88"/>
    </row>
    <row r="456" spans="2:22" x14ac:dyDescent="0.2">
      <c r="D456" s="4"/>
      <c r="E456" s="4"/>
      <c r="F456" s="4"/>
      <c r="G456" s="4"/>
      <c r="H456" s="4"/>
      <c r="I456" s="87"/>
      <c r="J456" s="88"/>
    </row>
    <row r="457" spans="2:22" x14ac:dyDescent="0.2">
      <c r="D457" s="4"/>
      <c r="E457" s="4"/>
      <c r="F457" s="4"/>
      <c r="G457" s="4"/>
      <c r="H457" s="4"/>
      <c r="I457" s="87"/>
      <c r="J457" s="88"/>
    </row>
    <row r="458" spans="2:22" x14ac:dyDescent="0.2">
      <c r="D458" s="4"/>
      <c r="E458" s="4"/>
      <c r="F458" s="4"/>
      <c r="G458" s="4"/>
      <c r="H458" s="4"/>
      <c r="I458" s="87"/>
      <c r="J458" s="88"/>
    </row>
    <row r="459" spans="2:22" x14ac:dyDescent="0.2">
      <c r="D459" s="4"/>
      <c r="E459" s="4"/>
      <c r="F459" s="4"/>
      <c r="G459" s="4"/>
      <c r="H459" s="4"/>
      <c r="I459" s="87"/>
      <c r="J459" s="88"/>
    </row>
    <row r="460" spans="2:22" x14ac:dyDescent="0.2">
      <c r="D460" s="4"/>
      <c r="E460" s="4"/>
      <c r="F460" s="4"/>
      <c r="G460" s="4"/>
      <c r="H460" s="4"/>
      <c r="I460" s="87"/>
      <c r="J460" s="88"/>
    </row>
    <row r="461" spans="2:22" x14ac:dyDescent="0.2">
      <c r="D461" s="4"/>
      <c r="E461" s="4"/>
      <c r="F461" s="4"/>
      <c r="G461" s="4"/>
      <c r="H461" s="4"/>
      <c r="I461" s="87"/>
      <c r="J461" s="88"/>
    </row>
  </sheetData>
  <mergeCells count="6">
    <mergeCell ref="B450:G450"/>
    <mergeCell ref="B451:G451"/>
    <mergeCell ref="B452:G452"/>
    <mergeCell ref="B449:G449"/>
    <mergeCell ref="C4:G4"/>
    <mergeCell ref="I4:J4"/>
  </mergeCells>
  <conditionalFormatting sqref="F37:F44">
    <cfRule type="containsBlanks" dxfId="24" priority="13">
      <formula>LEN(TRIM(F37))=0</formula>
    </cfRule>
  </conditionalFormatting>
  <conditionalFormatting sqref="I303:I315">
    <cfRule type="containsBlanks" dxfId="23" priority="10" stopIfTrue="1">
      <formula>LEN(TRIM(I303))=0</formula>
    </cfRule>
  </conditionalFormatting>
  <conditionalFormatting sqref="I232:I244">
    <cfRule type="containsBlanks" dxfId="22" priority="12" stopIfTrue="1">
      <formula>LEN(TRIM(I232))=0</formula>
    </cfRule>
  </conditionalFormatting>
  <conditionalFormatting sqref="I330">
    <cfRule type="containsBlanks" dxfId="21" priority="1" stopIfTrue="1">
      <formula>LEN(TRIM(I330))=0</formula>
    </cfRule>
  </conditionalFormatting>
  <conditionalFormatting sqref="F8:F10 F12 F14:F16 F47:F51 F54 F56:F57 F59:F65 F67 F69 F72:F80 F82:F95 F97:F98 F101 F103:F105 F107:F110 F113:F118 F120:F121 F123:F124 F127:F129 F131 F134:F150 F152:F159 F161:F162 F164 F167:F168 F170 F172:F173 F175:F176 F179 F181:F184 F186:F187 F189:F190 F192 F195:F200 F202:F204 F206:F210 F212 F214:F217 F219:F220 F225:F227 F229:F230 F232:F244 F246:F259 F261:F270 F273:F275 F277:F280 F282:F293 F295:F301 F303:F315 F318:F319 F333:F337 F339:F340 F342:F352 F354:F358 F360:F363 F365:F366 F368:F371 F373:F376 F378:F383 F385 F388:F390 F392 F394:F395 F397:F398 F400:F402 F404 F406:F407 F409:F410 F413 F415 F417:F423 F426:F429 F432 F434 F324:F328">
    <cfRule type="containsBlanks" dxfId="20" priority="23">
      <formula>LEN(TRIM(F8))=0</formula>
    </cfRule>
  </conditionalFormatting>
  <conditionalFormatting sqref="F19:F35">
    <cfRule type="containsBlanks" dxfId="19" priority="15">
      <formula>LEN(TRIM(F19))=0</formula>
    </cfRule>
  </conditionalFormatting>
  <conditionalFormatting sqref="F439:F441">
    <cfRule type="containsBlanks" dxfId="18" priority="22">
      <formula>LEN(TRIM(F439))=0</formula>
    </cfRule>
  </conditionalFormatting>
  <conditionalFormatting sqref="I8:I10 I47:I51 I54 I56:I57 I97:I98 I103:I105 I113:I118 I120:I121 I123:I124 I127:I129 I161:I162 I164 I179 I229:I230 I415">
    <cfRule type="containsBlanks" dxfId="17" priority="25" stopIfTrue="1">
      <formula>LEN(TRIM(I8))=0</formula>
    </cfRule>
  </conditionalFormatting>
  <conditionalFormatting sqref="I12">
    <cfRule type="containsBlanks" dxfId="16" priority="18" stopIfTrue="1">
      <formula>LEN(TRIM(I12))=0</formula>
    </cfRule>
  </conditionalFormatting>
  <conditionalFormatting sqref="I14:I16">
    <cfRule type="containsBlanks" dxfId="15" priority="19" stopIfTrue="1">
      <formula>LEN(TRIM(I14))=0</formula>
    </cfRule>
  </conditionalFormatting>
  <conditionalFormatting sqref="I19:I35">
    <cfRule type="containsBlanks" dxfId="14" priority="17" stopIfTrue="1">
      <formula>LEN(TRIM(I19))=0</formula>
    </cfRule>
  </conditionalFormatting>
  <conditionalFormatting sqref="I37:I44">
    <cfRule type="containsBlanks" dxfId="13" priority="14" stopIfTrue="1">
      <formula>LEN(TRIM(I37))=0</formula>
    </cfRule>
  </conditionalFormatting>
  <conditionalFormatting sqref="I59:I65 I67 I69 I72:I80 I82:I95 I101 I107:I110 I131 I134:I150 I152:I159 I167:I168 I170 I172:I173 I175:I176 I181:I184 I186:I187 I189:I190 I192 I195:I200 I202:I204 I206:I210 I212 I214:I217 I219:I220 I225:I227 I246:I259 I261:I270 I273:I275 I277:I280 I318:I319 I333:I337 I339:I340 I342:I352 I354:I358 I360:I363 I365:I366 I368:I371 I373:I376 I378:I383 I385 I388:I390 I392 I394:I395 I397:I398 I400:I402 I404 I406:I407 I409:I410 I413 I417:I423 I426:I429 I432 I434 I324:I328">
    <cfRule type="containsBlanks" dxfId="12" priority="21" stopIfTrue="1">
      <formula>LEN(TRIM(I59))=0</formula>
    </cfRule>
  </conditionalFormatting>
  <conditionalFormatting sqref="I282:I293 I295:I301">
    <cfRule type="containsBlanks" dxfId="11" priority="11" stopIfTrue="1">
      <formula>LEN(TRIM(I282))=0</formula>
    </cfRule>
  </conditionalFormatting>
  <conditionalFormatting sqref="J8:J10 J12 J14:J16 J37:J44 J47:J51 J54 J56:J57 J59:J65 J67 J69 J97:J98 J101 J103:J105 J107:J110 J113:J118 J120:J121 J123:J124 J127:J129 J131 J134:J150 J152:J159 J161:J162 J164 J167:J168 J170 J172:J173 J175:J176 J179 J181:J184 J186:J187 J189:J190 J192 J195:J200 J202:J204 J206:J210 J212 J214:J217 J219:J220 J225:J227 J229:J230 J232:J244 J246:J259 J261:J270 J273:J275 J277:J280 J282:J293 J295:J301 J303:J315 J318:J319 J333:J337 J339:J340 J342:J352 J354:J358 J360:J363 J365:J366 J368:J371 J373:J376 J378:J383 J385 J388:J390 J392 J394:J395 J397:J398 J400:J402 J404 J406:J407 J409:J410 J413 J415 J417:J423 J432 J434 J324:J328 J426:J429">
    <cfRule type="expression" dxfId="10" priority="24" stopIfTrue="1">
      <formula>I8=""</formula>
    </cfRule>
  </conditionalFormatting>
  <conditionalFormatting sqref="J19:J35">
    <cfRule type="expression" dxfId="9" priority="16" stopIfTrue="1">
      <formula>I19=""</formula>
    </cfRule>
  </conditionalFormatting>
  <conditionalFormatting sqref="J72:J80 J82:J95">
    <cfRule type="expression" dxfId="8" priority="20" stopIfTrue="1">
      <formula>I72=""</formula>
    </cfRule>
  </conditionalFormatting>
  <conditionalFormatting sqref="F222">
    <cfRule type="containsBlanks" dxfId="7" priority="8">
      <formula>LEN(TRIM(F222))=0</formula>
    </cfRule>
  </conditionalFormatting>
  <conditionalFormatting sqref="I222">
    <cfRule type="containsBlanks" dxfId="6" priority="7" stopIfTrue="1">
      <formula>LEN(TRIM(I222))=0</formula>
    </cfRule>
  </conditionalFormatting>
  <conditionalFormatting sqref="J222">
    <cfRule type="expression" dxfId="5" priority="9" stopIfTrue="1">
      <formula>I222=""</formula>
    </cfRule>
  </conditionalFormatting>
  <conditionalFormatting sqref="F320:F323">
    <cfRule type="containsBlanks" dxfId="4" priority="5">
      <formula>LEN(TRIM(F320))=0</formula>
    </cfRule>
  </conditionalFormatting>
  <conditionalFormatting sqref="I320:I323">
    <cfRule type="containsBlanks" dxfId="3" priority="4" stopIfTrue="1">
      <formula>LEN(TRIM(I320))=0</formula>
    </cfRule>
  </conditionalFormatting>
  <conditionalFormatting sqref="J320:J323">
    <cfRule type="expression" dxfId="2" priority="6" stopIfTrue="1">
      <formula>I320=""</formula>
    </cfRule>
  </conditionalFormatting>
  <conditionalFormatting sqref="F330">
    <cfRule type="containsBlanks" dxfId="1" priority="2">
      <formula>LEN(TRIM(F330))=0</formula>
    </cfRule>
  </conditionalFormatting>
  <conditionalFormatting sqref="J330">
    <cfRule type="expression" dxfId="0" priority="3" stopIfTrue="1">
      <formula>I330=""</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Zea</dc:creator>
  <cp:lastModifiedBy>Alejandro Zea</cp:lastModifiedBy>
  <dcterms:created xsi:type="dcterms:W3CDTF">2026-06-22T21:34:09Z</dcterms:created>
  <dcterms:modified xsi:type="dcterms:W3CDTF">2026-10-19T14:34:46Z</dcterms:modified>
</cp:coreProperties>
</file>