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na2-my.sharepoint.com/personal/juan_cordoba_bolsamercantil_com_co/Documents/Mercado de compras Públicas/EJEMPLOS SIMULACIÓN COSTOS/"/>
    </mc:Choice>
  </mc:AlternateContent>
  <xr:revisionPtr revIDLastSave="9" documentId="8_{43A2AAE4-3E8A-405B-95F3-11C1E080EE10}" xr6:coauthVersionLast="47" xr6:coauthVersionMax="47" xr10:uidLastSave="{CC3AD6F4-1AC1-433F-9821-13718F4C99E0}"/>
  <bookViews>
    <workbookView xWindow="-110" yWindow="-110" windowWidth="19420" windowHeight="10300" xr2:uid="{FF3182D6-9AEF-4B7C-8C48-1FB178025FF9}"/>
  </bookViews>
  <sheets>
    <sheet name="Costos 2026" sheetId="4" r:id="rId1"/>
    <sheet name="Historico de comisiones" sheetId="3" r:id="rId2"/>
  </sheets>
  <definedNames>
    <definedName name="_xlnm._FilterDatabase" localSheetId="1" hidden="1">'Historico de comisiones'!$A$1:$F$130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4" l="1"/>
  <c r="C10" i="4" s="1"/>
  <c r="D10" i="4" l="1"/>
  <c r="E10" i="4" s="1"/>
  <c r="C8" i="4"/>
  <c r="C9" i="4"/>
  <c r="D8" i="4" l="1"/>
  <c r="C11" i="4"/>
  <c r="D9" i="4"/>
  <c r="E9" i="4" s="1"/>
  <c r="D11" i="4" l="1"/>
  <c r="E8" i="4"/>
  <c r="E11" i="4" s="1"/>
  <c r="E3" i="4" s="1"/>
</calcChain>
</file>

<file path=xl/sharedStrings.xml><?xml version="1.0" encoding="utf-8"?>
<sst xmlns="http://schemas.openxmlformats.org/spreadsheetml/2006/main" count="407" uniqueCount="176">
  <si>
    <t>Presupuesto antes IVA</t>
  </si>
  <si>
    <t>COSTOS ASOCIADOS A LA OPERACIÓN</t>
  </si>
  <si>
    <t>%</t>
  </si>
  <si>
    <t>Costo antes de IVA</t>
  </si>
  <si>
    <t>IVA</t>
  </si>
  <si>
    <t>TOTAL</t>
  </si>
  <si>
    <t>Registro en Bolsa</t>
  </si>
  <si>
    <t>Servicio de compensación y liquidación</t>
  </si>
  <si>
    <t>Comisión estimada Sociedad Comisionista de Bolsa(*)</t>
  </si>
  <si>
    <t>COSTOS TOTALES</t>
  </si>
  <si>
    <t>Fecha Selección</t>
  </si>
  <si>
    <t>Entidad Estatal</t>
  </si>
  <si>
    <t xml:space="preserve">Bien, Producto o Servicio </t>
  </si>
  <si>
    <t>Valor de la Negociación 
(antes de IVA)</t>
  </si>
  <si>
    <t>Valor Maximo Comisión antes de IVA 
(% porcentaje)</t>
  </si>
  <si>
    <t>Tipo de Cálculo</t>
  </si>
  <si>
    <t>Presupuesto TOTAL</t>
  </si>
  <si>
    <t>Presupuesto TOTAL + COSTOS</t>
  </si>
  <si>
    <t>MAS CERCANA A LA MEDIA GEOMETRICA</t>
  </si>
  <si>
    <t>OFERTA MAS BAJA</t>
  </si>
  <si>
    <t>TECNOLOGIA</t>
  </si>
  <si>
    <t>SERVICIO DE VIGILANCIA Y SEGURIDAD</t>
  </si>
  <si>
    <t>SERVICIO DE VIGILANCIA</t>
  </si>
  <si>
    <t>LICENCIAMIENTO BACK UP</t>
  </si>
  <si>
    <t>SECRETARIA DISTRITAL DE SALUD</t>
  </si>
  <si>
    <t>PAPELERIA</t>
  </si>
  <si>
    <t>COLDEPORTES</t>
  </si>
  <si>
    <t>DEPARTAMENTO NACIONAL DE PLANEACION</t>
  </si>
  <si>
    <t>VEHICULOS</t>
  </si>
  <si>
    <t>KITS ANTIDOPAJE</t>
  </si>
  <si>
    <t>ALCALDIA DE SOACHA</t>
  </si>
  <si>
    <t>HOSPITAL DE FONTIBON</t>
  </si>
  <si>
    <t>MOBILIARIO</t>
  </si>
  <si>
    <t>LICENCIAS DE SOFTWARE</t>
  </si>
  <si>
    <t>GOBERNACION DEL TOLIMA</t>
  </si>
  <si>
    <t>BATALLÓN ASPC NO 21</t>
  </si>
  <si>
    <t>FUERZA AEREA COLOMBIANA</t>
  </si>
  <si>
    <t>SERVICIO NACIONAL DE APRENDIZAJE</t>
  </si>
  <si>
    <t>VIVERES</t>
  </si>
  <si>
    <t>MINISTERIO DE JUSTICIA Y DEL DERECHO</t>
  </si>
  <si>
    <t>POLITECNICO JAIME ISAZA CADAVID</t>
  </si>
  <si>
    <t>ALIMENTO CONCENTRADO</t>
  </si>
  <si>
    <t>IDEAM</t>
  </si>
  <si>
    <t>SERVICIO DE TRANSPORTE</t>
  </si>
  <si>
    <t>INSTITUTO DISTRITAL PARA LA PROTECCIÓN DE LA NIÑEZ Y LA JUVENTUD - IDIPRON</t>
  </si>
  <si>
    <t>MATERIALES DE FORMACION</t>
  </si>
  <si>
    <t>DEFENSA CIVIL COLOMBIANA</t>
  </si>
  <si>
    <t>INSTITUTO DISTRITAL DE LA PARTICIPACION Y LA ACCION COMUNAL</t>
  </si>
  <si>
    <t>UNIDAD PARA LA ATENCIÓN Y REPARACIÓN INTEGRAL A LAS VICTIMAS</t>
  </si>
  <si>
    <t>FONDO ROTATORIO MINISTERIO DE RELACIONES EXTERIORES</t>
  </si>
  <si>
    <t>MAS CERCANA A LA MEDIA ARITMETICA</t>
  </si>
  <si>
    <t>MINISTERIO DEL INTERIOR</t>
  </si>
  <si>
    <t>ALCALDÍA DE TEUSAQUILLO</t>
  </si>
  <si>
    <t>CORPORACION AUTONOMA REGIONAL DEL TOLIMA</t>
  </si>
  <si>
    <t>ALCALDÍA LOCAL DE SANTA FE</t>
  </si>
  <si>
    <t>MINISTERIO DE MINAS Y ENERGIA</t>
  </si>
  <si>
    <t>DOTACION</t>
  </si>
  <si>
    <t>FERRETERIA</t>
  </si>
  <si>
    <t>CONTRALORIA GENERAL DE LA REPUBLICA</t>
  </si>
  <si>
    <t>SECRETARÍA DE EDUCACIÓN DEL DISTRITO</t>
  </si>
  <si>
    <t>SERVICIO DE TIQUETES AÉREOS</t>
  </si>
  <si>
    <t>DIRECCION GENERAL MARITIMA</t>
  </si>
  <si>
    <t>REPETIDORES</t>
  </si>
  <si>
    <t>ALCALDIA DE CAIMITOS SUCRE</t>
  </si>
  <si>
    <t>AGROINSUMOS</t>
  </si>
  <si>
    <t>SERVICIO DE SUMINISTRO DE TIQUETES AEREOS</t>
  </si>
  <si>
    <t>ALCALDIA LOCAL DE LOS MARTIRES</t>
  </si>
  <si>
    <t>GOBERNACION DE CORDOBA</t>
  </si>
  <si>
    <t>ELEMENTOS DE PROTECCIÓN PERSONAL</t>
  </si>
  <si>
    <t>DISTRITO ESPECIAL DE CIENCIA, TECNOLOGÍA E INNOVACIÓN DE MEDELLÍN</t>
  </si>
  <si>
    <t>SENADO DE LA REPÚBLICA</t>
  </si>
  <si>
    <t>PRODUCTOS DE FERRETERIA</t>
  </si>
  <si>
    <t>SENA REGIONAL HUILA</t>
  </si>
  <si>
    <t>ALCALDIA MAYOR DE BOGOTA</t>
  </si>
  <si>
    <t>INSTITUTO DE PLANIFICACIÓN Y PROMOCIÓN DE SOLUCIONES ENERGETICAS PARA LAS ZONAS NO INTERCONECTADAS â€“ IPSE</t>
  </si>
  <si>
    <t>MONTACARGA</t>
  </si>
  <si>
    <t>CEMENTO</t>
  </si>
  <si>
    <t>MINISTERIO DE DEFENSA NACIONAL</t>
  </si>
  <si>
    <t>PRENDAS DE VESTIR Y CALZADO</t>
  </si>
  <si>
    <t>INSUMOS AGROPECUARIOS</t>
  </si>
  <si>
    <t>LOGISTICA</t>
  </si>
  <si>
    <t>GOBERNACIÓN DEL HUILA</t>
  </si>
  <si>
    <t>IMPLEMENTOS DE OFICINA</t>
  </si>
  <si>
    <t>SERVICIO DE ASEO Y CAFETERIA</t>
  </si>
  <si>
    <t>LLANTAS</t>
  </si>
  <si>
    <t>CENTRO DE MEMORIA HISTORICA</t>
  </si>
  <si>
    <t>MATERIA PRIMA</t>
  </si>
  <si>
    <t>PAPELERIA Y TONER</t>
  </si>
  <si>
    <t>COMPUTADORES</t>
  </si>
  <si>
    <t>MINISTERIO DE CULTURA</t>
  </si>
  <si>
    <t>EQUIPOS TECNOLOGICOS</t>
  </si>
  <si>
    <t>PISO VINILO</t>
  </si>
  <si>
    <t>ELEMENTOS DE DOTACION PARA OFICINA</t>
  </si>
  <si>
    <t>MINISTERIO DE HACIENDA Y CREDITO PUBLICO</t>
  </si>
  <si>
    <t>ALCALDIA LOCAL DE KENNEDY</t>
  </si>
  <si>
    <t>SECRETARIA DISTRITAL DE GOBIERNO</t>
  </si>
  <si>
    <t>FISCALIA GENERAL DE LA NACION SECCIONAL CUNDINAMARCA</t>
  </si>
  <si>
    <t>ELECTRICOS Y AIRES ACONDICIONADOS</t>
  </si>
  <si>
    <t>HERRAMIENTAS-DOTACION-GUADUA-INSUMOS AGRICOLAS-PLANTULAS</t>
  </si>
  <si>
    <t>PRODUCTOS AGROINDUSTRIALES</t>
  </si>
  <si>
    <t>LUDOTECAS</t>
  </si>
  <si>
    <t>ALCALDIA LOCAL DE FONTIBON</t>
  </si>
  <si>
    <t>LACTEOS</t>
  </si>
  <si>
    <t>ELEMENTOS FERRETERIA Y EPP</t>
  </si>
  <si>
    <t>MOBILIARIO - CENTROS DE LABORATORIO</t>
  </si>
  <si>
    <t>BASE NAVAL ARC BOGOTÁ</t>
  </si>
  <si>
    <t>EQUIPO FERRETERÍA Y SENSORES</t>
  </si>
  <si>
    <t>RAYOS Y GARANTÍAS</t>
  </si>
  <si>
    <t>GASES - GLOBOS METEREOLÓGICOS</t>
  </si>
  <si>
    <t>EQUIPOS DE LABORATORIO</t>
  </si>
  <si>
    <t>RADIO TELEVISIÓN NACIONAL DE COLOMBIA.</t>
  </si>
  <si>
    <t>RENTING VEHICULOS</t>
  </si>
  <si>
    <t>RAYOS</t>
  </si>
  <si>
    <t>SENA</t>
  </si>
  <si>
    <t>AYUDAS TÉCNICAS DISCAPACITADOS</t>
  </si>
  <si>
    <t>MUNICIPIO DE PITALITO</t>
  </si>
  <si>
    <t>GASES</t>
  </si>
  <si>
    <t>FONDO DE PREVISION SOCIAL DEL CONGRESO DE LA REPUBLICA - FONPRECON</t>
  </si>
  <si>
    <t>LICENCIAS ERDAS IMAGINE PROFESSIONAL</t>
  </si>
  <si>
    <t>UNIDAD ADMINSITRATIVA CUERPO DE BOMBEROS DE BOGOTÁ</t>
  </si>
  <si>
    <t>EXTINTORES RECARGA Y MANTENIMIENTO</t>
  </si>
  <si>
    <t>RENOVACION RED HAT</t>
  </si>
  <si>
    <t>ALCALDIA DE SINCELEJO</t>
  </si>
  <si>
    <t>DOTACIÓN FUNCIONARIOS</t>
  </si>
  <si>
    <t>HERRAMIENTAS</t>
  </si>
  <si>
    <t>FONDO DE DESARROLLO LOCAL DE LA CANDELARIA</t>
  </si>
  <si>
    <t>LICENCIAS WHATSUP</t>
  </si>
  <si>
    <t>SENA REGIONAL CESAR</t>
  </si>
  <si>
    <t>CORPORACION AUTONOMA REGIONAL DE LAS CUENCAS DE LOS RIOS NEGRO Y NARE</t>
  </si>
  <si>
    <t>SCANNER, IMPRESORAS Y LICENCIAS</t>
  </si>
  <si>
    <t>ALCALDÍA DE NEIVA</t>
  </si>
  <si>
    <t>ESTABLECIMIENTO PÚBLICO AMBIENTAL DE CARTAGENA â€“ EPA CARTAGENA</t>
  </si>
  <si>
    <t>GLOBOS Y OTROS GASES</t>
  </si>
  <si>
    <t>BASE NAVAL COVEÑAS</t>
  </si>
  <si>
    <t>SERVICIO NACIONAL DE APRENDIZAJE SENA REGIONAL LA MOJANA SUCRE</t>
  </si>
  <si>
    <t>SENA CENTRO DE GESTIÓN Y DESARROLLO SOSTENIBLE PITALITO</t>
  </si>
  <si>
    <t>SENA REGIONAL BUCARAMANGA</t>
  </si>
  <si>
    <t>ELEMENTOS DE ASEO</t>
  </si>
  <si>
    <t>ESCUELA TALLER DE CARTAGENA</t>
  </si>
  <si>
    <t>ALIMENTOS, INSUMOS DE ASEO Y MANAJE</t>
  </si>
  <si>
    <t>INSTITUTO DISTRITAL DE LAS ARTES - IDARTES</t>
  </si>
  <si>
    <t>COLEGIO RESTREPO MILLAN IED</t>
  </si>
  <si>
    <t>PANTALLAS INTERACTIVAS</t>
  </si>
  <si>
    <t>SECRETARIA DISTRITAL DE MOVILIDAD</t>
  </si>
  <si>
    <t>SUMINISTRO DE PRODUCTOS DE PAPELERIA Y UTILES DE OFICINA</t>
  </si>
  <si>
    <t>SENA-REGIONAL GUAJIRA</t>
  </si>
  <si>
    <t>SUMINISTRO DE BOTELLAS, BOTILITOS Y ELEMENTOS PLASTICOS</t>
  </si>
  <si>
    <t>LICENCIAMIENTO Y SOPORTE DE FIREWALL</t>
  </si>
  <si>
    <t>SUMINISTRO DE PAPELERIA Y DERIVADOS DEL CARTON</t>
  </si>
  <si>
    <t>UTILES DE ESCRITORIO Y DERIVADOS DEL CARTON</t>
  </si>
  <si>
    <t>MUINICIPIO DE SEVILLA</t>
  </si>
  <si>
    <t>MATERIALES DE MANTENIMIENTO</t>
  </si>
  <si>
    <t>CENTRAL ADMINISTRATIVA Y CONTABLE ESPECIALIZADA DE EDUCACIÓN - CENAC EDUCACIÓN</t>
  </si>
  <si>
    <t>COLEGIO LUIS LÓPEZ DE MESA IED</t>
  </si>
  <si>
    <t>BOMBEROS DE BUCARAMANGA</t>
  </si>
  <si>
    <t>ORQUESTA FILARMÓNICA DE BOGOTÁ</t>
  </si>
  <si>
    <t>SERVICIO DE OPERACIÓN TURÍSTICA</t>
  </si>
  <si>
    <t>SUMINISTRO DE HELIO Y COMPRAVENTA DE GLOBOS</t>
  </si>
  <si>
    <t>BONOS CANJEABLES</t>
  </si>
  <si>
    <t>CAJA DE LA VIVIENDA POPULAR</t>
  </si>
  <si>
    <t>SERVICIO DE OPERACIÓN LOGÍSTICA</t>
  </si>
  <si>
    <t>ESCUELA MILITAR DE AVIACIÓN "MARCO FIDEL SUAREZ"</t>
  </si>
  <si>
    <t>Servicio de Aseo y Cafeteria</t>
  </si>
  <si>
    <t>ADQUISICIÓN E INSTALACIÓN PLANTA ELÉCTRICA</t>
  </si>
  <si>
    <t>ELEMENTOS DE TECNOLOGÍA</t>
  </si>
  <si>
    <t>MUNICIPIO DE CAIMITO</t>
  </si>
  <si>
    <t>SEMILLAS E INSUMOS AGRICOLAS</t>
  </si>
  <si>
    <t>AGENCIA ATENEA</t>
  </si>
  <si>
    <t>INSTITUTO DE TRANSITO Y TRANSPORTE DE PITALITO</t>
  </si>
  <si>
    <t>DOTACIÓN DE CALZADO Y VESTIDO LABOR</t>
  </si>
  <si>
    <t>BLOQUEADOR SOLAR</t>
  </si>
  <si>
    <t>SECRETARIA DE EDUCACIÓN - PITALITO HUILA</t>
  </si>
  <si>
    <t>SERVICIO DE SUMINISTRO DE INSTRUMENTOS CANJEABLES</t>
  </si>
  <si>
    <t>INSTITUTO COLOMBIANO AGROPECUARIO</t>
  </si>
  <si>
    <t>CALZADO</t>
  </si>
  <si>
    <t>ALCALDÍA DE MONTERIA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</si>
</sst>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_-&quot;$&quot;\ * #,##0_-;\-&quot;$&quot;\ * #,##0_-;_-&quot;$&quot;\ * &quot;-&quot;??_-;_-@_-"/>
    <numFmt numFmtId="166" formatCode="_-&quot;$&quot;\ * #,##0.00_-;\-&quot;$&quot;\ * #,##0.00_-;_-&quot;$&quot;\ * &quot;-&quot;_-;_-@_-"/>
    <numFmt numFmtId="167" formatCode="_-* #,##0_-;\-* #,##0_-;_-* &quot;-&quot;??_-;_-@_-"/>
    <numFmt numFmtId="168" formatCode="0.0000%"/>
    <numFmt numFmtId="169" formatCode="0.000000%"/>
    <numFmt numFmtId="170" formatCode="_-* #,##0.0000_-;\-* #,##0.0000_-;_-* &quot;-&quot;??_-;_-@_-"/>
    <numFmt numFmtId="171" formatCode="0.00000%"/>
    <numFmt numFmtId="172" formatCode="0.000000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44" fontId="0" fillId="0" borderId="0" xfId="1" applyFont="1"/>
    <xf numFmtId="0" fontId="1" fillId="0" borderId="0" xfId="0" applyFont="1"/>
    <xf numFmtId="42" fontId="1" fillId="0" borderId="0" xfId="0" applyNumberFormat="1" applyFont="1"/>
    <xf numFmtId="164" fontId="1" fillId="0" borderId="1" xfId="1" applyNumberFormat="1" applyFont="1" applyBorder="1"/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42" fontId="1" fillId="0" borderId="6" xfId="0" applyNumberFormat="1" applyFont="1" applyBorder="1"/>
    <xf numFmtId="164" fontId="3" fillId="0" borderId="12" xfId="1" applyNumberFormat="1" applyFont="1" applyBorder="1" applyAlignment="1">
      <alignment horizontal="left" vertical="top" wrapText="1"/>
    </xf>
    <xf numFmtId="164" fontId="3" fillId="0" borderId="13" xfId="1" applyNumberFormat="1" applyFont="1" applyBorder="1"/>
    <xf numFmtId="42" fontId="3" fillId="0" borderId="14" xfId="0" applyNumberFormat="1" applyFont="1" applyBorder="1" applyAlignment="1">
      <alignment horizontal="center"/>
    </xf>
    <xf numFmtId="42" fontId="3" fillId="0" borderId="15" xfId="0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left" vertical="top" wrapText="1"/>
    </xf>
    <xf numFmtId="164" fontId="1" fillId="0" borderId="4" xfId="1" applyNumberFormat="1" applyFont="1" applyBorder="1"/>
    <xf numFmtId="164" fontId="3" fillId="0" borderId="5" xfId="1" applyNumberFormat="1" applyFont="1" applyBorder="1"/>
    <xf numFmtId="164" fontId="3" fillId="0" borderId="19" xfId="1" applyNumberFormat="1" applyFont="1" applyBorder="1" applyAlignment="1">
      <alignment horizontal="left" vertical="top"/>
    </xf>
    <xf numFmtId="164" fontId="1" fillId="0" borderId="14" xfId="1" applyNumberFormat="1" applyFont="1" applyBorder="1"/>
    <xf numFmtId="164" fontId="3" fillId="0" borderId="15" xfId="1" applyNumberFormat="1" applyFont="1" applyBorder="1"/>
    <xf numFmtId="0" fontId="2" fillId="2" borderId="16" xfId="0" applyFont="1" applyFill="1" applyBorder="1" applyAlignment="1">
      <alignment horizontal="center"/>
    </xf>
    <xf numFmtId="0" fontId="1" fillId="0" borderId="17" xfId="0" applyFont="1" applyBorder="1"/>
    <xf numFmtId="164" fontId="3" fillId="0" borderId="17" xfId="0" applyNumberFormat="1" applyFont="1" applyBorder="1"/>
    <xf numFmtId="164" fontId="2" fillId="2" borderId="18" xfId="1" applyNumberFormat="1" applyFont="1" applyFill="1" applyBorder="1"/>
    <xf numFmtId="42" fontId="4" fillId="0" borderId="0" xfId="0" applyNumberFormat="1" applyFont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0" xfId="1" applyNumberFormat="1" applyFont="1"/>
    <xf numFmtId="165" fontId="0" fillId="0" borderId="0" xfId="0" applyNumberFormat="1"/>
    <xf numFmtId="44" fontId="0" fillId="0" borderId="0" xfId="0" applyNumberFormat="1"/>
    <xf numFmtId="10" fontId="3" fillId="4" borderId="1" xfId="3" applyNumberFormat="1" applyFont="1" applyFill="1" applyBorder="1" applyAlignment="1">
      <alignment horizontal="center"/>
    </xf>
    <xf numFmtId="165" fontId="3" fillId="0" borderId="0" xfId="1" applyNumberFormat="1" applyFont="1" applyAlignment="1">
      <alignment horizontal="left"/>
    </xf>
    <xf numFmtId="165" fontId="5" fillId="0" borderId="0" xfId="1" applyNumberFormat="1" applyFont="1" applyAlignment="1">
      <alignment horizontal="center"/>
    </xf>
    <xf numFmtId="166" fontId="1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4" fontId="0" fillId="0" borderId="0" xfId="0" applyNumberFormat="1"/>
    <xf numFmtId="42" fontId="0" fillId="0" borderId="20" xfId="2" applyFont="1" applyFill="1" applyBorder="1" applyAlignment="1">
      <alignment vertical="center" wrapText="1"/>
    </xf>
    <xf numFmtId="167" fontId="0" fillId="0" borderId="0" xfId="4" applyNumberFormat="1" applyFont="1"/>
    <xf numFmtId="9" fontId="0" fillId="0" borderId="0" xfId="3" applyFont="1"/>
    <xf numFmtId="164" fontId="0" fillId="0" borderId="0" xfId="0" applyNumberFormat="1"/>
    <xf numFmtId="168" fontId="3" fillId="3" borderId="14" xfId="3" applyNumberFormat="1" applyFont="1" applyFill="1" applyBorder="1" applyAlignment="1">
      <alignment horizontal="center"/>
    </xf>
    <xf numFmtId="169" fontId="0" fillId="0" borderId="0" xfId="3" applyNumberFormat="1" applyFont="1"/>
    <xf numFmtId="42" fontId="0" fillId="0" borderId="0" xfId="0" applyNumberFormat="1"/>
    <xf numFmtId="168" fontId="0" fillId="0" borderId="0" xfId="3" applyNumberFormat="1" applyFont="1"/>
    <xf numFmtId="170" fontId="0" fillId="0" borderId="0" xfId="4" applyNumberFormat="1" applyFont="1"/>
    <xf numFmtId="171" fontId="0" fillId="0" borderId="0" xfId="3" applyNumberFormat="1" applyFont="1"/>
    <xf numFmtId="43" fontId="5" fillId="0" borderId="0" xfId="4" applyFont="1" applyAlignment="1">
      <alignment horizontal="center"/>
    </xf>
    <xf numFmtId="172" fontId="0" fillId="0" borderId="0" xfId="3" applyNumberFormat="1" applyFont="1"/>
    <xf numFmtId="9" fontId="1" fillId="0" borderId="0" xfId="3" applyFont="1"/>
    <xf numFmtId="0" fontId="0" fillId="0" borderId="1" xfId="0" applyBorder="1" applyAlignment="1">
      <alignment horizontal="left" vertical="center" wrapText="1"/>
    </xf>
    <xf numFmtId="164" fontId="6" fillId="2" borderId="6" xfId="1" applyNumberFormat="1" applyFont="1" applyFill="1" applyBorder="1" applyAlignment="1">
      <alignment horizontal="center" vertical="center" wrapText="1"/>
    </xf>
    <xf numFmtId="164" fontId="6" fillId="2" borderId="0" xfId="1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6" fontId="1" fillId="3" borderId="8" xfId="2" applyNumberFormat="1" applyFont="1" applyFill="1" applyBorder="1" applyAlignment="1">
      <alignment horizontal="center" vertical="center" wrapText="1"/>
    </xf>
    <xf numFmtId="166" fontId="1" fillId="3" borderId="11" xfId="2" applyNumberFormat="1" applyFont="1" applyFill="1" applyBorder="1" applyAlignment="1">
      <alignment horizontal="center" vertical="center"/>
    </xf>
    <xf numFmtId="42" fontId="2" fillId="2" borderId="16" xfId="0" applyNumberFormat="1" applyFont="1" applyFill="1" applyBorder="1" applyAlignment="1">
      <alignment horizontal="center"/>
    </xf>
    <xf numFmtId="42" fontId="2" fillId="2" borderId="17" xfId="0" applyNumberFormat="1" applyFont="1" applyFill="1" applyBorder="1" applyAlignment="1">
      <alignment horizontal="center"/>
    </xf>
    <xf numFmtId="42" fontId="2" fillId="2" borderId="18" xfId="0" applyNumberFormat="1" applyFont="1" applyFill="1" applyBorder="1" applyAlignment="1">
      <alignment horizontal="center"/>
    </xf>
    <xf numFmtId="166" fontId="1" fillId="5" borderId="8" xfId="2" applyNumberFormat="1" applyFont="1" applyFill="1" applyBorder="1" applyAlignment="1">
      <alignment horizontal="center" vertical="center" wrapText="1"/>
    </xf>
    <xf numFmtId="166" fontId="1" fillId="5" borderId="11" xfId="2" applyNumberFormat="1" applyFont="1" applyFill="1" applyBorder="1" applyAlignment="1">
      <alignment horizontal="center" vertical="center"/>
    </xf>
  </cellXfs>
  <cellStyles count="8">
    <cellStyle name="Millares" xfId="4" builtinId="3"/>
    <cellStyle name="Millares 2" xfId="7" xr:uid="{9896A1D5-C845-46E0-B9F7-CB18C8C79538}"/>
    <cellStyle name="Moneda" xfId="1" builtinId="4"/>
    <cellStyle name="Moneda [0]" xfId="2" builtinId="7"/>
    <cellStyle name="Moneda [0] 2" xfId="5" xr:uid="{1613D7BD-97AE-4C55-8484-A0EBBE8B0286}"/>
    <cellStyle name="Moneda 2" xfId="6" xr:uid="{DAFD70DE-8325-44D6-8DA2-342F81A9CA31}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367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C9354-0E70-4494-8D74-C02DC2BAD9B5}">
  <dimension ref="A1:K20"/>
  <sheetViews>
    <sheetView showGridLines="0" tabSelected="1" zoomScaleNormal="100" workbookViewId="0">
      <selection activeCell="A5" sqref="A5"/>
    </sheetView>
  </sheetViews>
  <sheetFormatPr baseColWidth="10" defaultColWidth="11.453125" defaultRowHeight="14.5" x14ac:dyDescent="0.35"/>
  <cols>
    <col min="1" max="1" width="55" customWidth="1"/>
    <col min="2" max="2" width="12.1796875" customWidth="1"/>
    <col min="3" max="3" width="19.453125" customWidth="1"/>
    <col min="4" max="4" width="21.36328125" customWidth="1"/>
    <col min="5" max="5" width="19.26953125" customWidth="1"/>
    <col min="6" max="6" width="22.81640625" customWidth="1"/>
    <col min="7" max="7" width="16.453125" bestFit="1" customWidth="1"/>
    <col min="8" max="9" width="17.7265625" bestFit="1" customWidth="1"/>
    <col min="10" max="10" width="14.90625" bestFit="1" customWidth="1"/>
    <col min="11" max="11" width="12.453125" bestFit="1" customWidth="1"/>
  </cols>
  <sheetData>
    <row r="1" spans="1:11" x14ac:dyDescent="0.35">
      <c r="A1" s="50" t="s">
        <v>23</v>
      </c>
      <c r="B1" s="51"/>
      <c r="C1" s="51"/>
      <c r="D1" s="51"/>
      <c r="E1" s="51"/>
      <c r="F1" s="2"/>
    </row>
    <row r="2" spans="1:11" ht="29" x14ac:dyDescent="0.35">
      <c r="A2" s="52" t="s">
        <v>175</v>
      </c>
      <c r="B2" s="53"/>
      <c r="C2" s="8" t="s">
        <v>0</v>
      </c>
      <c r="D2" s="34" t="s">
        <v>16</v>
      </c>
      <c r="E2" s="34" t="s">
        <v>17</v>
      </c>
      <c r="F2" s="27"/>
      <c r="G2" s="27"/>
      <c r="H2" s="27"/>
      <c r="I2" s="27"/>
      <c r="J2" s="27"/>
      <c r="K2" s="28"/>
    </row>
    <row r="3" spans="1:11" x14ac:dyDescent="0.35">
      <c r="A3" s="52"/>
      <c r="B3" s="53"/>
      <c r="C3" s="56">
        <f>D3/1.19</f>
        <v>210084033.6134454</v>
      </c>
      <c r="D3" s="61">
        <v>250000000</v>
      </c>
      <c r="E3" s="61">
        <f>D3+E11+C15</f>
        <v>251275000</v>
      </c>
      <c r="F3" s="29"/>
      <c r="G3" s="27"/>
      <c r="H3" s="27"/>
      <c r="I3" s="27"/>
      <c r="J3" s="27"/>
    </row>
    <row r="4" spans="1:11" ht="15" thickBot="1" x14ac:dyDescent="0.4">
      <c r="A4" s="54"/>
      <c r="B4" s="55"/>
      <c r="C4" s="57"/>
      <c r="D4" s="62"/>
      <c r="E4" s="62"/>
      <c r="F4" s="3"/>
      <c r="G4" s="35"/>
      <c r="I4" s="27"/>
      <c r="J4" s="27"/>
    </row>
    <row r="5" spans="1:11" ht="15" thickBot="1" x14ac:dyDescent="0.4">
      <c r="A5" s="3"/>
      <c r="B5" s="3"/>
      <c r="C5" s="33"/>
      <c r="D5" s="3"/>
      <c r="E5" s="24"/>
      <c r="F5" s="3"/>
      <c r="G5" s="37"/>
      <c r="I5" s="27"/>
      <c r="J5" s="27"/>
    </row>
    <row r="6" spans="1:11" ht="15" thickBot="1" x14ac:dyDescent="0.4">
      <c r="A6" s="58" t="s">
        <v>1</v>
      </c>
      <c r="B6" s="59"/>
      <c r="C6" s="59"/>
      <c r="D6" s="59"/>
      <c r="E6" s="60"/>
      <c r="F6" s="3"/>
      <c r="G6" s="44"/>
      <c r="I6" s="27"/>
      <c r="J6" s="27"/>
    </row>
    <row r="7" spans="1:11" ht="15" thickBot="1" x14ac:dyDescent="0.4">
      <c r="A7" s="9"/>
      <c r="B7" s="12" t="s">
        <v>2</v>
      </c>
      <c r="C7" s="12" t="s">
        <v>3</v>
      </c>
      <c r="D7" s="12" t="s">
        <v>4</v>
      </c>
      <c r="E7" s="13" t="s">
        <v>5</v>
      </c>
      <c r="F7" s="42"/>
      <c r="G7" s="37"/>
      <c r="H7" s="37"/>
      <c r="I7" s="27"/>
      <c r="J7" s="27"/>
    </row>
    <row r="8" spans="1:11" x14ac:dyDescent="0.35">
      <c r="A8" s="14" t="s">
        <v>6</v>
      </c>
      <c r="B8" s="30">
        <v>3.0000000000000001E-3</v>
      </c>
      <c r="C8" s="15">
        <f>+(C3)*B8</f>
        <v>630252.10084033618</v>
      </c>
      <c r="D8" s="15">
        <f>+C8*19%</f>
        <v>119747.89915966388</v>
      </c>
      <c r="E8" s="16">
        <f>+C8+D8</f>
        <v>750000</v>
      </c>
      <c r="H8" s="37"/>
    </row>
    <row r="9" spans="1:11" x14ac:dyDescent="0.35">
      <c r="A9" s="10" t="s">
        <v>7</v>
      </c>
      <c r="B9" s="30">
        <v>2.0999999999999999E-3</v>
      </c>
      <c r="C9" s="4">
        <f>+(C3)*B9</f>
        <v>441176.4705882353</v>
      </c>
      <c r="D9" s="4">
        <f>+C9*19%</f>
        <v>83823.529411764714</v>
      </c>
      <c r="E9" s="11">
        <f>+C9+D9</f>
        <v>525000</v>
      </c>
      <c r="F9" s="29"/>
      <c r="G9" s="39"/>
      <c r="H9" s="37"/>
    </row>
    <row r="10" spans="1:11" ht="15" thickBot="1" x14ac:dyDescent="0.4">
      <c r="A10" s="17" t="s">
        <v>8</v>
      </c>
      <c r="B10" s="40"/>
      <c r="C10" s="18">
        <f>+(C3)*B10</f>
        <v>0</v>
      </c>
      <c r="D10" s="18">
        <f>+C10*19%</f>
        <v>0</v>
      </c>
      <c r="E10" s="19">
        <f>+C10+D10</f>
        <v>0</v>
      </c>
      <c r="F10" s="1"/>
      <c r="I10" s="38"/>
      <c r="J10" s="37"/>
    </row>
    <row r="11" spans="1:11" ht="15" thickBot="1" x14ac:dyDescent="0.4">
      <c r="A11" s="20" t="s">
        <v>9</v>
      </c>
      <c r="B11" s="21"/>
      <c r="C11" s="22">
        <f>SUM(C8:C10)</f>
        <v>1071428.5714285714</v>
      </c>
      <c r="D11" s="22">
        <f>SUM(D8:D10)</f>
        <v>203571.42857142858</v>
      </c>
      <c r="E11" s="23">
        <f>SUM(E8:E10)</f>
        <v>1275000</v>
      </c>
      <c r="F11" s="29"/>
      <c r="I11" s="37"/>
      <c r="J11" s="37"/>
    </row>
    <row r="12" spans="1:11" x14ac:dyDescent="0.35">
      <c r="C12" s="1"/>
      <c r="E12" s="29"/>
      <c r="F12" s="29"/>
      <c r="I12" s="37"/>
      <c r="J12" s="37"/>
    </row>
    <row r="13" spans="1:11" x14ac:dyDescent="0.35">
      <c r="C13" s="41"/>
      <c r="D13" s="31"/>
      <c r="E13" s="27"/>
    </row>
    <row r="14" spans="1:11" x14ac:dyDescent="0.35">
      <c r="B14" s="45"/>
      <c r="C14" s="43"/>
      <c r="D14" s="46"/>
      <c r="E14" s="48"/>
    </row>
    <row r="15" spans="1:11" x14ac:dyDescent="0.35">
      <c r="B15" s="47"/>
      <c r="D15" s="32"/>
      <c r="E15" s="29"/>
    </row>
    <row r="16" spans="1:11" x14ac:dyDescent="0.35">
      <c r="D16" s="27"/>
    </row>
    <row r="17" spans="3:4" x14ac:dyDescent="0.35">
      <c r="D17" s="28"/>
    </row>
    <row r="19" spans="3:4" x14ac:dyDescent="0.35">
      <c r="D19" s="28"/>
    </row>
    <row r="20" spans="3:4" x14ac:dyDescent="0.35">
      <c r="C20" s="38"/>
      <c r="D20" s="28"/>
    </row>
  </sheetData>
  <mergeCells count="6">
    <mergeCell ref="A1:E1"/>
    <mergeCell ref="A2:B4"/>
    <mergeCell ref="C3:C4"/>
    <mergeCell ref="A6:E6"/>
    <mergeCell ref="D3:D4"/>
    <mergeCell ref="E3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72B02-6433-4387-9C22-A649AB7870E4}">
  <dimension ref="A1:F130"/>
  <sheetViews>
    <sheetView showGridLines="0" topLeftCell="A110" zoomScale="80" zoomScaleNormal="80" workbookViewId="0">
      <selection activeCell="E2" sqref="E2:E130"/>
    </sheetView>
  </sheetViews>
  <sheetFormatPr baseColWidth="10" defaultColWidth="11.453125" defaultRowHeight="14.5" x14ac:dyDescent="0.35"/>
  <cols>
    <col min="1" max="1" width="15.1796875" customWidth="1"/>
    <col min="2" max="2" width="66.26953125" customWidth="1"/>
    <col min="3" max="3" width="40.26953125" customWidth="1"/>
    <col min="4" max="4" width="22" customWidth="1"/>
    <col min="5" max="5" width="21.54296875" customWidth="1"/>
    <col min="6" max="6" width="40.7265625" customWidth="1"/>
  </cols>
  <sheetData>
    <row r="1" spans="1:6" ht="47.25" customHeight="1" x14ac:dyDescent="0.35">
      <c r="A1" s="5" t="s">
        <v>10</v>
      </c>
      <c r="B1" s="6" t="s">
        <v>11</v>
      </c>
      <c r="C1" s="6" t="s">
        <v>12</v>
      </c>
      <c r="D1" s="7" t="s">
        <v>13</v>
      </c>
      <c r="E1" s="6" t="s">
        <v>14</v>
      </c>
      <c r="F1" s="6" t="s">
        <v>15</v>
      </c>
    </row>
    <row r="2" spans="1:6" x14ac:dyDescent="0.35">
      <c r="A2" s="25">
        <v>45219</v>
      </c>
      <c r="B2" s="26" t="s">
        <v>154</v>
      </c>
      <c r="C2" s="26" t="s">
        <v>56</v>
      </c>
      <c r="D2" s="36">
        <v>241053489</v>
      </c>
      <c r="E2" s="26">
        <v>7.2</v>
      </c>
      <c r="F2" s="26" t="s">
        <v>19</v>
      </c>
    </row>
    <row r="3" spans="1:6" ht="29" x14ac:dyDescent="0.35">
      <c r="A3" s="25">
        <v>45036</v>
      </c>
      <c r="B3" s="26" t="s">
        <v>145</v>
      </c>
      <c r="C3" s="26" t="s">
        <v>65</v>
      </c>
      <c r="D3" s="36">
        <v>241707184</v>
      </c>
      <c r="E3" s="26">
        <v>4</v>
      </c>
      <c r="F3" s="26" t="s">
        <v>50</v>
      </c>
    </row>
    <row r="4" spans="1:6" x14ac:dyDescent="0.35">
      <c r="A4" s="25">
        <v>45084</v>
      </c>
      <c r="B4" s="26" t="s">
        <v>51</v>
      </c>
      <c r="C4" s="26" t="s">
        <v>147</v>
      </c>
      <c r="D4" s="36">
        <v>160699524</v>
      </c>
      <c r="E4" s="26">
        <v>4</v>
      </c>
      <c r="F4" s="26" t="s">
        <v>19</v>
      </c>
    </row>
    <row r="5" spans="1:6" x14ac:dyDescent="0.35">
      <c r="A5" s="25">
        <v>45160</v>
      </c>
      <c r="B5" s="26" t="s">
        <v>150</v>
      </c>
      <c r="C5" s="26" t="s">
        <v>71</v>
      </c>
      <c r="D5" s="36">
        <v>190146950</v>
      </c>
      <c r="E5" s="26">
        <v>4</v>
      </c>
      <c r="F5" s="26" t="s">
        <v>19</v>
      </c>
    </row>
    <row r="6" spans="1:6" x14ac:dyDescent="0.35">
      <c r="A6" s="25">
        <v>45415</v>
      </c>
      <c r="B6" s="26" t="s">
        <v>155</v>
      </c>
      <c r="C6" s="26" t="s">
        <v>156</v>
      </c>
      <c r="D6" s="36">
        <v>152280019</v>
      </c>
      <c r="E6" s="26">
        <v>4</v>
      </c>
      <c r="F6" s="26" t="s">
        <v>18</v>
      </c>
    </row>
    <row r="7" spans="1:6" ht="29" x14ac:dyDescent="0.35">
      <c r="A7" s="25">
        <v>45827</v>
      </c>
      <c r="B7" s="26" t="s">
        <v>171</v>
      </c>
      <c r="C7" s="49" t="s">
        <v>172</v>
      </c>
      <c r="D7" s="36">
        <v>169411765</v>
      </c>
      <c r="E7" s="26">
        <v>4</v>
      </c>
      <c r="F7" s="26" t="s">
        <v>50</v>
      </c>
    </row>
    <row r="8" spans="1:6" ht="29" x14ac:dyDescent="0.35">
      <c r="A8" s="25">
        <v>45090</v>
      </c>
      <c r="B8" s="26" t="s">
        <v>67</v>
      </c>
      <c r="C8" s="26" t="s">
        <v>148</v>
      </c>
      <c r="D8" s="36">
        <v>223000588</v>
      </c>
      <c r="E8" s="26">
        <v>3.5</v>
      </c>
      <c r="F8" s="26" t="s">
        <v>19</v>
      </c>
    </row>
    <row r="9" spans="1:6" x14ac:dyDescent="0.35">
      <c r="A9" s="25">
        <v>44525</v>
      </c>
      <c r="B9" s="26" t="s">
        <v>122</v>
      </c>
      <c r="C9" s="26" t="s">
        <v>123</v>
      </c>
      <c r="D9" s="36">
        <v>214533644</v>
      </c>
      <c r="E9" s="26">
        <v>3</v>
      </c>
      <c r="F9" s="26" t="s">
        <v>18</v>
      </c>
    </row>
    <row r="10" spans="1:6" x14ac:dyDescent="0.35">
      <c r="A10" s="25">
        <v>44882</v>
      </c>
      <c r="B10" s="26" t="s">
        <v>141</v>
      </c>
      <c r="C10" s="26" t="s">
        <v>142</v>
      </c>
      <c r="D10" s="36">
        <v>154949580</v>
      </c>
      <c r="E10" s="26">
        <v>3</v>
      </c>
      <c r="F10" s="26" t="s">
        <v>50</v>
      </c>
    </row>
    <row r="11" spans="1:6" x14ac:dyDescent="0.35">
      <c r="A11" s="25">
        <v>44816</v>
      </c>
      <c r="B11" s="26" t="s">
        <v>34</v>
      </c>
      <c r="C11" s="26" t="s">
        <v>32</v>
      </c>
      <c r="D11" s="36">
        <v>173000000</v>
      </c>
      <c r="E11" s="26">
        <v>2.9411800000000001</v>
      </c>
      <c r="F11" s="26" t="s">
        <v>18</v>
      </c>
    </row>
    <row r="12" spans="1:6" ht="29" x14ac:dyDescent="0.35">
      <c r="A12" s="25">
        <v>45035</v>
      </c>
      <c r="B12" s="26" t="s">
        <v>130</v>
      </c>
      <c r="C12" s="26" t="s">
        <v>144</v>
      </c>
      <c r="D12" s="36">
        <v>161005739</v>
      </c>
      <c r="E12" s="26">
        <v>2.9411800000000001</v>
      </c>
      <c r="F12" s="26" t="s">
        <v>18</v>
      </c>
    </row>
    <row r="13" spans="1:6" x14ac:dyDescent="0.35">
      <c r="A13" s="25">
        <v>44754</v>
      </c>
      <c r="B13" s="26" t="s">
        <v>105</v>
      </c>
      <c r="C13" s="26" t="s">
        <v>137</v>
      </c>
      <c r="D13" s="36">
        <v>227043753.34</v>
      </c>
      <c r="E13" s="26">
        <v>2.9</v>
      </c>
      <c r="F13" s="26" t="s">
        <v>19</v>
      </c>
    </row>
    <row r="14" spans="1:6" x14ac:dyDescent="0.35">
      <c r="A14" s="25">
        <v>44813</v>
      </c>
      <c r="B14" s="26" t="s">
        <v>67</v>
      </c>
      <c r="C14" s="26" t="s">
        <v>43</v>
      </c>
      <c r="D14" s="36">
        <v>216473300</v>
      </c>
      <c r="E14" s="26">
        <v>2.8</v>
      </c>
      <c r="F14" s="26" t="s">
        <v>19</v>
      </c>
    </row>
    <row r="15" spans="1:6" ht="29" x14ac:dyDescent="0.35">
      <c r="A15" s="25">
        <v>44676</v>
      </c>
      <c r="B15" s="26" t="s">
        <v>128</v>
      </c>
      <c r="C15" s="26" t="s">
        <v>129</v>
      </c>
      <c r="D15" s="36">
        <v>152919596</v>
      </c>
      <c r="E15" s="26">
        <v>2.75</v>
      </c>
      <c r="F15" s="26" t="s">
        <v>19</v>
      </c>
    </row>
    <row r="16" spans="1:6" x14ac:dyDescent="0.35">
      <c r="A16" s="25">
        <v>44704</v>
      </c>
      <c r="B16" s="26" t="s">
        <v>133</v>
      </c>
      <c r="C16" s="26" t="s">
        <v>25</v>
      </c>
      <c r="D16" s="36">
        <v>181479464.03999999</v>
      </c>
      <c r="E16" s="26">
        <v>2.7142900000000001</v>
      </c>
      <c r="F16" s="26" t="s">
        <v>50</v>
      </c>
    </row>
    <row r="17" spans="1:6" ht="29" x14ac:dyDescent="0.35">
      <c r="A17" s="25">
        <v>45198</v>
      </c>
      <c r="B17" s="26" t="s">
        <v>152</v>
      </c>
      <c r="C17" s="26" t="s">
        <v>56</v>
      </c>
      <c r="D17" s="36">
        <v>234364800</v>
      </c>
      <c r="E17" s="26">
        <v>2.601</v>
      </c>
      <c r="F17" s="26" t="s">
        <v>19</v>
      </c>
    </row>
    <row r="18" spans="1:6" x14ac:dyDescent="0.35">
      <c r="A18" s="25">
        <v>41229</v>
      </c>
      <c r="B18" s="26" t="s">
        <v>53</v>
      </c>
      <c r="C18" s="26" t="s">
        <v>87</v>
      </c>
      <c r="D18" s="36">
        <v>177407818</v>
      </c>
      <c r="E18" s="26">
        <v>2.5859999999999999</v>
      </c>
      <c r="F18" s="26" t="s">
        <v>18</v>
      </c>
    </row>
    <row r="19" spans="1:6" x14ac:dyDescent="0.35">
      <c r="A19" s="25">
        <v>44677</v>
      </c>
      <c r="B19" s="26" t="s">
        <v>130</v>
      </c>
      <c r="C19" s="26" t="s">
        <v>25</v>
      </c>
      <c r="D19" s="36">
        <v>155293022</v>
      </c>
      <c r="E19" s="26">
        <v>2.52101</v>
      </c>
      <c r="F19" s="26" t="s">
        <v>18</v>
      </c>
    </row>
    <row r="20" spans="1:6" ht="29" x14ac:dyDescent="0.35">
      <c r="A20" s="25">
        <v>42221</v>
      </c>
      <c r="B20" s="26" t="s">
        <v>53</v>
      </c>
      <c r="C20" s="26" t="s">
        <v>98</v>
      </c>
      <c r="D20" s="36">
        <v>156532101.50999999</v>
      </c>
      <c r="E20" s="26">
        <v>2.5</v>
      </c>
      <c r="F20" s="26" t="s">
        <v>19</v>
      </c>
    </row>
    <row r="21" spans="1:6" x14ac:dyDescent="0.35">
      <c r="A21" s="25">
        <v>44694</v>
      </c>
      <c r="B21" s="26" t="s">
        <v>72</v>
      </c>
      <c r="C21" s="26" t="s">
        <v>60</v>
      </c>
      <c r="D21" s="36">
        <v>240186793</v>
      </c>
      <c r="E21" s="26">
        <v>2.5</v>
      </c>
      <c r="F21" s="26" t="s">
        <v>19</v>
      </c>
    </row>
    <row r="22" spans="1:6" x14ac:dyDescent="0.35">
      <c r="A22" s="25">
        <v>44750</v>
      </c>
      <c r="B22" s="26" t="s">
        <v>135</v>
      </c>
      <c r="C22" s="26" t="s">
        <v>45</v>
      </c>
      <c r="D22" s="36">
        <v>236192715</v>
      </c>
      <c r="E22" s="26">
        <v>2.5</v>
      </c>
      <c r="F22" s="26" t="s">
        <v>19</v>
      </c>
    </row>
    <row r="23" spans="1:6" x14ac:dyDescent="0.35">
      <c r="A23" s="25">
        <v>44789</v>
      </c>
      <c r="B23" s="26" t="s">
        <v>67</v>
      </c>
      <c r="C23" s="26" t="s">
        <v>56</v>
      </c>
      <c r="D23" s="36">
        <v>205882353</v>
      </c>
      <c r="E23" s="26">
        <v>2.5</v>
      </c>
      <c r="F23" s="26" t="s">
        <v>19</v>
      </c>
    </row>
    <row r="24" spans="1:6" x14ac:dyDescent="0.35">
      <c r="A24" s="25">
        <v>45198</v>
      </c>
      <c r="B24" s="26" t="s">
        <v>67</v>
      </c>
      <c r="C24" s="26" t="s">
        <v>56</v>
      </c>
      <c r="D24" s="36">
        <v>194827058</v>
      </c>
      <c r="E24" s="26">
        <v>2.5</v>
      </c>
      <c r="F24" s="26" t="s">
        <v>19</v>
      </c>
    </row>
    <row r="25" spans="1:6" ht="29" x14ac:dyDescent="0.35">
      <c r="A25" s="25">
        <v>45581</v>
      </c>
      <c r="B25" s="26" t="s">
        <v>72</v>
      </c>
      <c r="C25" s="26" t="s">
        <v>163</v>
      </c>
      <c r="D25" s="36">
        <v>192483529</v>
      </c>
      <c r="E25" s="26">
        <v>2.5</v>
      </c>
      <c r="F25" s="26" t="s">
        <v>19</v>
      </c>
    </row>
    <row r="26" spans="1:6" x14ac:dyDescent="0.35">
      <c r="A26" s="25">
        <v>45847</v>
      </c>
      <c r="B26" s="26" t="s">
        <v>173</v>
      </c>
      <c r="C26" s="49" t="s">
        <v>174</v>
      </c>
      <c r="D26" s="36">
        <v>154743600</v>
      </c>
      <c r="E26" s="26">
        <v>2.5</v>
      </c>
      <c r="F26" s="26" t="s">
        <v>19</v>
      </c>
    </row>
    <row r="27" spans="1:6" x14ac:dyDescent="0.35">
      <c r="A27" s="25">
        <v>45166</v>
      </c>
      <c r="B27" s="26" t="s">
        <v>70</v>
      </c>
      <c r="C27" s="26" t="s">
        <v>151</v>
      </c>
      <c r="D27" s="36">
        <v>206949029</v>
      </c>
      <c r="E27" s="26">
        <v>2.2999999999999998</v>
      </c>
      <c r="F27" s="26" t="s">
        <v>50</v>
      </c>
    </row>
    <row r="28" spans="1:6" x14ac:dyDescent="0.35">
      <c r="A28" s="25">
        <v>43993</v>
      </c>
      <c r="B28" s="26" t="s">
        <v>36</v>
      </c>
      <c r="C28" s="26" t="s">
        <v>38</v>
      </c>
      <c r="D28" s="36">
        <v>156470588</v>
      </c>
      <c r="E28" s="26">
        <v>2.11</v>
      </c>
      <c r="F28" s="26" t="s">
        <v>50</v>
      </c>
    </row>
    <row r="29" spans="1:6" x14ac:dyDescent="0.35">
      <c r="A29" s="25">
        <v>45587</v>
      </c>
      <c r="B29" s="26" t="s">
        <v>73</v>
      </c>
      <c r="C29" s="26" t="s">
        <v>164</v>
      </c>
      <c r="D29" s="36">
        <v>185228112</v>
      </c>
      <c r="E29" s="26">
        <v>2.06</v>
      </c>
      <c r="F29" s="26" t="s">
        <v>19</v>
      </c>
    </row>
    <row r="30" spans="1:6" x14ac:dyDescent="0.35">
      <c r="A30" s="25">
        <v>40626</v>
      </c>
      <c r="B30" s="26" t="s">
        <v>34</v>
      </c>
      <c r="C30" s="26" t="s">
        <v>76</v>
      </c>
      <c r="D30" s="36">
        <v>209965800</v>
      </c>
      <c r="E30" s="26">
        <v>2</v>
      </c>
      <c r="F30" s="26" t="s">
        <v>18</v>
      </c>
    </row>
    <row r="31" spans="1:6" x14ac:dyDescent="0.35">
      <c r="A31" s="25">
        <v>40697</v>
      </c>
      <c r="B31" s="26" t="s">
        <v>77</v>
      </c>
      <c r="C31" s="26" t="s">
        <v>78</v>
      </c>
      <c r="D31" s="36">
        <v>190220000</v>
      </c>
      <c r="E31" s="26">
        <v>2</v>
      </c>
      <c r="F31" s="26" t="s">
        <v>18</v>
      </c>
    </row>
    <row r="32" spans="1:6" x14ac:dyDescent="0.35">
      <c r="A32" s="25">
        <v>40772</v>
      </c>
      <c r="B32" s="26" t="s">
        <v>34</v>
      </c>
      <c r="C32" s="26" t="s">
        <v>76</v>
      </c>
      <c r="D32" s="36">
        <v>159998332</v>
      </c>
      <c r="E32" s="26">
        <v>2</v>
      </c>
      <c r="F32" s="26" t="s">
        <v>18</v>
      </c>
    </row>
    <row r="33" spans="1:6" x14ac:dyDescent="0.35">
      <c r="A33" s="25">
        <v>40834</v>
      </c>
      <c r="B33" s="26" t="s">
        <v>53</v>
      </c>
      <c r="C33" s="26" t="s">
        <v>79</v>
      </c>
      <c r="D33" s="36">
        <v>182234239.62</v>
      </c>
      <c r="E33" s="26">
        <v>2</v>
      </c>
      <c r="F33" s="26" t="s">
        <v>18</v>
      </c>
    </row>
    <row r="34" spans="1:6" x14ac:dyDescent="0.35">
      <c r="A34" s="25">
        <v>41072</v>
      </c>
      <c r="B34" s="26" t="s">
        <v>30</v>
      </c>
      <c r="C34" s="26" t="s">
        <v>83</v>
      </c>
      <c r="D34" s="36">
        <v>217448895</v>
      </c>
      <c r="E34" s="26">
        <v>2</v>
      </c>
      <c r="F34" s="26" t="s">
        <v>18</v>
      </c>
    </row>
    <row r="35" spans="1:6" x14ac:dyDescent="0.35">
      <c r="A35" s="25">
        <v>41255</v>
      </c>
      <c r="B35" s="26" t="s">
        <v>39</v>
      </c>
      <c r="C35" s="26" t="s">
        <v>25</v>
      </c>
      <c r="D35" s="36">
        <v>175896063</v>
      </c>
      <c r="E35" s="26">
        <v>2</v>
      </c>
      <c r="F35" s="26" t="s">
        <v>18</v>
      </c>
    </row>
    <row r="36" spans="1:6" x14ac:dyDescent="0.35">
      <c r="A36" s="25">
        <v>41603</v>
      </c>
      <c r="B36" s="26" t="s">
        <v>39</v>
      </c>
      <c r="C36" s="26" t="s">
        <v>91</v>
      </c>
      <c r="D36" s="36">
        <v>203844870</v>
      </c>
      <c r="E36" s="26">
        <v>2</v>
      </c>
      <c r="F36" s="26" t="s">
        <v>18</v>
      </c>
    </row>
    <row r="37" spans="1:6" x14ac:dyDescent="0.35">
      <c r="A37" s="25">
        <v>41822</v>
      </c>
      <c r="B37" s="26" t="s">
        <v>39</v>
      </c>
      <c r="C37" s="26" t="s">
        <v>22</v>
      </c>
      <c r="D37" s="36">
        <v>213026289</v>
      </c>
      <c r="E37" s="26">
        <v>2</v>
      </c>
      <c r="F37" s="26" t="s">
        <v>18</v>
      </c>
    </row>
    <row r="38" spans="1:6" x14ac:dyDescent="0.35">
      <c r="A38" s="25">
        <v>42234</v>
      </c>
      <c r="B38" s="26" t="s">
        <v>39</v>
      </c>
      <c r="C38" s="26" t="s">
        <v>20</v>
      </c>
      <c r="D38" s="36">
        <v>228100375</v>
      </c>
      <c r="E38" s="26">
        <v>2</v>
      </c>
      <c r="F38" s="26" t="s">
        <v>19</v>
      </c>
    </row>
    <row r="39" spans="1:6" x14ac:dyDescent="0.35">
      <c r="A39" s="25">
        <v>42485</v>
      </c>
      <c r="B39" s="26" t="s">
        <v>53</v>
      </c>
      <c r="C39" s="26" t="s">
        <v>99</v>
      </c>
      <c r="D39" s="36">
        <v>213671325.13999999</v>
      </c>
      <c r="E39" s="26">
        <v>2</v>
      </c>
      <c r="F39" s="26" t="s">
        <v>19</v>
      </c>
    </row>
    <row r="40" spans="1:6" x14ac:dyDescent="0.35">
      <c r="A40" s="25">
        <v>42977</v>
      </c>
      <c r="B40" s="26" t="s">
        <v>101</v>
      </c>
      <c r="C40" s="26" t="s">
        <v>102</v>
      </c>
      <c r="D40" s="36">
        <v>198686835</v>
      </c>
      <c r="E40" s="26">
        <v>2</v>
      </c>
      <c r="F40" s="26" t="s">
        <v>18</v>
      </c>
    </row>
    <row r="41" spans="1:6" x14ac:dyDescent="0.35">
      <c r="A41" s="25">
        <v>43945</v>
      </c>
      <c r="B41" s="26" t="s">
        <v>54</v>
      </c>
      <c r="C41" s="26" t="s">
        <v>21</v>
      </c>
      <c r="D41" s="36">
        <v>242177628</v>
      </c>
      <c r="E41" s="26">
        <v>2</v>
      </c>
      <c r="F41" s="26" t="s">
        <v>18</v>
      </c>
    </row>
    <row r="42" spans="1:6" x14ac:dyDescent="0.35">
      <c r="A42" s="25">
        <v>44687</v>
      </c>
      <c r="B42" s="26" t="s">
        <v>131</v>
      </c>
      <c r="C42" s="26" t="s">
        <v>64</v>
      </c>
      <c r="D42" s="36">
        <v>225609525.16999999</v>
      </c>
      <c r="E42" s="26">
        <v>2</v>
      </c>
      <c r="F42" s="26" t="s">
        <v>50</v>
      </c>
    </row>
    <row r="43" spans="1:6" x14ac:dyDescent="0.35">
      <c r="A43" s="25">
        <v>44714</v>
      </c>
      <c r="B43" s="26" t="s">
        <v>134</v>
      </c>
      <c r="C43" s="26" t="s">
        <v>32</v>
      </c>
      <c r="D43" s="36">
        <v>236490127</v>
      </c>
      <c r="E43" s="26">
        <v>2</v>
      </c>
      <c r="F43" s="26" t="s">
        <v>19</v>
      </c>
    </row>
    <row r="44" spans="1:6" x14ac:dyDescent="0.35">
      <c r="A44" s="25">
        <v>44753</v>
      </c>
      <c r="B44" s="26" t="s">
        <v>136</v>
      </c>
      <c r="C44" s="26" t="s">
        <v>32</v>
      </c>
      <c r="D44" s="36">
        <v>184158436</v>
      </c>
      <c r="E44" s="26">
        <v>2</v>
      </c>
      <c r="F44" s="26" t="s">
        <v>19</v>
      </c>
    </row>
    <row r="45" spans="1:6" x14ac:dyDescent="0.35">
      <c r="A45" s="25">
        <v>44887</v>
      </c>
      <c r="B45" s="26" t="s">
        <v>143</v>
      </c>
      <c r="C45" s="26" t="s">
        <v>75</v>
      </c>
      <c r="D45" s="36">
        <v>166959213</v>
      </c>
      <c r="E45" s="26">
        <v>2</v>
      </c>
      <c r="F45" s="26" t="s">
        <v>18</v>
      </c>
    </row>
    <row r="46" spans="1:6" ht="29" x14ac:dyDescent="0.35">
      <c r="A46" s="25">
        <v>45050</v>
      </c>
      <c r="B46" s="26" t="s">
        <v>53</v>
      </c>
      <c r="C46" s="26" t="s">
        <v>146</v>
      </c>
      <c r="D46" s="36">
        <v>204023031.62</v>
      </c>
      <c r="E46" s="26">
        <v>2</v>
      </c>
      <c r="F46" s="26" t="s">
        <v>19</v>
      </c>
    </row>
    <row r="47" spans="1:6" x14ac:dyDescent="0.35">
      <c r="A47" s="25">
        <v>45520</v>
      </c>
      <c r="B47" s="26" t="s">
        <v>159</v>
      </c>
      <c r="C47" s="26" t="s">
        <v>160</v>
      </c>
      <c r="D47" s="36">
        <v>210000000</v>
      </c>
      <c r="E47" s="26">
        <v>2</v>
      </c>
      <c r="F47" s="26" t="s">
        <v>19</v>
      </c>
    </row>
    <row r="48" spans="1:6" x14ac:dyDescent="0.35">
      <c r="A48" s="25">
        <v>45569</v>
      </c>
      <c r="B48" s="26" t="s">
        <v>161</v>
      </c>
      <c r="C48" s="26" t="s">
        <v>162</v>
      </c>
      <c r="D48" s="36">
        <v>218302426.19999999</v>
      </c>
      <c r="E48" s="26">
        <v>2</v>
      </c>
      <c r="F48" s="26" t="s">
        <v>19</v>
      </c>
    </row>
    <row r="49" spans="1:6" x14ac:dyDescent="0.35">
      <c r="A49" s="25">
        <v>42720</v>
      </c>
      <c r="B49" s="26" t="s">
        <v>39</v>
      </c>
      <c r="C49" s="26" t="s">
        <v>92</v>
      </c>
      <c r="D49" s="36">
        <v>182963591</v>
      </c>
      <c r="E49" s="26">
        <v>1.8514999999999999</v>
      </c>
      <c r="F49" s="26" t="s">
        <v>19</v>
      </c>
    </row>
    <row r="50" spans="1:6" x14ac:dyDescent="0.35">
      <c r="A50" s="25">
        <v>44853</v>
      </c>
      <c r="B50" s="26" t="s">
        <v>140</v>
      </c>
      <c r="C50" s="26" t="s">
        <v>22</v>
      </c>
      <c r="D50" s="36">
        <v>190794331</v>
      </c>
      <c r="E50" s="26">
        <v>1.84874</v>
      </c>
      <c r="F50" s="26" t="s">
        <v>18</v>
      </c>
    </row>
    <row r="51" spans="1:6" x14ac:dyDescent="0.35">
      <c r="A51" s="25">
        <v>41389</v>
      </c>
      <c r="B51" s="26" t="s">
        <v>89</v>
      </c>
      <c r="C51" s="26" t="s">
        <v>32</v>
      </c>
      <c r="D51" s="36">
        <v>220983333</v>
      </c>
      <c r="E51" s="26">
        <v>1.8</v>
      </c>
      <c r="F51" s="26" t="s">
        <v>18</v>
      </c>
    </row>
    <row r="52" spans="1:6" x14ac:dyDescent="0.35">
      <c r="A52" s="25">
        <v>41408</v>
      </c>
      <c r="B52" s="26" t="s">
        <v>24</v>
      </c>
      <c r="C52" s="26" t="s">
        <v>25</v>
      </c>
      <c r="D52" s="36">
        <v>198503215</v>
      </c>
      <c r="E52" s="26">
        <v>1.7</v>
      </c>
      <c r="F52" s="26" t="s">
        <v>18</v>
      </c>
    </row>
    <row r="53" spans="1:6" x14ac:dyDescent="0.35">
      <c r="A53" s="25">
        <v>44264</v>
      </c>
      <c r="B53" s="26" t="s">
        <v>66</v>
      </c>
      <c r="C53" s="26" t="s">
        <v>21</v>
      </c>
      <c r="D53" s="36">
        <v>220418034</v>
      </c>
      <c r="E53" s="26">
        <v>1.7</v>
      </c>
      <c r="F53" s="26" t="s">
        <v>18</v>
      </c>
    </row>
    <row r="54" spans="1:6" x14ac:dyDescent="0.35">
      <c r="A54" s="25">
        <v>44613</v>
      </c>
      <c r="B54" s="26" t="s">
        <v>63</v>
      </c>
      <c r="C54" s="26" t="s">
        <v>64</v>
      </c>
      <c r="D54" s="36">
        <v>242981405</v>
      </c>
      <c r="E54" s="26">
        <v>1.6806700000000001</v>
      </c>
      <c r="F54" s="26" t="s">
        <v>19</v>
      </c>
    </row>
    <row r="55" spans="1:6" x14ac:dyDescent="0.35">
      <c r="A55" s="25">
        <v>44663</v>
      </c>
      <c r="B55" s="26" t="s">
        <v>127</v>
      </c>
      <c r="C55" s="26" t="s">
        <v>60</v>
      </c>
      <c r="D55" s="36">
        <v>218474356</v>
      </c>
      <c r="E55" s="26">
        <v>1.6806700000000001</v>
      </c>
      <c r="F55" s="26" t="s">
        <v>19</v>
      </c>
    </row>
    <row r="56" spans="1:6" x14ac:dyDescent="0.35">
      <c r="A56" s="25">
        <v>45212</v>
      </c>
      <c r="B56" s="26" t="s">
        <v>153</v>
      </c>
      <c r="C56" s="26" t="s">
        <v>90</v>
      </c>
      <c r="D56" s="36">
        <v>155566258</v>
      </c>
      <c r="E56" s="26">
        <v>1.6806700000000001</v>
      </c>
      <c r="F56" s="26" t="s">
        <v>19</v>
      </c>
    </row>
    <row r="57" spans="1:6" x14ac:dyDescent="0.35">
      <c r="A57" s="25">
        <v>45520</v>
      </c>
      <c r="B57" s="26" t="s">
        <v>115</v>
      </c>
      <c r="C57" s="26" t="s">
        <v>158</v>
      </c>
      <c r="D57" s="36">
        <v>181414578</v>
      </c>
      <c r="E57" s="26">
        <v>1.6806700000000001</v>
      </c>
      <c r="F57" s="26" t="s">
        <v>18</v>
      </c>
    </row>
    <row r="58" spans="1:6" x14ac:dyDescent="0.35">
      <c r="A58" s="25">
        <v>45621</v>
      </c>
      <c r="B58" s="26" t="s">
        <v>165</v>
      </c>
      <c r="C58" s="26" t="s">
        <v>166</v>
      </c>
      <c r="D58" s="36">
        <v>230764280</v>
      </c>
      <c r="E58" s="26">
        <v>1.6806700000000001</v>
      </c>
      <c r="F58" s="26" t="s">
        <v>19</v>
      </c>
    </row>
    <row r="59" spans="1:6" x14ac:dyDescent="0.35">
      <c r="A59" s="25">
        <v>45734</v>
      </c>
      <c r="B59" s="26" t="s">
        <v>168</v>
      </c>
      <c r="C59" s="49" t="s">
        <v>169</v>
      </c>
      <c r="D59" s="36">
        <v>211189100</v>
      </c>
      <c r="E59" s="26">
        <v>1.6806700000000001</v>
      </c>
      <c r="F59" s="26" t="s">
        <v>18</v>
      </c>
    </row>
    <row r="60" spans="1:6" x14ac:dyDescent="0.35">
      <c r="A60" s="25">
        <v>45981</v>
      </c>
      <c r="B60" s="26" t="s">
        <v>165</v>
      </c>
      <c r="C60" s="49" t="s">
        <v>166</v>
      </c>
      <c r="D60" s="36">
        <v>239996400</v>
      </c>
      <c r="E60" s="26">
        <v>1.6806700000000001</v>
      </c>
      <c r="F60" s="26" t="s">
        <v>19</v>
      </c>
    </row>
    <row r="61" spans="1:6" x14ac:dyDescent="0.35">
      <c r="A61" s="25">
        <v>46091</v>
      </c>
      <c r="B61" s="26" t="s">
        <v>167</v>
      </c>
      <c r="C61" s="49" t="s">
        <v>43</v>
      </c>
      <c r="D61" s="36">
        <v>165710922</v>
      </c>
      <c r="E61" s="26">
        <v>1.675</v>
      </c>
      <c r="F61" s="26" t="s">
        <v>19</v>
      </c>
    </row>
    <row r="62" spans="1:6" x14ac:dyDescent="0.35">
      <c r="A62" s="25">
        <v>45482</v>
      </c>
      <c r="B62" s="26" t="s">
        <v>34</v>
      </c>
      <c r="C62" s="26" t="s">
        <v>25</v>
      </c>
      <c r="D62" s="36">
        <v>238600000</v>
      </c>
      <c r="E62" s="26">
        <v>1.6</v>
      </c>
      <c r="F62" s="26" t="s">
        <v>18</v>
      </c>
    </row>
    <row r="63" spans="1:6" x14ac:dyDescent="0.35">
      <c r="A63" s="25">
        <v>45700</v>
      </c>
      <c r="B63" s="26" t="s">
        <v>167</v>
      </c>
      <c r="C63" s="49" t="s">
        <v>43</v>
      </c>
      <c r="D63" s="36">
        <v>178200000</v>
      </c>
      <c r="E63" s="26">
        <v>1.6</v>
      </c>
      <c r="F63" s="26" t="s">
        <v>19</v>
      </c>
    </row>
    <row r="64" spans="1:6" x14ac:dyDescent="0.35">
      <c r="A64" s="25">
        <v>42989</v>
      </c>
      <c r="B64" s="26" t="s">
        <v>52</v>
      </c>
      <c r="C64" s="26" t="s">
        <v>103</v>
      </c>
      <c r="D64" s="36">
        <v>218572699</v>
      </c>
      <c r="E64" s="26">
        <v>1.55</v>
      </c>
      <c r="F64" s="26" t="s">
        <v>18</v>
      </c>
    </row>
    <row r="65" spans="1:6" x14ac:dyDescent="0.35">
      <c r="A65" s="25">
        <v>41501</v>
      </c>
      <c r="B65" s="26" t="s">
        <v>31</v>
      </c>
      <c r="C65" s="26" t="s">
        <v>28</v>
      </c>
      <c r="D65" s="36">
        <v>198991573</v>
      </c>
      <c r="E65" s="26">
        <v>1.5</v>
      </c>
      <c r="F65" s="26" t="s">
        <v>18</v>
      </c>
    </row>
    <row r="66" spans="1:6" x14ac:dyDescent="0.35">
      <c r="A66" s="25">
        <v>42723</v>
      </c>
      <c r="B66" s="26" t="s">
        <v>95</v>
      </c>
      <c r="C66" s="26" t="s">
        <v>25</v>
      </c>
      <c r="D66" s="36">
        <v>187985022</v>
      </c>
      <c r="E66" s="26">
        <v>1.4655199999999999</v>
      </c>
      <c r="F66" s="26" t="s">
        <v>18</v>
      </c>
    </row>
    <row r="67" spans="1:6" x14ac:dyDescent="0.35">
      <c r="A67" s="25">
        <v>41421</v>
      </c>
      <c r="B67" s="26" t="s">
        <v>40</v>
      </c>
      <c r="C67" s="26" t="s">
        <v>41</v>
      </c>
      <c r="D67" s="36">
        <v>188449655</v>
      </c>
      <c r="E67" s="26">
        <v>1.429</v>
      </c>
      <c r="F67" s="26" t="s">
        <v>18</v>
      </c>
    </row>
    <row r="68" spans="1:6" x14ac:dyDescent="0.35">
      <c r="A68" s="25">
        <v>44525</v>
      </c>
      <c r="B68" s="26" t="s">
        <v>61</v>
      </c>
      <c r="C68" s="26" t="s">
        <v>68</v>
      </c>
      <c r="D68" s="36">
        <v>156630308</v>
      </c>
      <c r="E68" s="26">
        <v>1.4285699999999999</v>
      </c>
      <c r="F68" s="26" t="s">
        <v>50</v>
      </c>
    </row>
    <row r="69" spans="1:6" x14ac:dyDescent="0.35">
      <c r="A69" s="25">
        <v>44159</v>
      </c>
      <c r="B69" s="26" t="s">
        <v>113</v>
      </c>
      <c r="C69" s="26" t="s">
        <v>57</v>
      </c>
      <c r="D69" s="36">
        <v>226151000</v>
      </c>
      <c r="E69" s="26">
        <v>1.41</v>
      </c>
      <c r="F69" s="26" t="s">
        <v>19</v>
      </c>
    </row>
    <row r="70" spans="1:6" x14ac:dyDescent="0.35">
      <c r="A70" s="25">
        <v>44547</v>
      </c>
      <c r="B70" s="26" t="s">
        <v>125</v>
      </c>
      <c r="C70" s="26" t="s">
        <v>88</v>
      </c>
      <c r="D70" s="36">
        <v>238145417</v>
      </c>
      <c r="E70" s="26">
        <v>1.387</v>
      </c>
      <c r="F70" s="26" t="s">
        <v>50</v>
      </c>
    </row>
    <row r="71" spans="1:6" x14ac:dyDescent="0.35">
      <c r="A71" s="25">
        <v>44530</v>
      </c>
      <c r="B71" s="26" t="s">
        <v>46</v>
      </c>
      <c r="C71" s="26" t="s">
        <v>124</v>
      </c>
      <c r="D71" s="36">
        <v>194649800</v>
      </c>
      <c r="E71" s="26">
        <v>1.383</v>
      </c>
      <c r="F71" s="26" t="s">
        <v>50</v>
      </c>
    </row>
    <row r="72" spans="1:6" x14ac:dyDescent="0.35">
      <c r="A72" s="25">
        <v>44539</v>
      </c>
      <c r="B72" s="26" t="s">
        <v>46</v>
      </c>
      <c r="C72" s="26" t="s">
        <v>62</v>
      </c>
      <c r="D72" s="36">
        <v>216122764.94999999</v>
      </c>
      <c r="E72" s="26">
        <v>1.383</v>
      </c>
      <c r="F72" s="26" t="s">
        <v>19</v>
      </c>
    </row>
    <row r="73" spans="1:6" x14ac:dyDescent="0.35">
      <c r="A73" s="25">
        <v>41001</v>
      </c>
      <c r="B73" s="26" t="s">
        <v>40</v>
      </c>
      <c r="C73" s="26" t="s">
        <v>41</v>
      </c>
      <c r="D73" s="36">
        <v>201173510</v>
      </c>
      <c r="E73" s="26">
        <v>1.3640000000000001</v>
      </c>
      <c r="F73" s="26" t="s">
        <v>18</v>
      </c>
    </row>
    <row r="74" spans="1:6" x14ac:dyDescent="0.35">
      <c r="A74" s="25">
        <v>44438</v>
      </c>
      <c r="B74" s="26" t="s">
        <v>58</v>
      </c>
      <c r="C74" s="26" t="s">
        <v>118</v>
      </c>
      <c r="D74" s="36">
        <v>232672470</v>
      </c>
      <c r="E74" s="26">
        <v>1.3326</v>
      </c>
      <c r="F74" s="26" t="s">
        <v>19</v>
      </c>
    </row>
    <row r="75" spans="1:6" x14ac:dyDescent="0.35">
      <c r="A75" s="25">
        <v>44386</v>
      </c>
      <c r="B75" s="26" t="s">
        <v>36</v>
      </c>
      <c r="C75" s="26" t="s">
        <v>88</v>
      </c>
      <c r="D75" s="36">
        <v>186120000</v>
      </c>
      <c r="E75" s="26">
        <v>1.3</v>
      </c>
      <c r="F75" s="26" t="s">
        <v>18</v>
      </c>
    </row>
    <row r="76" spans="1:6" x14ac:dyDescent="0.35">
      <c r="A76" s="25">
        <v>40890</v>
      </c>
      <c r="B76" s="26" t="s">
        <v>81</v>
      </c>
      <c r="C76" s="26" t="s">
        <v>82</v>
      </c>
      <c r="D76" s="36">
        <v>193265520</v>
      </c>
      <c r="E76" s="26">
        <v>1.2929999999999999</v>
      </c>
      <c r="F76" s="26" t="s">
        <v>18</v>
      </c>
    </row>
    <row r="77" spans="1:6" x14ac:dyDescent="0.35">
      <c r="A77" s="25">
        <v>41171</v>
      </c>
      <c r="B77" s="26" t="s">
        <v>85</v>
      </c>
      <c r="C77" s="26" t="s">
        <v>20</v>
      </c>
      <c r="D77" s="36">
        <v>236912752</v>
      </c>
      <c r="E77" s="26">
        <v>1.2929999999999999</v>
      </c>
      <c r="F77" s="26" t="s">
        <v>18</v>
      </c>
    </row>
    <row r="78" spans="1:6" x14ac:dyDescent="0.35">
      <c r="A78" s="25">
        <v>41220</v>
      </c>
      <c r="B78" s="26" t="s">
        <v>85</v>
      </c>
      <c r="C78" s="26" t="s">
        <v>28</v>
      </c>
      <c r="D78" s="36">
        <v>164000000</v>
      </c>
      <c r="E78" s="26">
        <v>1.2929999999999999</v>
      </c>
      <c r="F78" s="26" t="s">
        <v>18</v>
      </c>
    </row>
    <row r="79" spans="1:6" x14ac:dyDescent="0.35">
      <c r="A79" s="25">
        <v>43958</v>
      </c>
      <c r="B79" s="26" t="s">
        <v>110</v>
      </c>
      <c r="C79" s="26" t="s">
        <v>111</v>
      </c>
      <c r="D79" s="36">
        <v>217000000</v>
      </c>
      <c r="E79" s="26">
        <v>1.29</v>
      </c>
      <c r="F79" s="26" t="s">
        <v>19</v>
      </c>
    </row>
    <row r="80" spans="1:6" x14ac:dyDescent="0.35">
      <c r="A80" s="25">
        <v>44379</v>
      </c>
      <c r="B80" s="26" t="s">
        <v>117</v>
      </c>
      <c r="C80" s="26" t="s">
        <v>22</v>
      </c>
      <c r="D80" s="36">
        <v>207276112</v>
      </c>
      <c r="E80" s="26">
        <v>1.26</v>
      </c>
      <c r="F80" s="26" t="s">
        <v>19</v>
      </c>
    </row>
    <row r="81" spans="1:6" x14ac:dyDescent="0.35">
      <c r="A81" s="25">
        <v>45792</v>
      </c>
      <c r="B81" s="26" t="s">
        <v>69</v>
      </c>
      <c r="C81" s="49" t="s">
        <v>170</v>
      </c>
      <c r="D81" s="36">
        <v>241700000</v>
      </c>
      <c r="E81" s="26">
        <v>1.25312</v>
      </c>
      <c r="F81" s="26" t="s">
        <v>19</v>
      </c>
    </row>
    <row r="82" spans="1:6" x14ac:dyDescent="0.35">
      <c r="A82" s="25">
        <v>43083</v>
      </c>
      <c r="B82" s="26" t="s">
        <v>105</v>
      </c>
      <c r="C82" s="26" t="s">
        <v>84</v>
      </c>
      <c r="D82" s="36">
        <v>245720573</v>
      </c>
      <c r="E82" s="26">
        <v>1.23</v>
      </c>
      <c r="F82" s="26" t="s">
        <v>18</v>
      </c>
    </row>
    <row r="83" spans="1:6" x14ac:dyDescent="0.35">
      <c r="A83" s="25">
        <v>40780</v>
      </c>
      <c r="B83" s="26" t="s">
        <v>36</v>
      </c>
      <c r="C83" s="26" t="s">
        <v>41</v>
      </c>
      <c r="D83" s="36">
        <v>216495171.49000001</v>
      </c>
      <c r="E83" s="26">
        <v>1.2</v>
      </c>
      <c r="F83" s="26" t="s">
        <v>18</v>
      </c>
    </row>
    <row r="84" spans="1:6" x14ac:dyDescent="0.35">
      <c r="A84" s="25">
        <v>44075</v>
      </c>
      <c r="B84" s="26" t="s">
        <v>61</v>
      </c>
      <c r="C84" s="26" t="s">
        <v>68</v>
      </c>
      <c r="D84" s="36">
        <v>198673389</v>
      </c>
      <c r="E84" s="26">
        <v>1.2</v>
      </c>
      <c r="F84" s="26" t="s">
        <v>19</v>
      </c>
    </row>
    <row r="85" spans="1:6" x14ac:dyDescent="0.35">
      <c r="A85" s="25">
        <v>44490</v>
      </c>
      <c r="B85" s="26" t="s">
        <v>119</v>
      </c>
      <c r="C85" s="26" t="s">
        <v>120</v>
      </c>
      <c r="D85" s="36">
        <v>208283769</v>
      </c>
      <c r="E85" s="26">
        <v>1.198</v>
      </c>
      <c r="F85" s="26" t="s">
        <v>50</v>
      </c>
    </row>
    <row r="86" spans="1:6" x14ac:dyDescent="0.35">
      <c r="A86" s="25">
        <v>43266</v>
      </c>
      <c r="B86" s="26" t="s">
        <v>42</v>
      </c>
      <c r="C86" s="26" t="s">
        <v>106</v>
      </c>
      <c r="D86" s="36">
        <v>209940303</v>
      </c>
      <c r="E86" s="26">
        <v>1.17</v>
      </c>
      <c r="F86" s="26" t="s">
        <v>19</v>
      </c>
    </row>
    <row r="87" spans="1:6" x14ac:dyDescent="0.35">
      <c r="A87" s="25">
        <v>43266</v>
      </c>
      <c r="B87" s="26" t="s">
        <v>42</v>
      </c>
      <c r="C87" s="26" t="s">
        <v>107</v>
      </c>
      <c r="D87" s="36">
        <v>246914286</v>
      </c>
      <c r="E87" s="26">
        <v>1.17</v>
      </c>
      <c r="F87" s="26" t="s">
        <v>19</v>
      </c>
    </row>
    <row r="88" spans="1:6" x14ac:dyDescent="0.35">
      <c r="A88" s="25">
        <v>43657</v>
      </c>
      <c r="B88" s="26" t="s">
        <v>42</v>
      </c>
      <c r="C88" s="26" t="s">
        <v>108</v>
      </c>
      <c r="D88" s="36">
        <v>247620557</v>
      </c>
      <c r="E88" s="26">
        <v>1.17</v>
      </c>
      <c r="F88" s="26" t="s">
        <v>19</v>
      </c>
    </row>
    <row r="89" spans="1:6" x14ac:dyDescent="0.35">
      <c r="A89" s="25">
        <v>43683</v>
      </c>
      <c r="B89" s="26" t="s">
        <v>42</v>
      </c>
      <c r="C89" s="26" t="s">
        <v>109</v>
      </c>
      <c r="D89" s="36">
        <v>222463928</v>
      </c>
      <c r="E89" s="26">
        <v>1.17</v>
      </c>
      <c r="F89" s="26" t="s">
        <v>19</v>
      </c>
    </row>
    <row r="90" spans="1:6" x14ac:dyDescent="0.35">
      <c r="A90" s="25">
        <v>44139</v>
      </c>
      <c r="B90" s="26" t="s">
        <v>42</v>
      </c>
      <c r="C90" s="26" t="s">
        <v>112</v>
      </c>
      <c r="D90" s="36">
        <v>177506142</v>
      </c>
      <c r="E90" s="26">
        <v>1.17</v>
      </c>
      <c r="F90" s="26" t="s">
        <v>19</v>
      </c>
    </row>
    <row r="91" spans="1:6" x14ac:dyDescent="0.35">
      <c r="A91" s="25">
        <v>44378</v>
      </c>
      <c r="B91" s="26" t="s">
        <v>42</v>
      </c>
      <c r="C91" s="26" t="s">
        <v>116</v>
      </c>
      <c r="D91" s="36">
        <v>214632201.93000001</v>
      </c>
      <c r="E91" s="26">
        <v>1.17</v>
      </c>
      <c r="F91" s="26" t="s">
        <v>19</v>
      </c>
    </row>
    <row r="92" spans="1:6" x14ac:dyDescent="0.35">
      <c r="A92" s="25">
        <v>44508</v>
      </c>
      <c r="B92" s="26" t="s">
        <v>42</v>
      </c>
      <c r="C92" s="26" t="s">
        <v>121</v>
      </c>
      <c r="D92" s="36">
        <v>237543414</v>
      </c>
      <c r="E92" s="26">
        <v>1.17</v>
      </c>
      <c r="F92" s="26" t="s">
        <v>19</v>
      </c>
    </row>
    <row r="93" spans="1:6" x14ac:dyDescent="0.35">
      <c r="A93" s="25">
        <v>44691</v>
      </c>
      <c r="B93" s="26" t="s">
        <v>42</v>
      </c>
      <c r="C93" s="26" t="s">
        <v>132</v>
      </c>
      <c r="D93" s="36">
        <v>247886776</v>
      </c>
      <c r="E93" s="26">
        <v>1.17</v>
      </c>
      <c r="F93" s="26" t="s">
        <v>19</v>
      </c>
    </row>
    <row r="94" spans="1:6" x14ac:dyDescent="0.35">
      <c r="A94" s="25">
        <v>45070</v>
      </c>
      <c r="B94" s="26" t="s">
        <v>42</v>
      </c>
      <c r="C94" s="26" t="s">
        <v>33</v>
      </c>
      <c r="D94" s="36">
        <v>202759200</v>
      </c>
      <c r="E94" s="26">
        <v>1.17</v>
      </c>
      <c r="F94" s="26" t="s">
        <v>19</v>
      </c>
    </row>
    <row r="95" spans="1:6" ht="29" x14ac:dyDescent="0.35">
      <c r="A95" s="25">
        <v>45455</v>
      </c>
      <c r="B95" s="26" t="s">
        <v>42</v>
      </c>
      <c r="C95" s="26" t="s">
        <v>157</v>
      </c>
      <c r="D95" s="36">
        <v>206376840</v>
      </c>
      <c r="E95" s="26">
        <v>1.17</v>
      </c>
      <c r="F95" s="26" t="s">
        <v>19</v>
      </c>
    </row>
    <row r="96" spans="1:6" x14ac:dyDescent="0.35">
      <c r="A96" s="25">
        <v>45560</v>
      </c>
      <c r="B96" s="26" t="s">
        <v>42</v>
      </c>
      <c r="C96" s="26" t="s">
        <v>68</v>
      </c>
      <c r="D96" s="36">
        <v>231406236</v>
      </c>
      <c r="E96" s="26">
        <v>1.17</v>
      </c>
      <c r="F96" s="26" t="s">
        <v>19</v>
      </c>
    </row>
    <row r="97" spans="1:6" ht="29" x14ac:dyDescent="0.35">
      <c r="A97" s="25">
        <v>44328</v>
      </c>
      <c r="B97" s="26" t="s">
        <v>44</v>
      </c>
      <c r="C97" s="26" t="s">
        <v>68</v>
      </c>
      <c r="D97" s="36">
        <v>179757736</v>
      </c>
      <c r="E97" s="26">
        <v>1.1499999999999999</v>
      </c>
      <c r="F97" s="26" t="s">
        <v>18</v>
      </c>
    </row>
    <row r="98" spans="1:6" ht="29" x14ac:dyDescent="0.35">
      <c r="A98" s="25">
        <v>43811</v>
      </c>
      <c r="B98" s="26" t="s">
        <v>74</v>
      </c>
      <c r="C98" s="26" t="s">
        <v>33</v>
      </c>
      <c r="D98" s="36">
        <v>181944559</v>
      </c>
      <c r="E98" s="26">
        <v>1.1000000000000001</v>
      </c>
      <c r="F98" s="26" t="s">
        <v>18</v>
      </c>
    </row>
    <row r="99" spans="1:6" x14ac:dyDescent="0.35">
      <c r="A99" s="25">
        <v>42663</v>
      </c>
      <c r="B99" s="26" t="s">
        <v>39</v>
      </c>
      <c r="C99" s="26" t="s">
        <v>100</v>
      </c>
      <c r="D99" s="36">
        <v>193035045.30000001</v>
      </c>
      <c r="E99" s="26">
        <v>1.0900000000000001</v>
      </c>
      <c r="F99" s="26" t="s">
        <v>19</v>
      </c>
    </row>
    <row r="100" spans="1:6" x14ac:dyDescent="0.35">
      <c r="A100" s="25">
        <v>42983</v>
      </c>
      <c r="B100" s="26" t="s">
        <v>39</v>
      </c>
      <c r="C100" s="26" t="s">
        <v>32</v>
      </c>
      <c r="D100" s="36">
        <v>213737510.66999999</v>
      </c>
      <c r="E100" s="26">
        <v>1.0900000000000001</v>
      </c>
      <c r="F100" s="26" t="s">
        <v>19</v>
      </c>
    </row>
    <row r="101" spans="1:6" x14ac:dyDescent="0.35">
      <c r="A101" s="25">
        <v>44806</v>
      </c>
      <c r="B101" s="26" t="s">
        <v>138</v>
      </c>
      <c r="C101" s="26" t="s">
        <v>139</v>
      </c>
      <c r="D101" s="36">
        <v>209559232</v>
      </c>
      <c r="E101" s="26">
        <v>1.0084</v>
      </c>
      <c r="F101" s="26" t="s">
        <v>50</v>
      </c>
    </row>
    <row r="102" spans="1:6" x14ac:dyDescent="0.35">
      <c r="A102" s="25">
        <v>45001</v>
      </c>
      <c r="B102" s="26" t="s">
        <v>127</v>
      </c>
      <c r="C102" s="26" t="s">
        <v>60</v>
      </c>
      <c r="D102" s="36">
        <v>214814046.75999999</v>
      </c>
      <c r="E102" s="26">
        <v>1.0084</v>
      </c>
      <c r="F102" s="26" t="s">
        <v>19</v>
      </c>
    </row>
    <row r="103" spans="1:6" x14ac:dyDescent="0.35">
      <c r="A103" s="25">
        <v>40876</v>
      </c>
      <c r="B103" s="26" t="s">
        <v>37</v>
      </c>
      <c r="C103" s="26" t="s">
        <v>80</v>
      </c>
      <c r="D103" s="36">
        <v>196496800</v>
      </c>
      <c r="E103" s="26">
        <v>1</v>
      </c>
      <c r="F103" s="26" t="s">
        <v>18</v>
      </c>
    </row>
    <row r="104" spans="1:6" x14ac:dyDescent="0.35">
      <c r="A104" s="25">
        <v>41219</v>
      </c>
      <c r="B104" s="26" t="s">
        <v>35</v>
      </c>
      <c r="C104" s="26" t="s">
        <v>86</v>
      </c>
      <c r="D104" s="36">
        <v>192778696</v>
      </c>
      <c r="E104" s="26">
        <v>1</v>
      </c>
      <c r="F104" s="26" t="s">
        <v>18</v>
      </c>
    </row>
    <row r="105" spans="1:6" x14ac:dyDescent="0.35">
      <c r="A105" s="25">
        <v>41249</v>
      </c>
      <c r="B105" s="26" t="s">
        <v>26</v>
      </c>
      <c r="C105" s="26" t="s">
        <v>28</v>
      </c>
      <c r="D105" s="36">
        <v>205234295</v>
      </c>
      <c r="E105" s="26">
        <v>1</v>
      </c>
      <c r="F105" s="26" t="s">
        <v>18</v>
      </c>
    </row>
    <row r="106" spans="1:6" x14ac:dyDescent="0.35">
      <c r="A106" s="25">
        <v>41348</v>
      </c>
      <c r="B106" s="26" t="s">
        <v>55</v>
      </c>
      <c r="C106" s="26" t="s">
        <v>88</v>
      </c>
      <c r="D106" s="36">
        <v>230115200</v>
      </c>
      <c r="E106" s="26">
        <v>1</v>
      </c>
      <c r="F106" s="26" t="s">
        <v>18</v>
      </c>
    </row>
    <row r="107" spans="1:6" x14ac:dyDescent="0.35">
      <c r="A107" s="25">
        <v>41488</v>
      </c>
      <c r="B107" s="26" t="s">
        <v>51</v>
      </c>
      <c r="C107" s="26" t="s">
        <v>32</v>
      </c>
      <c r="D107" s="36">
        <v>185316373</v>
      </c>
      <c r="E107" s="26">
        <v>1</v>
      </c>
      <c r="F107" s="26" t="s">
        <v>18</v>
      </c>
    </row>
    <row r="108" spans="1:6" x14ac:dyDescent="0.35">
      <c r="A108" s="25">
        <v>41599</v>
      </c>
      <c r="B108" s="26" t="s">
        <v>42</v>
      </c>
      <c r="C108" s="26" t="s">
        <v>90</v>
      </c>
      <c r="D108" s="36">
        <v>159709838</v>
      </c>
      <c r="E108" s="26">
        <v>1</v>
      </c>
      <c r="F108" s="26" t="s">
        <v>18</v>
      </c>
    </row>
    <row r="109" spans="1:6" x14ac:dyDescent="0.35">
      <c r="A109" s="25">
        <v>41626</v>
      </c>
      <c r="B109" s="26" t="s">
        <v>26</v>
      </c>
      <c r="C109" s="26" t="s">
        <v>25</v>
      </c>
      <c r="D109" s="36">
        <v>206038528</v>
      </c>
      <c r="E109" s="26">
        <v>1</v>
      </c>
      <c r="F109" s="26" t="s">
        <v>18</v>
      </c>
    </row>
    <row r="110" spans="1:6" x14ac:dyDescent="0.35">
      <c r="A110" s="25">
        <v>41724</v>
      </c>
      <c r="B110" s="26" t="s">
        <v>42</v>
      </c>
      <c r="C110" s="26" t="s">
        <v>87</v>
      </c>
      <c r="D110" s="36">
        <v>186000000</v>
      </c>
      <c r="E110" s="26">
        <v>1</v>
      </c>
      <c r="F110" s="26" t="s">
        <v>18</v>
      </c>
    </row>
    <row r="111" spans="1:6" x14ac:dyDescent="0.35">
      <c r="A111" s="25">
        <v>41751</v>
      </c>
      <c r="B111" s="26" t="s">
        <v>51</v>
      </c>
      <c r="C111" s="26" t="s">
        <v>25</v>
      </c>
      <c r="D111" s="36">
        <v>176917754</v>
      </c>
      <c r="E111" s="26">
        <v>1</v>
      </c>
      <c r="F111" s="26" t="s">
        <v>18</v>
      </c>
    </row>
    <row r="112" spans="1:6" x14ac:dyDescent="0.35">
      <c r="A112" s="25">
        <v>41879</v>
      </c>
      <c r="B112" s="26" t="s">
        <v>48</v>
      </c>
      <c r="C112" s="26" t="s">
        <v>87</v>
      </c>
      <c r="D112" s="36">
        <v>248062075</v>
      </c>
      <c r="E112" s="26">
        <v>1</v>
      </c>
      <c r="F112" s="26" t="s">
        <v>18</v>
      </c>
    </row>
    <row r="113" spans="1:6" x14ac:dyDescent="0.35">
      <c r="A113" s="25">
        <v>41908</v>
      </c>
      <c r="B113" s="26" t="s">
        <v>51</v>
      </c>
      <c r="C113" s="26" t="s">
        <v>92</v>
      </c>
      <c r="D113" s="36">
        <v>239110839</v>
      </c>
      <c r="E113" s="26">
        <v>1</v>
      </c>
      <c r="F113" s="26" t="s">
        <v>18</v>
      </c>
    </row>
    <row r="114" spans="1:6" x14ac:dyDescent="0.35">
      <c r="A114" s="25">
        <v>43035</v>
      </c>
      <c r="B114" s="26" t="s">
        <v>42</v>
      </c>
      <c r="C114" s="26" t="s">
        <v>104</v>
      </c>
      <c r="D114" s="36">
        <v>164124000</v>
      </c>
      <c r="E114" s="26">
        <v>1</v>
      </c>
      <c r="F114" s="26" t="s">
        <v>19</v>
      </c>
    </row>
    <row r="115" spans="1:6" x14ac:dyDescent="0.35">
      <c r="A115" s="25">
        <v>43445</v>
      </c>
      <c r="B115" s="26" t="s">
        <v>105</v>
      </c>
      <c r="C115" s="26" t="s">
        <v>57</v>
      </c>
      <c r="D115" s="36">
        <v>195971989.91999999</v>
      </c>
      <c r="E115" s="26">
        <v>1</v>
      </c>
      <c r="F115" s="26" t="s">
        <v>18</v>
      </c>
    </row>
    <row r="116" spans="1:6" x14ac:dyDescent="0.35">
      <c r="A116" s="25">
        <v>43608</v>
      </c>
      <c r="B116" s="26" t="s">
        <v>27</v>
      </c>
      <c r="C116" s="26" t="s">
        <v>57</v>
      </c>
      <c r="D116" s="36">
        <v>237985379</v>
      </c>
      <c r="E116" s="26">
        <v>1</v>
      </c>
      <c r="F116" s="26" t="s">
        <v>18</v>
      </c>
    </row>
    <row r="117" spans="1:6" x14ac:dyDescent="0.35">
      <c r="A117" s="25">
        <v>43937</v>
      </c>
      <c r="B117" s="26" t="s">
        <v>27</v>
      </c>
      <c r="C117" s="26" t="s">
        <v>57</v>
      </c>
      <c r="D117" s="36">
        <v>167377132</v>
      </c>
      <c r="E117" s="26">
        <v>1</v>
      </c>
      <c r="F117" s="26" t="s">
        <v>18</v>
      </c>
    </row>
    <row r="118" spans="1:6" ht="29" x14ac:dyDescent="0.35">
      <c r="A118" s="25">
        <v>45121</v>
      </c>
      <c r="B118" s="26" t="s">
        <v>51</v>
      </c>
      <c r="C118" s="26" t="s">
        <v>149</v>
      </c>
      <c r="D118" s="36">
        <v>211728229</v>
      </c>
      <c r="E118" s="26">
        <v>1</v>
      </c>
      <c r="F118" s="26" t="s">
        <v>50</v>
      </c>
    </row>
    <row r="119" spans="1:6" x14ac:dyDescent="0.35">
      <c r="A119" s="25">
        <v>44547</v>
      </c>
      <c r="B119" s="26" t="s">
        <v>59</v>
      </c>
      <c r="C119" s="26" t="s">
        <v>126</v>
      </c>
      <c r="D119" s="36">
        <v>225650500</v>
      </c>
      <c r="E119" s="26">
        <v>0.93899999999999995</v>
      </c>
      <c r="F119" s="26" t="s">
        <v>19</v>
      </c>
    </row>
    <row r="120" spans="1:6" x14ac:dyDescent="0.35">
      <c r="A120" s="25">
        <v>42100</v>
      </c>
      <c r="B120" s="26" t="s">
        <v>47</v>
      </c>
      <c r="C120" s="26" t="s">
        <v>22</v>
      </c>
      <c r="D120" s="36">
        <v>193761639</v>
      </c>
      <c r="E120" s="26">
        <v>0.90517000000000003</v>
      </c>
      <c r="F120" s="26" t="s">
        <v>18</v>
      </c>
    </row>
    <row r="121" spans="1:6" x14ac:dyDescent="0.35">
      <c r="A121" s="25">
        <v>44162</v>
      </c>
      <c r="B121" s="26" t="s">
        <v>30</v>
      </c>
      <c r="C121" s="26" t="s">
        <v>114</v>
      </c>
      <c r="D121" s="36">
        <v>159999968</v>
      </c>
      <c r="E121" s="26">
        <v>0.87229999999999996</v>
      </c>
      <c r="F121" s="26" t="s">
        <v>50</v>
      </c>
    </row>
    <row r="122" spans="1:6" x14ac:dyDescent="0.35">
      <c r="A122" s="25">
        <v>41823</v>
      </c>
      <c r="B122" s="26" t="s">
        <v>26</v>
      </c>
      <c r="C122" s="26" t="s">
        <v>29</v>
      </c>
      <c r="D122" s="36">
        <v>169849072</v>
      </c>
      <c r="E122" s="26">
        <v>0.86207</v>
      </c>
      <c r="F122" s="26" t="s">
        <v>18</v>
      </c>
    </row>
    <row r="123" spans="1:6" x14ac:dyDescent="0.35">
      <c r="A123" s="25">
        <v>41915</v>
      </c>
      <c r="B123" s="26" t="s">
        <v>93</v>
      </c>
      <c r="C123" s="26" t="s">
        <v>20</v>
      </c>
      <c r="D123" s="36">
        <v>170080176</v>
      </c>
      <c r="E123" s="26">
        <v>0.86207</v>
      </c>
      <c r="F123" s="26" t="s">
        <v>18</v>
      </c>
    </row>
    <row r="124" spans="1:6" x14ac:dyDescent="0.35">
      <c r="A124" s="25">
        <v>41953</v>
      </c>
      <c r="B124" s="26" t="s">
        <v>94</v>
      </c>
      <c r="C124" s="26" t="s">
        <v>20</v>
      </c>
      <c r="D124" s="36">
        <v>173330231</v>
      </c>
      <c r="E124" s="26">
        <v>0.86207</v>
      </c>
      <c r="F124" s="26" t="s">
        <v>18</v>
      </c>
    </row>
    <row r="125" spans="1:6" x14ac:dyDescent="0.35">
      <c r="A125" s="25">
        <v>41975</v>
      </c>
      <c r="B125" s="26" t="s">
        <v>96</v>
      </c>
      <c r="C125" s="26" t="s">
        <v>97</v>
      </c>
      <c r="D125" s="36">
        <v>155247734</v>
      </c>
      <c r="E125" s="26">
        <v>0.86207</v>
      </c>
      <c r="F125" s="26" t="s">
        <v>18</v>
      </c>
    </row>
    <row r="126" spans="1:6" x14ac:dyDescent="0.35">
      <c r="A126" s="25">
        <v>41988</v>
      </c>
      <c r="B126" s="26" t="s">
        <v>94</v>
      </c>
      <c r="C126" s="26" t="s">
        <v>32</v>
      </c>
      <c r="D126" s="36">
        <v>207205820</v>
      </c>
      <c r="E126" s="26">
        <v>0.86207</v>
      </c>
      <c r="F126" s="26" t="s">
        <v>18</v>
      </c>
    </row>
    <row r="127" spans="1:6" x14ac:dyDescent="0.35">
      <c r="A127" s="25">
        <v>42229</v>
      </c>
      <c r="B127" s="26" t="s">
        <v>26</v>
      </c>
      <c r="C127" s="26" t="s">
        <v>29</v>
      </c>
      <c r="D127" s="36">
        <v>186833979</v>
      </c>
      <c r="E127" s="26">
        <v>0.86207</v>
      </c>
      <c r="F127" s="26" t="s">
        <v>18</v>
      </c>
    </row>
    <row r="128" spans="1:6" x14ac:dyDescent="0.35">
      <c r="A128" s="25">
        <v>42282</v>
      </c>
      <c r="B128" s="26" t="s">
        <v>37</v>
      </c>
      <c r="C128" s="26" t="s">
        <v>41</v>
      </c>
      <c r="D128" s="36">
        <v>227522655</v>
      </c>
      <c r="E128" s="26">
        <v>0.86207</v>
      </c>
      <c r="F128" s="26" t="s">
        <v>18</v>
      </c>
    </row>
    <row r="129" spans="1:6" x14ac:dyDescent="0.35">
      <c r="A129" s="25">
        <v>42317</v>
      </c>
      <c r="B129" s="26" t="s">
        <v>49</v>
      </c>
      <c r="C129" s="26" t="s">
        <v>20</v>
      </c>
      <c r="D129" s="36">
        <v>156282195.28999999</v>
      </c>
      <c r="E129" s="26">
        <v>0.86207</v>
      </c>
      <c r="F129" s="26" t="s">
        <v>19</v>
      </c>
    </row>
    <row r="130" spans="1:6" x14ac:dyDescent="0.35">
      <c r="A130" s="25">
        <v>42543</v>
      </c>
      <c r="B130" s="26" t="s">
        <v>26</v>
      </c>
      <c r="C130" s="26" t="s">
        <v>29</v>
      </c>
      <c r="D130" s="36">
        <v>218173125</v>
      </c>
      <c r="E130" s="26">
        <v>0.86207</v>
      </c>
      <c r="F130" s="26" t="s">
        <v>18</v>
      </c>
    </row>
  </sheetData>
  <autoFilter ref="A1:F130" xr:uid="{6C472B02-6433-4387-9C22-A649AB7870E4}">
    <sortState xmlns:xlrd2="http://schemas.microsoft.com/office/spreadsheetml/2017/richdata2" ref="A2:F130">
      <sortCondition descending="1" ref="E1:E13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Costos 2026</vt:lpstr>
      <vt:lpstr>Historico de comisiones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 Lopez Zuleta</dc:creator>
  <cp:keywords/>
  <dc:description/>
  <cp:lastModifiedBy>Juan David Cordoba Mosquera</cp:lastModifiedBy>
  <cp:revision/>
  <dcterms:created xsi:type="dcterms:W3CDTF">2020-09-16T16:16:05Z</dcterms:created>
  <dcterms:modified xsi:type="dcterms:W3CDTF">2026-09-24T23:43:50Z</dcterms:modified>
  <cp:category/>
  <cp:contentStatus/>
</cp:coreProperties>
</file>