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D:\2026 Mantenimiento contractual\2026 Nube Mantenimiento\2026 Nube ultima mantenimiento\2026 Mantenimiento presupuesto\"/>
    </mc:Choice>
  </mc:AlternateContent>
  <xr:revisionPtr revIDLastSave="0" documentId="8_{A0F2E8D1-60F4-4377-8E81-361998DE9FC4}" xr6:coauthVersionLast="47" xr6:coauthVersionMax="47" xr10:uidLastSave="{00000000-0000-0000-0000-000000000000}"/>
  <bookViews>
    <workbookView xWindow="-108" yWindow="-108" windowWidth="23256" windowHeight="13896" xr2:uid="{1EEC0615-BAEF-49A9-9860-7F0FA875C391}"/>
  </bookViews>
  <sheets>
    <sheet name="PROMEDIO"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2" i="2" l="1"/>
  <c r="K39" i="2"/>
  <c r="K38" i="2"/>
  <c r="K35" i="2"/>
  <c r="K37" i="2"/>
  <c r="K36" i="2"/>
  <c r="J35" i="2"/>
  <c r="J38" i="2"/>
  <c r="J42" i="2"/>
  <c r="J41" i="2"/>
  <c r="K41" i="2" s="1"/>
  <c r="J40" i="2"/>
  <c r="K40" i="2" s="1"/>
  <c r="J39" i="2"/>
  <c r="J37" i="2"/>
  <c r="J36" i="2"/>
  <c r="J34" i="2"/>
  <c r="K34" i="2" s="1"/>
  <c r="J33" i="2"/>
  <c r="K33" i="2" s="1"/>
  <c r="J32" i="2"/>
  <c r="K32" i="2" s="1"/>
  <c r="J31" i="2"/>
  <c r="K31" i="2" s="1"/>
  <c r="J30" i="2"/>
  <c r="K30" i="2" s="1"/>
  <c r="J29" i="2"/>
  <c r="K29" i="2" s="1"/>
  <c r="J28" i="2"/>
  <c r="K28" i="2" s="1"/>
  <c r="J27" i="2"/>
  <c r="K27" i="2" s="1"/>
  <c r="J26" i="2"/>
  <c r="K26" i="2" s="1"/>
  <c r="J25" i="2"/>
  <c r="K25" i="2" s="1"/>
  <c r="J24" i="2"/>
  <c r="K24" i="2" s="1"/>
  <c r="J23" i="2"/>
  <c r="K23" i="2" s="1"/>
  <c r="J22" i="2"/>
  <c r="K22" i="2" s="1"/>
  <c r="J21" i="2"/>
  <c r="K21" i="2" s="1"/>
  <c r="J20" i="2"/>
  <c r="K20" i="2" s="1"/>
  <c r="J19" i="2"/>
  <c r="K19" i="2" s="1"/>
  <c r="J18" i="2"/>
  <c r="K18" i="2" s="1"/>
  <c r="J17" i="2"/>
  <c r="K17" i="2" s="1"/>
  <c r="J16" i="2"/>
  <c r="K16" i="2" s="1"/>
  <c r="J15" i="2"/>
  <c r="K15" i="2" s="1"/>
  <c r="J14" i="2"/>
  <c r="K14" i="2" s="1"/>
  <c r="J13" i="2"/>
  <c r="K13" i="2" s="1"/>
  <c r="J12" i="2"/>
  <c r="K12" i="2" s="1"/>
  <c r="J11" i="2"/>
  <c r="K11" i="2" s="1"/>
  <c r="J10" i="2"/>
  <c r="K10" i="2" s="1"/>
  <c r="J9" i="2"/>
  <c r="K9" i="2" s="1"/>
  <c r="J8" i="2"/>
  <c r="K8" i="2" s="1"/>
  <c r="J7" i="2"/>
  <c r="K7" i="2" s="1"/>
  <c r="J6" i="2"/>
  <c r="K6" i="2" s="1"/>
  <c r="J5" i="2"/>
  <c r="K5" i="2" s="1"/>
  <c r="K43" i="2" l="1"/>
  <c r="K44" i="2" l="1"/>
  <c r="K45" i="2" l="1"/>
</calcChain>
</file>

<file path=xl/sharedStrings.xml><?xml version="1.0" encoding="utf-8"?>
<sst xmlns="http://schemas.openxmlformats.org/spreadsheetml/2006/main" count="107" uniqueCount="69">
  <si>
    <t xml:space="preserve"> MANTENIMIENTO PREVENTIVO Y/O CORRECTIVO, INCLUYE REPUESTOS , INSUMOS Y MANO DE OBRA, PARA LA  MAQUINARIA PESADA, VOLQUETAS Y VEHICULOS DE LA ADMINISTRACION MUNICIPAL ADSCRITOS A LA SECRETARIA DE INFAESTRUCTURA FISICA DEL MUNICPIO DE JAMUNDI -  VALLE"  2026</t>
  </si>
  <si>
    <t>ITEM</t>
  </si>
  <si>
    <t>EQUIPO</t>
  </si>
  <si>
    <t>DETALLE</t>
  </si>
  <si>
    <t>UNIDAD DE MEDIDA</t>
  </si>
  <si>
    <t>CANTIDAD</t>
  </si>
  <si>
    <t>AUTOMOVIL MAZDA 323 MODELO 2000 CILINDRAJE 1300 C.C. PLACA JAW225  - COMBUSTIBLE GASOLINA</t>
  </si>
  <si>
    <t>Suministro e instalación de rodamientos traseros</t>
  </si>
  <si>
    <t>UND</t>
  </si>
  <si>
    <t xml:space="preserve">Suministro e instalación de rodamientos delanteros </t>
  </si>
  <si>
    <t>CAMPERO TOYOTA FJ-45 MODELO 2006  CILINDRAJE 4200 C.C. PLACA OBK302 - COMBUSTIBLE DIESEL</t>
  </si>
  <si>
    <t>Reparación general del tren delantero  (cambio del amotiguador de estabilizacion tren delantero, cambio de lagrimas delanteras, rodillos, rodamientos, terminales de dirección, empaquetadura de charnelas, amortiguadores, bujes de los vastagos, crucetas, bujes de ballesta, cauchos de barra estabilizadora</t>
  </si>
  <si>
    <t>Suministro e instalacion de pastillas del freno delantero</t>
  </si>
  <si>
    <t>CONJUNTO</t>
  </si>
  <si>
    <t>CAMPERO TOYOTA FJ-45 MODELO 2006  CILINDRAJE 4200 C.C. PLACA OBK304 - COMBUSTIBLE DIESEL</t>
  </si>
  <si>
    <t>Suministro e instalación de chapa de la puerta trasera derecha</t>
  </si>
  <si>
    <t xml:space="preserve"> UND</t>
  </si>
  <si>
    <t>Suministro e instalación de llantas delanteras referencia: 275/70 R16 Tracción todo terreno A/T  incluye alineación y balanceo</t>
  </si>
  <si>
    <t>Suministro e instalación de llantas traseras referencia: 275/70 R16 Tracción todo terreno A/T incluye alineación y balanceo</t>
  </si>
  <si>
    <t>CAMPERO TOYOTA FJ 60 CRUISSER MODELO 2007 CILINDRAJE 4200 C.C. PLACA OBK305 - COMBUSTIBLE GASOLINA</t>
  </si>
  <si>
    <t xml:space="preserve">Suministro e instalación de llantas delanteras 265 /65 R17 Traccion todo terreno  A/T incluido  alineación y balanceo    </t>
  </si>
  <si>
    <t xml:space="preserve">Suministro e instalacion de llantas traseras  275/70 R17 Traccion todo terreno  A/T  incluido  alineación y balanceo  </t>
  </si>
  <si>
    <t>Suministro e instalación de batería 27R -1100</t>
  </si>
  <si>
    <t>CAMPERO TOYOTA FJ CRUISSER MODELO 2007 CILINDRAJE 4200 C.C. PLACA OBK307 - COMBUSTIBLE GASOLINA</t>
  </si>
  <si>
    <t>Diagnóstico y reparacion de la caja de cambios (automatica)</t>
  </si>
  <si>
    <t>VOLQUETA INTERNATIONAL  7300 MODELO 2010 CILIDRAJE 6400 C.C. PLACA OBK039 COMBUSTIBLE DIESEL</t>
  </si>
  <si>
    <t>Suministro e instalación de Llanta Trasera 12R- 22.5  OTR  - 18 lonas - traccion</t>
  </si>
  <si>
    <t>Suministro e instalación de llanta delantera (direccional - servicio mixto) 12R22.5 OTR de 16 lonas, incluido alineación y balanceo</t>
  </si>
  <si>
    <t>Suministrar e instalar baterias 31H/1150 poste</t>
  </si>
  <si>
    <t>VOLQUETA INTERNATIONAL 7300  MODELO 2010  CILINDRAJE 6400 C.C. PLACA OBK040 COMBUSTIBLE DIESEL</t>
  </si>
  <si>
    <t>Suministro e instalación de llanta delantera direccional - servicio mixto 12R - 22.5 OTR de 16 lonas, incluido alineación y balanceo</t>
  </si>
  <si>
    <t>Suministro e instalción de baterias 31H/1150 POSTE</t>
  </si>
  <si>
    <t>Suministrar e instalar la torre del bajo y escualización del diferencial</t>
  </si>
  <si>
    <t>VOLQUETA VOLKSWAGEN CONSTELLATION  MODELO 2019  CILINDRAJE 4580 C.C. PLACA OBK317 COMBUSTIBLE DIESEL</t>
  </si>
  <si>
    <t>Suministro e instalación rin para llanta R22.5 Sistema tipo Euro - 10 orificios - Manzana grande</t>
  </si>
  <si>
    <t>Suministro e instalación de llantas Traseras Ref 295/80 R22.5 OTR - 18 lonas -  tracción</t>
  </si>
  <si>
    <t>Suministro e instalación de llanta delantera direccional - servicio mixto 295/80 R22.5 OTR-18 lonas incluido alineación y balanceo</t>
  </si>
  <si>
    <t>VOLQUETA VOLKSWAGEN CONSTELLATION  MODELO 2019  CILINDRAJE 4580 C.C. PLACA OBK321 COMBUSTIBLE DIESEL</t>
  </si>
  <si>
    <t xml:space="preserve">Suministro e instalación de llantas Traseras Ref 295/80 R22.5 OTR - 18 lonas -  tracción </t>
  </si>
  <si>
    <t>RETROEXCAVADORA CASE 580 MT MODELO 2010 PLACA BBK 18C</t>
  </si>
  <si>
    <t>Suministro e instalacion de llanta trasera Ref 19 5L-24 (14 LONAS)</t>
  </si>
  <si>
    <t>Suministro e instalacion de Llanta Delantera Ref 12R 16.5 12L R4</t>
  </si>
  <si>
    <t>Suministro e instalación de  bateria 31H1150</t>
  </si>
  <si>
    <t>RETROEXCAVADORA CASE 580 N MODELO 2018 PLACA MC102896</t>
  </si>
  <si>
    <t>Suministro  e instalacion de Llanta Delantera Ref 12R 16.5 12L R4</t>
  </si>
  <si>
    <t>Suministro e instalación de Llantas Traseras 19.5L24 (14 Lonas)</t>
  </si>
  <si>
    <t>MINICARGADOR CASE SR220 MODELO 2020 PLACA  MC182901</t>
  </si>
  <si>
    <t>Suministro e instalacion de Llanta Ref 12R 16.5 L5 - 14 lonas</t>
  </si>
  <si>
    <t xml:space="preserve">UND </t>
  </si>
  <si>
    <t>Suministrar e instalar bateria 31H/1150 -Tornillo</t>
  </si>
  <si>
    <t>MOTONIVELADORA CATERPILLAR 120K MODELO 2013 PLACA MC003371</t>
  </si>
  <si>
    <t>Cambio de empaquetadura y oring  de la valvula   de control del freno</t>
  </si>
  <si>
    <t>Suministro e instalación del piñon del circulo</t>
  </si>
  <si>
    <t>Suministro e instalación de baterias 31H/1150 POSTE</t>
  </si>
  <si>
    <t>Suministro e instalación de los esquineros de las cuchilllas incluye tornillos y tuercas de fijación</t>
  </si>
  <si>
    <t>Suministro e instalación de cuchilla, incluye tornillos y tuercas de fijación.</t>
  </si>
  <si>
    <t>Suministro e instalación de llantas Ref. 14.00-24TG - 16  lonas</t>
  </si>
  <si>
    <t>VIBROCOMPACTADOR CASE SV208 MODELO 2014 PLACA MC015247</t>
  </si>
  <si>
    <t>Suministrar e instalar baterias 34HP VKN900 SM</t>
  </si>
  <si>
    <t>VALOR TOTAL SIN INCLUIR IVA</t>
  </si>
  <si>
    <t>VALOR DEL IVA</t>
  </si>
  <si>
    <t>VALOR TOTAL INCLUIDO EL IVA</t>
  </si>
  <si>
    <t>VALOR UNITARIO SIN INCLUIR IVA RIVERA BRAVA</t>
  </si>
  <si>
    <t>VALOR UNITARIO SIN INCLUIR IVA LUBRYCO</t>
  </si>
  <si>
    <t>VALOR UNITARIO UNITARIO SIN  LUIS EDUARDO URBANO</t>
  </si>
  <si>
    <t>VALOR UNITARIO  PROMEDIO SIN INCLUIR IVA</t>
  </si>
  <si>
    <t>PROMEDIO</t>
  </si>
  <si>
    <t>Proyectó y elaboró: Milena Vargas Satizabal - Contratista/ Secretaria de Infrestructura Fisica</t>
  </si>
  <si>
    <t>Revisó                      : Ronald Stive Urueña Argote - Profesional Universitario / Secretaria de Infraestructura Fisica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</si>
</sst>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9"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Arial"/>
      <family val="2"/>
    </font>
    <font>
      <b/>
      <sz val="8"/>
      <color theme="1"/>
      <name val="Arial"/>
      <family val="2"/>
    </font>
    <font>
      <sz val="10"/>
      <color theme="1"/>
      <name val="Arial"/>
      <family val="2"/>
    </font>
    <font>
      <sz val="8"/>
      <color theme="1"/>
      <name val="Arial"/>
      <family val="2"/>
    </font>
    <font>
      <sz val="10"/>
      <name val="Arial"/>
      <family val="2"/>
    </font>
    <font>
      <sz val="8"/>
      <name val="Arial"/>
      <family val="2"/>
    </font>
  </fonts>
  <fills count="3">
    <fill>
      <patternFill patternType="none"/>
    </fill>
    <fill>
      <patternFill patternType="gray125"/>
    </fill>
    <fill>
      <patternFill patternType="solid">
        <fgColor theme="0"/>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style="medium">
        <color indexed="64"/>
      </left>
      <right style="medium">
        <color indexed="64"/>
      </right>
      <top style="thin">
        <color indexed="64"/>
      </top>
      <bottom/>
      <diagonal/>
    </border>
    <border>
      <left/>
      <right/>
      <top style="thin">
        <color indexed="64"/>
      </top>
      <bottom/>
      <diagonal/>
    </border>
    <border>
      <left style="medium">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46">
    <xf numFmtId="0" fontId="0" fillId="0" borderId="0" xfId="0"/>
    <xf numFmtId="164" fontId="0" fillId="0" borderId="0" xfId="1" applyNumberFormat="1" applyFont="1"/>
    <xf numFmtId="0" fontId="0" fillId="0" borderId="1" xfId="0" applyBorder="1"/>
    <xf numFmtId="0" fontId="0" fillId="0" borderId="2" xfId="0" applyBorder="1"/>
    <xf numFmtId="0" fontId="0" fillId="0" borderId="9" xfId="0" applyBorder="1"/>
    <xf numFmtId="0" fontId="0" fillId="0" borderId="10" xfId="0" applyBorder="1"/>
    <xf numFmtId="0" fontId="5" fillId="2" borderId="18" xfId="0" applyFont="1" applyFill="1" applyBorder="1" applyAlignment="1">
      <alignment vertical="center" wrapText="1"/>
    </xf>
    <xf numFmtId="0" fontId="6" fillId="2" borderId="17" xfId="0" applyFont="1" applyFill="1" applyBorder="1" applyAlignment="1">
      <alignment horizontal="center" vertical="center"/>
    </xf>
    <xf numFmtId="0" fontId="6" fillId="2" borderId="19" xfId="0" applyFont="1" applyFill="1" applyBorder="1" applyAlignment="1">
      <alignment horizontal="center" vertical="center"/>
    </xf>
    <xf numFmtId="164" fontId="0" fillId="2" borderId="18" xfId="0" applyNumberFormat="1" applyFill="1" applyBorder="1"/>
    <xf numFmtId="164" fontId="0" fillId="2" borderId="17" xfId="1" applyNumberFormat="1" applyFont="1" applyFill="1" applyBorder="1"/>
    <xf numFmtId="0" fontId="5" fillId="2" borderId="11" xfId="0" applyFont="1" applyFill="1" applyBorder="1" applyAlignment="1">
      <alignment vertical="center" wrapText="1"/>
    </xf>
    <xf numFmtId="0" fontId="6" fillId="2" borderId="20" xfId="0" applyFont="1" applyFill="1" applyBorder="1" applyAlignment="1">
      <alignment horizontal="center" vertical="center"/>
    </xf>
    <xf numFmtId="164" fontId="0" fillId="2" borderId="21" xfId="0" applyNumberFormat="1" applyFill="1" applyBorder="1"/>
    <xf numFmtId="0" fontId="6" fillId="2" borderId="27" xfId="0" applyFont="1" applyFill="1" applyBorder="1" applyAlignment="1">
      <alignment horizontal="center" vertical="center"/>
    </xf>
    <xf numFmtId="0" fontId="5" fillId="2" borderId="17" xfId="0" applyFont="1" applyFill="1" applyBorder="1" applyAlignment="1">
      <alignment vertical="center" wrapText="1"/>
    </xf>
    <xf numFmtId="0" fontId="6" fillId="2" borderId="32" xfId="0" applyFont="1" applyFill="1" applyBorder="1" applyAlignment="1">
      <alignment horizontal="center" vertical="center"/>
    </xf>
    <xf numFmtId="164" fontId="0" fillId="2" borderId="33" xfId="0" applyNumberFormat="1" applyFill="1" applyBorder="1"/>
    <xf numFmtId="0" fontId="5" fillId="2" borderId="22" xfId="0" applyFont="1" applyFill="1" applyBorder="1" applyAlignment="1">
      <alignment vertical="center"/>
    </xf>
    <xf numFmtId="0" fontId="6" fillId="2" borderId="22" xfId="0" applyFont="1" applyFill="1" applyBorder="1" applyAlignment="1">
      <alignment horizontal="center" vertical="center"/>
    </xf>
    <xf numFmtId="0" fontId="0" fillId="0" borderId="0" xfId="0" applyAlignment="1">
      <alignment vertical="center"/>
    </xf>
    <xf numFmtId="164" fontId="0" fillId="2" borderId="31" xfId="0" applyNumberFormat="1" applyFill="1" applyBorder="1"/>
    <xf numFmtId="0" fontId="5" fillId="2" borderId="28" xfId="0" applyFont="1" applyFill="1" applyBorder="1" applyAlignment="1">
      <alignment horizontal="left" vertical="center" wrapText="1"/>
    </xf>
    <xf numFmtId="0" fontId="5" fillId="2" borderId="31" xfId="0" applyFont="1" applyFill="1" applyBorder="1" applyAlignment="1">
      <alignment vertical="center" wrapText="1"/>
    </xf>
    <xf numFmtId="0" fontId="6" fillId="2" borderId="23" xfId="0" applyFont="1" applyFill="1" applyBorder="1" applyAlignment="1">
      <alignment horizontal="center" vertical="center"/>
    </xf>
    <xf numFmtId="0" fontId="6" fillId="2" borderId="0" xfId="0" applyFont="1" applyFill="1" applyAlignment="1">
      <alignment horizontal="center" vertical="center"/>
    </xf>
    <xf numFmtId="0" fontId="6" fillId="2" borderId="26" xfId="0" applyFont="1" applyFill="1" applyBorder="1" applyAlignment="1">
      <alignment horizontal="center" vertical="center"/>
    </xf>
    <xf numFmtId="164" fontId="0" fillId="2" borderId="1" xfId="1" applyNumberFormat="1" applyFont="1" applyFill="1" applyBorder="1"/>
    <xf numFmtId="164" fontId="0" fillId="2" borderId="17" xfId="0" applyNumberFormat="1" applyFill="1" applyBorder="1"/>
    <xf numFmtId="164" fontId="0" fillId="2" borderId="22" xfId="0" applyNumberFormat="1" applyFill="1" applyBorder="1"/>
    <xf numFmtId="164" fontId="0" fillId="2" borderId="35" xfId="0" applyNumberFormat="1" applyFill="1" applyBorder="1"/>
    <xf numFmtId="164" fontId="0" fillId="2" borderId="24" xfId="1" applyNumberFormat="1" applyFont="1" applyFill="1" applyBorder="1"/>
    <xf numFmtId="0" fontId="5" fillId="2" borderId="33" xfId="0" applyFont="1" applyFill="1" applyBorder="1" applyAlignment="1">
      <alignment vertical="center" wrapText="1"/>
    </xf>
    <xf numFmtId="164" fontId="0" fillId="2" borderId="20" xfId="1" applyNumberFormat="1" applyFont="1" applyFill="1" applyBorder="1"/>
    <xf numFmtId="164" fontId="0" fillId="2" borderId="0" xfId="0" applyNumberFormat="1" applyFill="1"/>
    <xf numFmtId="164" fontId="0" fillId="2" borderId="12" xfId="0" applyNumberFormat="1" applyFill="1" applyBorder="1"/>
    <xf numFmtId="164" fontId="0" fillId="2" borderId="14" xfId="0" applyNumberFormat="1" applyFill="1" applyBorder="1"/>
    <xf numFmtId="164" fontId="0" fillId="2" borderId="32" xfId="0" applyNumberFormat="1" applyFill="1" applyBorder="1"/>
    <xf numFmtId="164" fontId="0" fillId="2" borderId="20" xfId="0" applyNumberFormat="1" applyFill="1" applyBorder="1"/>
    <xf numFmtId="164" fontId="0" fillId="2" borderId="13" xfId="1" applyNumberFormat="1" applyFont="1" applyFill="1" applyBorder="1"/>
    <xf numFmtId="0" fontId="3" fillId="2" borderId="32" xfId="0" applyFont="1" applyFill="1" applyBorder="1" applyAlignment="1">
      <alignment horizontal="center" vertical="center"/>
    </xf>
    <xf numFmtId="164" fontId="0" fillId="2" borderId="3" xfId="0" applyNumberFormat="1" applyFill="1" applyBorder="1" applyAlignment="1">
      <alignment vertical="center"/>
    </xf>
    <xf numFmtId="0" fontId="5" fillId="2" borderId="33" xfId="0" applyFont="1" applyFill="1" applyBorder="1" applyAlignment="1">
      <alignment vertical="center"/>
    </xf>
    <xf numFmtId="0" fontId="6" fillId="2" borderId="35" xfId="0" applyFont="1" applyFill="1" applyBorder="1" applyAlignment="1">
      <alignment horizontal="center" vertical="center"/>
    </xf>
    <xf numFmtId="0" fontId="5" fillId="2" borderId="33" xfId="0" applyFont="1" applyFill="1" applyBorder="1"/>
    <xf numFmtId="0" fontId="6" fillId="2" borderId="22" xfId="0" applyFont="1" applyFill="1" applyBorder="1" applyAlignment="1">
      <alignment horizontal="center"/>
    </xf>
    <xf numFmtId="0" fontId="6" fillId="2" borderId="37" xfId="0" applyFont="1" applyFill="1" applyBorder="1" applyAlignment="1">
      <alignment horizontal="center"/>
    </xf>
    <xf numFmtId="0" fontId="8" fillId="2" borderId="35" xfId="0" applyFont="1" applyFill="1" applyBorder="1" applyAlignment="1">
      <alignment horizontal="center" vertical="center"/>
    </xf>
    <xf numFmtId="0" fontId="6" fillId="2" borderId="37" xfId="0" applyFont="1" applyFill="1" applyBorder="1" applyAlignment="1">
      <alignment horizontal="center" vertical="center"/>
    </xf>
    <xf numFmtId="0" fontId="3" fillId="2" borderId="26" xfId="0" applyFont="1" applyFill="1" applyBorder="1" applyAlignment="1">
      <alignment horizontal="center" vertical="center"/>
    </xf>
    <xf numFmtId="0" fontId="5" fillId="2" borderId="28" xfId="0" applyFont="1" applyFill="1" applyBorder="1" applyAlignment="1">
      <alignment wrapText="1"/>
    </xf>
    <xf numFmtId="0" fontId="5" fillId="2" borderId="28" xfId="0" applyFont="1" applyFill="1" applyBorder="1" applyAlignment="1">
      <alignment vertical="center" wrapText="1"/>
    </xf>
    <xf numFmtId="0" fontId="2" fillId="2" borderId="5" xfId="0" applyFont="1" applyFill="1" applyBorder="1" applyAlignment="1">
      <alignment horizontal="center"/>
    </xf>
    <xf numFmtId="0" fontId="0" fillId="2" borderId="0" xfId="0" applyFill="1"/>
    <xf numFmtId="164" fontId="0" fillId="2" borderId="0" xfId="1" applyNumberFormat="1" applyFont="1" applyFill="1"/>
    <xf numFmtId="164" fontId="0" fillId="2" borderId="11" xfId="1" applyNumberFormat="1" applyFont="1" applyFill="1" applyBorder="1"/>
    <xf numFmtId="0" fontId="6" fillId="2" borderId="2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4" xfId="0" applyFont="1" applyFill="1" applyBorder="1" applyAlignment="1">
      <alignment horizontal="center" vertical="center" wrapText="1"/>
    </xf>
    <xf numFmtId="164" fontId="0" fillId="2" borderId="6" xfId="1" applyNumberFormat="1" applyFont="1" applyFill="1" applyBorder="1"/>
    <xf numFmtId="0" fontId="6" fillId="2" borderId="18" xfId="0" applyFont="1" applyFill="1" applyBorder="1" applyAlignment="1">
      <alignment horizontal="center" vertical="center"/>
    </xf>
    <xf numFmtId="164" fontId="0" fillId="2" borderId="7" xfId="0" applyNumberFormat="1" applyFill="1" applyBorder="1"/>
    <xf numFmtId="0" fontId="6" fillId="2" borderId="33" xfId="0" applyFont="1" applyFill="1" applyBorder="1" applyAlignment="1">
      <alignment horizontal="center" vertical="center"/>
    </xf>
    <xf numFmtId="0" fontId="6" fillId="2" borderId="21" xfId="0" applyFont="1" applyFill="1" applyBorder="1" applyAlignment="1">
      <alignment horizontal="center" vertical="center"/>
    </xf>
    <xf numFmtId="164" fontId="0" fillId="2" borderId="12" xfId="1" applyNumberFormat="1" applyFont="1" applyFill="1" applyBorder="1"/>
    <xf numFmtId="0" fontId="5" fillId="2" borderId="34" xfId="0" applyFont="1" applyFill="1" applyBorder="1" applyAlignment="1">
      <alignment horizontal="left" vertical="center"/>
    </xf>
    <xf numFmtId="164" fontId="0" fillId="2" borderId="34" xfId="0" applyNumberFormat="1" applyFill="1" applyBorder="1" applyAlignment="1">
      <alignment vertical="center"/>
    </xf>
    <xf numFmtId="0" fontId="6" fillId="2" borderId="32" xfId="0" applyFont="1" applyFill="1" applyBorder="1" applyAlignment="1">
      <alignment horizontal="center"/>
    </xf>
    <xf numFmtId="0" fontId="6" fillId="2" borderId="35" xfId="0" applyFont="1" applyFill="1" applyBorder="1" applyAlignment="1">
      <alignment horizontal="center"/>
    </xf>
    <xf numFmtId="164" fontId="0" fillId="2" borderId="28" xfId="0" applyNumberFormat="1" applyFill="1" applyBorder="1"/>
    <xf numFmtId="0" fontId="7" fillId="2" borderId="31" xfId="0" applyFont="1" applyFill="1" applyBorder="1" applyAlignment="1">
      <alignment vertical="center"/>
    </xf>
    <xf numFmtId="0" fontId="6" fillId="2" borderId="29" xfId="0" applyFont="1" applyFill="1" applyBorder="1" applyAlignment="1">
      <alignment horizontal="center"/>
    </xf>
    <xf numFmtId="0" fontId="6" fillId="2" borderId="30" xfId="0" applyFont="1" applyFill="1" applyBorder="1" applyAlignment="1">
      <alignment horizontal="center"/>
    </xf>
    <xf numFmtId="0" fontId="5" fillId="2" borderId="18" xfId="0" applyFont="1" applyFill="1" applyBorder="1" applyAlignment="1">
      <alignment vertical="center"/>
    </xf>
    <xf numFmtId="0" fontId="6" fillId="2" borderId="17" xfId="0" applyFont="1" applyFill="1" applyBorder="1" applyAlignment="1">
      <alignment horizontal="center"/>
    </xf>
    <xf numFmtId="0" fontId="5" fillId="2" borderId="21" xfId="0" applyFont="1" applyFill="1" applyBorder="1"/>
    <xf numFmtId="0" fontId="5" fillId="2" borderId="21" xfId="0" applyFont="1" applyFill="1" applyBorder="1" applyAlignment="1">
      <alignment vertical="center" wrapText="1"/>
    </xf>
    <xf numFmtId="0" fontId="7" fillId="2" borderId="33" xfId="0" applyFont="1" applyFill="1" applyBorder="1" applyAlignment="1">
      <alignment vertical="center"/>
    </xf>
    <xf numFmtId="0" fontId="5" fillId="2" borderId="32" xfId="0" applyFont="1" applyFill="1" applyBorder="1" applyAlignment="1">
      <alignment vertical="center"/>
    </xf>
    <xf numFmtId="0" fontId="5" fillId="2" borderId="32" xfId="0" applyFont="1" applyFill="1" applyBorder="1" applyAlignment="1">
      <alignment vertical="center" wrapText="1"/>
    </xf>
    <xf numFmtId="0" fontId="5" fillId="2" borderId="29" xfId="0" applyFont="1" applyFill="1" applyBorder="1" applyAlignment="1">
      <alignment vertical="center"/>
    </xf>
    <xf numFmtId="0" fontId="6" fillId="2" borderId="19" xfId="0" applyFont="1" applyFill="1" applyBorder="1" applyAlignment="1">
      <alignment horizontal="center"/>
    </xf>
    <xf numFmtId="0" fontId="5" fillId="2" borderId="21" xfId="0" applyFont="1" applyFill="1" applyBorder="1" applyAlignment="1">
      <alignment vertical="center"/>
    </xf>
    <xf numFmtId="164" fontId="0" fillId="2" borderId="11" xfId="1" applyNumberFormat="1" applyFont="1" applyFill="1" applyBorder="1" applyAlignment="1">
      <alignment vertical="center"/>
    </xf>
    <xf numFmtId="0" fontId="4" fillId="2" borderId="14" xfId="0" applyFont="1" applyFill="1" applyBorder="1" applyAlignment="1">
      <alignment horizontal="center" vertical="center"/>
    </xf>
    <xf numFmtId="0" fontId="4" fillId="2" borderId="7" xfId="0" applyFont="1" applyFill="1" applyBorder="1" applyAlignment="1">
      <alignment horizontal="center" vertical="center" wrapText="1"/>
    </xf>
    <xf numFmtId="164" fontId="4" fillId="2" borderId="14" xfId="1" applyNumberFormat="1" applyFont="1" applyFill="1" applyBorder="1" applyAlignment="1">
      <alignment horizontal="center" vertical="center" wrapText="1"/>
    </xf>
    <xf numFmtId="164" fontId="0" fillId="2" borderId="26" xfId="0" applyNumberFormat="1" applyFill="1" applyBorder="1"/>
    <xf numFmtId="164" fontId="0" fillId="2" borderId="42" xfId="1" applyNumberFormat="1" applyFont="1" applyFill="1" applyBorder="1"/>
    <xf numFmtId="164" fontId="0" fillId="2" borderId="19" xfId="0" applyNumberFormat="1" applyFill="1" applyBorder="1"/>
    <xf numFmtId="164" fontId="0" fillId="2" borderId="37" xfId="0" applyNumberFormat="1" applyFill="1" applyBorder="1"/>
    <xf numFmtId="164" fontId="0" fillId="2" borderId="22" xfId="1" applyNumberFormat="1" applyFont="1" applyFill="1" applyBorder="1"/>
    <xf numFmtId="164" fontId="0" fillId="2" borderId="26" xfId="1" applyNumberFormat="1" applyFont="1" applyFill="1" applyBorder="1"/>
    <xf numFmtId="0" fontId="6" fillId="2" borderId="12" xfId="0" applyFont="1" applyFill="1" applyBorder="1" applyAlignment="1">
      <alignment horizontal="center" vertical="center"/>
    </xf>
    <xf numFmtId="0" fontId="6" fillId="2" borderId="14" xfId="0" applyFont="1" applyFill="1" applyBorder="1" applyAlignment="1">
      <alignment horizontal="center" vertical="center"/>
    </xf>
    <xf numFmtId="164" fontId="0" fillId="2" borderId="14" xfId="1" applyNumberFormat="1" applyFont="1" applyFill="1" applyBorder="1"/>
    <xf numFmtId="164" fontId="0" fillId="2" borderId="32" xfId="1" applyNumberFormat="1" applyFont="1" applyFill="1" applyBorder="1"/>
    <xf numFmtId="164" fontId="0" fillId="2" borderId="34" xfId="1" applyNumberFormat="1" applyFont="1" applyFill="1" applyBorder="1" applyAlignment="1">
      <alignment vertical="center"/>
    </xf>
    <xf numFmtId="164" fontId="0" fillId="2" borderId="34" xfId="1" applyNumberFormat="1" applyFont="1" applyFill="1" applyBorder="1"/>
    <xf numFmtId="164" fontId="0" fillId="2" borderId="11" xfId="0" applyNumberFormat="1" applyFill="1" applyBorder="1"/>
    <xf numFmtId="0" fontId="8" fillId="2" borderId="19" xfId="0" applyFont="1" applyFill="1" applyBorder="1" applyAlignment="1">
      <alignment horizontal="center" vertical="center"/>
    </xf>
    <xf numFmtId="164" fontId="0" fillId="2" borderId="41" xfId="1" applyNumberFormat="1" applyFont="1" applyFill="1" applyBorder="1"/>
    <xf numFmtId="164" fontId="0" fillId="2" borderId="43" xfId="1" applyNumberFormat="1" applyFont="1" applyFill="1" applyBorder="1"/>
    <xf numFmtId="164" fontId="0" fillId="2" borderId="24" xfId="0" applyNumberFormat="1" applyFill="1" applyBorder="1"/>
    <xf numFmtId="164" fontId="0" fillId="2" borderId="11" xfId="0" applyNumberFormat="1" applyFill="1" applyBorder="1" applyAlignment="1">
      <alignment vertical="center"/>
    </xf>
    <xf numFmtId="164" fontId="0" fillId="2" borderId="40" xfId="1" applyNumberFormat="1" applyFont="1" applyFill="1" applyBorder="1"/>
    <xf numFmtId="164" fontId="0" fillId="2" borderId="38" xfId="1" applyNumberFormat="1" applyFont="1" applyFill="1" applyBorder="1"/>
    <xf numFmtId="164" fontId="0" fillId="2" borderId="39" xfId="1" applyNumberFormat="1" applyFont="1" applyFill="1" applyBorder="1"/>
    <xf numFmtId="164" fontId="0" fillId="0" borderId="0" xfId="0" applyNumberFormat="1" applyAlignment="1">
      <alignment vertical="center"/>
    </xf>
    <xf numFmtId="164" fontId="0" fillId="0" borderId="0" xfId="0" applyNumberFormat="1"/>
    <xf numFmtId="164" fontId="0" fillId="2" borderId="27" xfId="0" applyNumberFormat="1" applyFill="1" applyBorder="1"/>
    <xf numFmtId="0" fontId="0" fillId="2" borderId="0" xfId="0" applyFill="1" applyAlignment="1">
      <alignment horizontal="left"/>
    </xf>
    <xf numFmtId="0" fontId="2" fillId="2" borderId="3" xfId="0" applyFont="1" applyFill="1" applyBorder="1" applyAlignment="1">
      <alignment horizontal="center"/>
    </xf>
    <xf numFmtId="0" fontId="2" fillId="2" borderId="4" xfId="0" applyFont="1" applyFill="1" applyBorder="1" applyAlignment="1">
      <alignment horizontal="center"/>
    </xf>
    <xf numFmtId="0" fontId="2" fillId="2" borderId="5" xfId="0" applyFont="1" applyFill="1" applyBorder="1" applyAlignment="1">
      <alignment horizontal="center"/>
    </xf>
    <xf numFmtId="0" fontId="3" fillId="2" borderId="3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3" xfId="0" applyFont="1" applyFill="1" applyBorder="1" applyAlignment="1">
      <alignment horizontal="center" vertical="center"/>
    </xf>
    <xf numFmtId="0" fontId="3" fillId="2" borderId="11"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14" xfId="0" applyFont="1" applyFill="1" applyBorder="1" applyAlignment="1">
      <alignment horizontal="center" vertical="center"/>
    </xf>
    <xf numFmtId="0" fontId="3" fillId="2" borderId="20"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22" xfId="0" applyFont="1" applyFill="1" applyBorder="1" applyAlignment="1">
      <alignment horizontal="center" vertical="center"/>
    </xf>
    <xf numFmtId="0" fontId="3" fillId="2" borderId="33" xfId="0" applyFont="1" applyFill="1" applyBorder="1" applyAlignment="1">
      <alignment horizontal="center" vertical="center" wrapText="1"/>
    </xf>
    <xf numFmtId="0" fontId="3" fillId="2" borderId="38"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3" fillId="2" borderId="36"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13" xfId="0" applyFont="1" applyFill="1" applyBorder="1" applyAlignment="1">
      <alignment horizontal="center" vertical="center"/>
    </xf>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17" xfId="0" applyFont="1" applyFill="1" applyBorder="1" applyAlignment="1">
      <alignment horizontal="center" vertical="center"/>
    </xf>
    <xf numFmtId="0" fontId="4" fillId="2" borderId="20" xfId="0" applyFont="1" applyFill="1" applyBorder="1" applyAlignment="1">
      <alignment horizontal="center" vertical="center"/>
    </xf>
    <xf numFmtId="0" fontId="3" fillId="2" borderId="23" xfId="0" applyFont="1" applyFill="1" applyBorder="1" applyAlignment="1">
      <alignment horizontal="center" vertical="center" wrapText="1"/>
    </xf>
    <xf numFmtId="0" fontId="3" fillId="2" borderId="29"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10438</xdr:rowOff>
    </xdr:from>
    <xdr:to>
      <xdr:col>1</xdr:col>
      <xdr:colOff>803754</xdr:colOff>
      <xdr:row>2</xdr:row>
      <xdr:rowOff>78074</xdr:rowOff>
    </xdr:to>
    <xdr:pic>
      <xdr:nvPicPr>
        <xdr:cNvPr id="2" name="Imagen 1">
          <a:extLst>
            <a:ext uri="{FF2B5EF4-FFF2-40B4-BE49-F238E27FC236}">
              <a16:creationId xmlns:a16="http://schemas.microsoft.com/office/drawing/2014/main" id="{B6F28B77-98BE-44B1-B224-831140233D2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0438"/>
          <a:ext cx="1260954" cy="875356"/>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2139B-AB50-4FB4-BFAF-9E86182E2D42}">
  <sheetPr>
    <pageSetUpPr fitToPage="1"/>
  </sheetPr>
  <dimension ref="A1:L52"/>
  <sheetViews>
    <sheetView tabSelected="1" topLeftCell="A18" zoomScale="73" zoomScaleNormal="73" workbookViewId="0">
      <selection activeCell="M49" sqref="M49"/>
    </sheetView>
  </sheetViews>
  <sheetFormatPr baseColWidth="10" defaultRowHeight="14.4" x14ac:dyDescent="0.3"/>
  <cols>
    <col min="1" max="1" width="6.6640625" customWidth="1"/>
    <col min="2" max="2" width="12.109375" customWidth="1"/>
    <col min="3" max="3" width="23.5546875" customWidth="1"/>
    <col min="4" max="4" width="75" customWidth="1"/>
    <col min="5" max="5" width="8.109375" customWidth="1"/>
    <col min="6" max="6" width="6.5546875" customWidth="1"/>
    <col min="7" max="8" width="14.6640625" customWidth="1"/>
    <col min="9" max="10" width="16.88671875" customWidth="1"/>
    <col min="11" max="11" width="18.109375" style="1" customWidth="1"/>
    <col min="12" max="12" width="24" customWidth="1"/>
  </cols>
  <sheetData>
    <row r="1" spans="1:11" ht="49.5" customHeight="1" thickBot="1" x14ac:dyDescent="0.35">
      <c r="A1" s="2"/>
      <c r="B1" s="3"/>
      <c r="C1" s="131" t="s">
        <v>0</v>
      </c>
      <c r="D1" s="132"/>
      <c r="E1" s="132"/>
      <c r="F1" s="132"/>
      <c r="G1" s="132"/>
      <c r="H1" s="132"/>
      <c r="I1" s="132"/>
      <c r="J1" s="132"/>
      <c r="K1" s="133"/>
    </row>
    <row r="2" spans="1:11" x14ac:dyDescent="0.3">
      <c r="A2" s="2"/>
      <c r="B2" s="3"/>
      <c r="C2" s="134" t="s">
        <v>66</v>
      </c>
      <c r="D2" s="135"/>
      <c r="E2" s="135"/>
      <c r="F2" s="135"/>
      <c r="G2" s="135"/>
      <c r="H2" s="135"/>
      <c r="I2" s="135"/>
      <c r="J2" s="135"/>
      <c r="K2" s="136"/>
    </row>
    <row r="3" spans="1:11" ht="15" thickBot="1" x14ac:dyDescent="0.35">
      <c r="A3" s="4"/>
      <c r="B3" s="5"/>
      <c r="C3" s="137"/>
      <c r="D3" s="138"/>
      <c r="E3" s="138"/>
      <c r="F3" s="138"/>
      <c r="G3" s="138"/>
      <c r="H3" s="138"/>
      <c r="I3" s="138"/>
      <c r="J3" s="138"/>
      <c r="K3" s="139"/>
    </row>
    <row r="4" spans="1:11" ht="47.4" customHeight="1" thickBot="1" x14ac:dyDescent="0.35">
      <c r="A4" s="84" t="s">
        <v>1</v>
      </c>
      <c r="B4" s="140" t="s">
        <v>2</v>
      </c>
      <c r="C4" s="141"/>
      <c r="D4" s="85" t="s">
        <v>3</v>
      </c>
      <c r="E4" s="58" t="s">
        <v>4</v>
      </c>
      <c r="F4" s="58" t="s">
        <v>5</v>
      </c>
      <c r="G4" s="57" t="s">
        <v>62</v>
      </c>
      <c r="H4" s="58" t="s">
        <v>63</v>
      </c>
      <c r="I4" s="58" t="s">
        <v>64</v>
      </c>
      <c r="J4" s="58" t="s">
        <v>65</v>
      </c>
      <c r="K4" s="86" t="s">
        <v>59</v>
      </c>
    </row>
    <row r="5" spans="1:11" ht="18" customHeight="1" x14ac:dyDescent="0.3">
      <c r="A5" s="142">
        <v>1</v>
      </c>
      <c r="B5" s="116" t="s">
        <v>6</v>
      </c>
      <c r="C5" s="117"/>
      <c r="D5" s="6" t="s">
        <v>7</v>
      </c>
      <c r="E5" s="7" t="s">
        <v>8</v>
      </c>
      <c r="F5" s="8">
        <v>2</v>
      </c>
      <c r="G5" s="9">
        <v>375000</v>
      </c>
      <c r="H5" s="9">
        <v>370000</v>
      </c>
      <c r="I5" s="28">
        <v>380000</v>
      </c>
      <c r="J5" s="89">
        <f t="shared" ref="J5:J22" si="0">(G5+H5+I5)/3</f>
        <v>375000</v>
      </c>
      <c r="K5" s="10">
        <f t="shared" ref="K5:K26" si="1">J5*F5</f>
        <v>750000</v>
      </c>
    </row>
    <row r="6" spans="1:11" ht="23.4" customHeight="1" thickBot="1" x14ac:dyDescent="0.35">
      <c r="A6" s="143"/>
      <c r="B6" s="121"/>
      <c r="C6" s="122"/>
      <c r="D6" s="11" t="s">
        <v>9</v>
      </c>
      <c r="E6" s="24" t="s">
        <v>8</v>
      </c>
      <c r="F6" s="25">
        <v>2</v>
      </c>
      <c r="G6" s="21">
        <v>375000</v>
      </c>
      <c r="H6" s="13">
        <v>370000</v>
      </c>
      <c r="I6" s="29">
        <v>380000</v>
      </c>
      <c r="J6" s="90">
        <f t="shared" si="0"/>
        <v>375000</v>
      </c>
      <c r="K6" s="91">
        <f t="shared" si="1"/>
        <v>750000</v>
      </c>
    </row>
    <row r="7" spans="1:11" ht="39.6" customHeight="1" x14ac:dyDescent="0.3">
      <c r="A7" s="144">
        <v>2</v>
      </c>
      <c r="B7" s="118" t="s">
        <v>10</v>
      </c>
      <c r="C7" s="119"/>
      <c r="D7" s="22" t="s">
        <v>11</v>
      </c>
      <c r="E7" s="7" t="s">
        <v>8</v>
      </c>
      <c r="F7" s="7">
        <v>1</v>
      </c>
      <c r="G7" s="28">
        <v>6000000</v>
      </c>
      <c r="H7" s="87">
        <v>5500000</v>
      </c>
      <c r="I7" s="87">
        <v>6500000</v>
      </c>
      <c r="J7" s="69">
        <f t="shared" si="0"/>
        <v>6000000</v>
      </c>
      <c r="K7" s="92">
        <f t="shared" si="1"/>
        <v>6000000</v>
      </c>
    </row>
    <row r="8" spans="1:11" ht="19.2" customHeight="1" thickBot="1" x14ac:dyDescent="0.35">
      <c r="A8" s="145"/>
      <c r="B8" s="118"/>
      <c r="C8" s="119"/>
      <c r="D8" s="23" t="s">
        <v>12</v>
      </c>
      <c r="E8" s="56" t="s">
        <v>13</v>
      </c>
      <c r="F8" s="19">
        <v>2</v>
      </c>
      <c r="G8" s="29">
        <v>1100000</v>
      </c>
      <c r="H8" s="29">
        <v>1150000</v>
      </c>
      <c r="I8" s="29">
        <v>1050000</v>
      </c>
      <c r="J8" s="13">
        <f t="shared" si="0"/>
        <v>1100000</v>
      </c>
      <c r="K8" s="91">
        <f t="shared" si="1"/>
        <v>2200000</v>
      </c>
    </row>
    <row r="9" spans="1:11" ht="15" customHeight="1" x14ac:dyDescent="0.3">
      <c r="A9" s="115">
        <v>3</v>
      </c>
      <c r="B9" s="116" t="s">
        <v>14</v>
      </c>
      <c r="C9" s="117"/>
      <c r="D9" s="6" t="s">
        <v>15</v>
      </c>
      <c r="E9" s="94" t="s">
        <v>16</v>
      </c>
      <c r="F9" s="25">
        <v>1</v>
      </c>
      <c r="G9" s="36">
        <v>900000</v>
      </c>
      <c r="H9" s="34">
        <v>850000</v>
      </c>
      <c r="I9" s="36">
        <v>950000</v>
      </c>
      <c r="J9" s="34">
        <f t="shared" si="0"/>
        <v>900000</v>
      </c>
      <c r="K9" s="95">
        <f t="shared" si="1"/>
        <v>900000</v>
      </c>
    </row>
    <row r="10" spans="1:11" ht="22.2" customHeight="1" x14ac:dyDescent="0.3">
      <c r="A10" s="115"/>
      <c r="B10" s="118"/>
      <c r="C10" s="119"/>
      <c r="D10" s="32" t="s">
        <v>17</v>
      </c>
      <c r="E10" s="16" t="s">
        <v>16</v>
      </c>
      <c r="F10" s="43">
        <v>2</v>
      </c>
      <c r="G10" s="37">
        <v>680000</v>
      </c>
      <c r="H10" s="30">
        <v>670000</v>
      </c>
      <c r="I10" s="37">
        <v>690000</v>
      </c>
      <c r="J10" s="30">
        <f t="shared" si="0"/>
        <v>680000</v>
      </c>
      <c r="K10" s="96">
        <f t="shared" si="1"/>
        <v>1360000</v>
      </c>
    </row>
    <row r="11" spans="1:11" ht="15" thickBot="1" x14ac:dyDescent="0.35">
      <c r="A11" s="115"/>
      <c r="B11" s="121"/>
      <c r="C11" s="122"/>
      <c r="D11" s="82" t="s">
        <v>18</v>
      </c>
      <c r="E11" s="12" t="s">
        <v>16</v>
      </c>
      <c r="F11" s="93">
        <v>2</v>
      </c>
      <c r="G11" s="38">
        <v>680000</v>
      </c>
      <c r="H11" s="35">
        <v>670000</v>
      </c>
      <c r="I11" s="38">
        <v>690000</v>
      </c>
      <c r="J11" s="35">
        <f t="shared" si="0"/>
        <v>680000</v>
      </c>
      <c r="K11" s="33">
        <f t="shared" si="1"/>
        <v>1360000</v>
      </c>
    </row>
    <row r="12" spans="1:11" ht="19.95" customHeight="1" x14ac:dyDescent="0.3">
      <c r="A12" s="120">
        <v>4</v>
      </c>
      <c r="B12" s="118" t="s">
        <v>19</v>
      </c>
      <c r="C12" s="119"/>
      <c r="D12" s="51" t="s">
        <v>20</v>
      </c>
      <c r="E12" s="7" t="s">
        <v>16</v>
      </c>
      <c r="F12" s="60">
        <v>2</v>
      </c>
      <c r="G12" s="9">
        <v>690000</v>
      </c>
      <c r="H12" s="36">
        <v>710000</v>
      </c>
      <c r="I12" s="61">
        <v>670000</v>
      </c>
      <c r="J12" s="36">
        <f t="shared" si="0"/>
        <v>690000</v>
      </c>
      <c r="K12" s="95">
        <f t="shared" si="1"/>
        <v>1380000</v>
      </c>
    </row>
    <row r="13" spans="1:11" ht="15" customHeight="1" x14ac:dyDescent="0.3">
      <c r="A13" s="120"/>
      <c r="B13" s="118"/>
      <c r="C13" s="119"/>
      <c r="D13" s="42" t="s">
        <v>21</v>
      </c>
      <c r="E13" s="16" t="s">
        <v>16</v>
      </c>
      <c r="F13" s="62">
        <v>2</v>
      </c>
      <c r="G13" s="17">
        <v>690000</v>
      </c>
      <c r="H13" s="37">
        <v>710000</v>
      </c>
      <c r="I13" s="30">
        <v>670000</v>
      </c>
      <c r="J13" s="37">
        <f t="shared" si="0"/>
        <v>690000</v>
      </c>
      <c r="K13" s="96">
        <f t="shared" si="1"/>
        <v>1380000</v>
      </c>
    </row>
    <row r="14" spans="1:11" ht="19.8" customHeight="1" thickBot="1" x14ac:dyDescent="0.35">
      <c r="A14" s="120"/>
      <c r="B14" s="118"/>
      <c r="C14" s="119"/>
      <c r="D14" s="18" t="s">
        <v>22</v>
      </c>
      <c r="E14" s="19" t="s">
        <v>16</v>
      </c>
      <c r="F14" s="63">
        <v>1</v>
      </c>
      <c r="G14" s="13">
        <v>1600000</v>
      </c>
      <c r="H14" s="38">
        <v>1200000</v>
      </c>
      <c r="I14" s="35">
        <v>2000000</v>
      </c>
      <c r="J14" s="38">
        <f t="shared" si="0"/>
        <v>1600000</v>
      </c>
      <c r="K14" s="33">
        <f t="shared" si="1"/>
        <v>1600000</v>
      </c>
    </row>
    <row r="15" spans="1:11" ht="54" customHeight="1" thickBot="1" x14ac:dyDescent="0.35">
      <c r="A15" s="40">
        <v>5</v>
      </c>
      <c r="B15" s="131" t="s">
        <v>23</v>
      </c>
      <c r="C15" s="133"/>
      <c r="D15" s="65" t="s">
        <v>24</v>
      </c>
      <c r="E15" s="63" t="s">
        <v>8</v>
      </c>
      <c r="F15" s="63">
        <v>1</v>
      </c>
      <c r="G15" s="41">
        <v>9000000</v>
      </c>
      <c r="H15" s="41">
        <v>9500000</v>
      </c>
      <c r="I15" s="41">
        <v>8500000</v>
      </c>
      <c r="J15" s="66">
        <f t="shared" si="0"/>
        <v>9000000</v>
      </c>
      <c r="K15" s="97">
        <f t="shared" si="1"/>
        <v>9000000</v>
      </c>
    </row>
    <row r="16" spans="1:11" ht="14.4" customHeight="1" x14ac:dyDescent="0.3">
      <c r="A16" s="115">
        <v>6</v>
      </c>
      <c r="B16" s="116" t="s">
        <v>25</v>
      </c>
      <c r="C16" s="117"/>
      <c r="D16" s="42" t="s">
        <v>26</v>
      </c>
      <c r="E16" s="67" t="s">
        <v>8</v>
      </c>
      <c r="F16" s="43">
        <v>4</v>
      </c>
      <c r="G16" s="36">
        <v>1490000</v>
      </c>
      <c r="H16" s="89">
        <v>1500000</v>
      </c>
      <c r="I16" s="9">
        <v>1480000</v>
      </c>
      <c r="J16" s="36">
        <f t="shared" si="0"/>
        <v>1490000</v>
      </c>
      <c r="K16" s="95">
        <f t="shared" si="1"/>
        <v>5960000</v>
      </c>
    </row>
    <row r="17" spans="1:11" x14ac:dyDescent="0.3">
      <c r="A17" s="115"/>
      <c r="B17" s="118"/>
      <c r="C17" s="119"/>
      <c r="D17" s="42" t="s">
        <v>27</v>
      </c>
      <c r="E17" s="67" t="s">
        <v>8</v>
      </c>
      <c r="F17" s="68">
        <v>2</v>
      </c>
      <c r="G17" s="37">
        <v>1290000</v>
      </c>
      <c r="H17" s="110">
        <v>1300000</v>
      </c>
      <c r="I17" s="69">
        <v>1280000</v>
      </c>
      <c r="J17" s="37">
        <f t="shared" si="0"/>
        <v>1290000</v>
      </c>
      <c r="K17" s="96">
        <f t="shared" si="1"/>
        <v>2580000</v>
      </c>
    </row>
    <row r="18" spans="1:11" ht="34.799999999999997" customHeight="1" thickBot="1" x14ac:dyDescent="0.35">
      <c r="A18" s="115"/>
      <c r="B18" s="121"/>
      <c r="C18" s="122"/>
      <c r="D18" s="70" t="s">
        <v>28</v>
      </c>
      <c r="E18" s="71" t="s">
        <v>8</v>
      </c>
      <c r="F18" s="72">
        <v>2</v>
      </c>
      <c r="G18" s="29">
        <v>1100000</v>
      </c>
      <c r="H18" s="90">
        <v>1300000</v>
      </c>
      <c r="I18" s="13">
        <v>900000</v>
      </c>
      <c r="J18" s="38">
        <f t="shared" si="0"/>
        <v>1100000</v>
      </c>
      <c r="K18" s="33">
        <f t="shared" si="1"/>
        <v>2200000</v>
      </c>
    </row>
    <row r="19" spans="1:11" x14ac:dyDescent="0.3">
      <c r="A19" s="115">
        <v>7</v>
      </c>
      <c r="B19" s="129" t="s">
        <v>29</v>
      </c>
      <c r="C19" s="130"/>
      <c r="D19" s="73" t="s">
        <v>26</v>
      </c>
      <c r="E19" s="74" t="s">
        <v>8</v>
      </c>
      <c r="F19" s="8">
        <v>4</v>
      </c>
      <c r="G19" s="36">
        <v>1490000</v>
      </c>
      <c r="H19" s="61">
        <v>1500000</v>
      </c>
      <c r="I19" s="36">
        <v>1480000</v>
      </c>
      <c r="J19" s="61">
        <f t="shared" si="0"/>
        <v>1490000</v>
      </c>
      <c r="K19" s="95">
        <f t="shared" si="1"/>
        <v>5960000</v>
      </c>
    </row>
    <row r="20" spans="1:11" x14ac:dyDescent="0.3">
      <c r="A20" s="115"/>
      <c r="B20" s="118"/>
      <c r="C20" s="119"/>
      <c r="D20" s="42" t="s">
        <v>30</v>
      </c>
      <c r="E20" s="67" t="s">
        <v>8</v>
      </c>
      <c r="F20" s="68">
        <v>2</v>
      </c>
      <c r="G20" s="37">
        <v>1290000</v>
      </c>
      <c r="H20" s="30">
        <v>1300000</v>
      </c>
      <c r="I20" s="37">
        <v>1280000</v>
      </c>
      <c r="J20" s="30">
        <f t="shared" si="0"/>
        <v>1290000</v>
      </c>
      <c r="K20" s="96">
        <f t="shared" si="1"/>
        <v>2580000</v>
      </c>
    </row>
    <row r="21" spans="1:11" x14ac:dyDescent="0.3">
      <c r="A21" s="115"/>
      <c r="B21" s="118"/>
      <c r="C21" s="119"/>
      <c r="D21" s="44" t="s">
        <v>31</v>
      </c>
      <c r="E21" s="67" t="s">
        <v>8</v>
      </c>
      <c r="F21" s="68">
        <v>2</v>
      </c>
      <c r="G21" s="96">
        <v>1100000</v>
      </c>
      <c r="H21" s="30">
        <v>1300000</v>
      </c>
      <c r="I21" s="37">
        <v>900000</v>
      </c>
      <c r="J21" s="30">
        <f t="shared" si="0"/>
        <v>1100000</v>
      </c>
      <c r="K21" s="96">
        <f t="shared" si="1"/>
        <v>2200000</v>
      </c>
    </row>
    <row r="22" spans="1:11" ht="15" thickBot="1" x14ac:dyDescent="0.35">
      <c r="A22" s="115"/>
      <c r="B22" s="121"/>
      <c r="C22" s="122"/>
      <c r="D22" s="75" t="s">
        <v>32</v>
      </c>
      <c r="E22" s="45" t="s">
        <v>8</v>
      </c>
      <c r="F22" s="46">
        <v>1</v>
      </c>
      <c r="G22" s="33">
        <v>6000000</v>
      </c>
      <c r="H22" s="64">
        <v>6050000</v>
      </c>
      <c r="I22" s="33">
        <v>5790000</v>
      </c>
      <c r="J22" s="64">
        <f t="shared" si="0"/>
        <v>5946666.666666667</v>
      </c>
      <c r="K22" s="33">
        <f t="shared" si="1"/>
        <v>5946666.666666667</v>
      </c>
    </row>
    <row r="23" spans="1:11" x14ac:dyDescent="0.3">
      <c r="A23" s="115">
        <v>8</v>
      </c>
      <c r="B23" s="129" t="s">
        <v>33</v>
      </c>
      <c r="C23" s="130"/>
      <c r="D23" s="44" t="s">
        <v>34</v>
      </c>
      <c r="E23" s="7" t="s">
        <v>8</v>
      </c>
      <c r="F23" s="100">
        <v>1</v>
      </c>
      <c r="G23" s="9">
        <v>890000</v>
      </c>
      <c r="H23" s="9">
        <v>900000</v>
      </c>
      <c r="I23" s="9">
        <v>880000</v>
      </c>
      <c r="J23" s="59">
        <f t="shared" ref="J23:J35" si="2">(G23+H23+I23)/3</f>
        <v>890000</v>
      </c>
      <c r="K23" s="95">
        <f t="shared" si="1"/>
        <v>890000</v>
      </c>
    </row>
    <row r="24" spans="1:11" ht="15" thickBot="1" x14ac:dyDescent="0.35">
      <c r="A24" s="115"/>
      <c r="B24" s="118"/>
      <c r="C24" s="119"/>
      <c r="D24" s="42" t="s">
        <v>35</v>
      </c>
      <c r="E24" s="19" t="s">
        <v>8</v>
      </c>
      <c r="F24" s="48">
        <v>4</v>
      </c>
      <c r="G24" s="13">
        <v>1390000</v>
      </c>
      <c r="H24" s="13">
        <v>1380000</v>
      </c>
      <c r="I24" s="13">
        <v>1400000</v>
      </c>
      <c r="J24" s="101">
        <f t="shared" si="2"/>
        <v>1390000</v>
      </c>
      <c r="K24" s="88">
        <f t="shared" si="1"/>
        <v>5560000</v>
      </c>
    </row>
    <row r="25" spans="1:11" ht="28.8" customHeight="1" thickBot="1" x14ac:dyDescent="0.35">
      <c r="A25" s="126"/>
      <c r="B25" s="121"/>
      <c r="C25" s="122"/>
      <c r="D25" s="76" t="s">
        <v>36</v>
      </c>
      <c r="E25" s="12" t="s">
        <v>8</v>
      </c>
      <c r="F25" s="93">
        <v>2</v>
      </c>
      <c r="G25" s="103">
        <v>1900000</v>
      </c>
      <c r="H25" s="103">
        <v>1950000</v>
      </c>
      <c r="I25" s="103">
        <v>1900000</v>
      </c>
      <c r="J25" s="31">
        <f t="shared" si="2"/>
        <v>1916666.6666666667</v>
      </c>
      <c r="K25" s="95">
        <f t="shared" si="1"/>
        <v>3833333.3333333335</v>
      </c>
    </row>
    <row r="26" spans="1:11" ht="33.6" customHeight="1" x14ac:dyDescent="0.3">
      <c r="A26" s="115">
        <v>9</v>
      </c>
      <c r="B26" s="129" t="s">
        <v>37</v>
      </c>
      <c r="C26" s="130"/>
      <c r="D26" s="77" t="s">
        <v>38</v>
      </c>
      <c r="E26" s="16" t="s">
        <v>8</v>
      </c>
      <c r="F26" s="7">
        <v>4</v>
      </c>
      <c r="G26" s="9">
        <v>1390000</v>
      </c>
      <c r="H26" s="28">
        <v>1380000</v>
      </c>
      <c r="I26" s="89">
        <v>1400000</v>
      </c>
      <c r="J26" s="10">
        <f t="shared" si="2"/>
        <v>1390000</v>
      </c>
      <c r="K26" s="105">
        <f t="shared" si="1"/>
        <v>5560000</v>
      </c>
    </row>
    <row r="27" spans="1:11" ht="30" customHeight="1" thickBot="1" x14ac:dyDescent="0.35">
      <c r="A27" s="126"/>
      <c r="B27" s="121"/>
      <c r="C27" s="122"/>
      <c r="D27" s="76" t="s">
        <v>36</v>
      </c>
      <c r="E27" s="19" t="s">
        <v>8</v>
      </c>
      <c r="F27" s="19">
        <v>2</v>
      </c>
      <c r="G27" s="99">
        <v>1900000</v>
      </c>
      <c r="H27" s="38">
        <v>1950000</v>
      </c>
      <c r="I27" s="35">
        <v>1900000</v>
      </c>
      <c r="J27" s="33">
        <f t="shared" si="2"/>
        <v>1916666.6666666667</v>
      </c>
      <c r="K27" s="39">
        <f>J27*F27</f>
        <v>3833333.3333333335</v>
      </c>
    </row>
    <row r="28" spans="1:11" ht="14.4" customHeight="1" x14ac:dyDescent="0.3">
      <c r="A28" s="115">
        <v>10</v>
      </c>
      <c r="B28" s="116" t="s">
        <v>39</v>
      </c>
      <c r="C28" s="117"/>
      <c r="D28" s="78" t="s">
        <v>40</v>
      </c>
      <c r="E28" s="7" t="s">
        <v>8</v>
      </c>
      <c r="F28" s="8">
        <v>2</v>
      </c>
      <c r="G28" s="9">
        <v>2000000</v>
      </c>
      <c r="H28" s="9">
        <v>2200000</v>
      </c>
      <c r="I28" s="9">
        <v>2180000</v>
      </c>
      <c r="J28" s="59">
        <f t="shared" si="2"/>
        <v>2126666.6666666665</v>
      </c>
      <c r="K28" s="95">
        <f t="shared" ref="K28:K39" si="3">J28*F28</f>
        <v>4253333.333333333</v>
      </c>
    </row>
    <row r="29" spans="1:11" ht="18.75" customHeight="1" x14ac:dyDescent="0.3">
      <c r="A29" s="115"/>
      <c r="B29" s="118"/>
      <c r="C29" s="119"/>
      <c r="D29" s="79" t="s">
        <v>41</v>
      </c>
      <c r="E29" s="16" t="s">
        <v>8</v>
      </c>
      <c r="F29" s="43">
        <v>2</v>
      </c>
      <c r="G29" s="17">
        <v>890000</v>
      </c>
      <c r="H29" s="17">
        <v>880000</v>
      </c>
      <c r="I29" s="17">
        <v>900000</v>
      </c>
      <c r="J29" s="27">
        <f t="shared" si="2"/>
        <v>890000</v>
      </c>
      <c r="K29" s="102">
        <f t="shared" si="3"/>
        <v>1780000</v>
      </c>
    </row>
    <row r="30" spans="1:11" ht="17.399999999999999" customHeight="1" thickBot="1" x14ac:dyDescent="0.35">
      <c r="A30" s="115"/>
      <c r="B30" s="118"/>
      <c r="C30" s="119"/>
      <c r="D30" s="80" t="s">
        <v>42</v>
      </c>
      <c r="E30" s="19" t="s">
        <v>8</v>
      </c>
      <c r="F30" s="48">
        <v>1</v>
      </c>
      <c r="G30" s="13">
        <v>1100000</v>
      </c>
      <c r="H30" s="13">
        <v>1300000</v>
      </c>
      <c r="I30" s="99">
        <v>900000</v>
      </c>
      <c r="J30" s="55">
        <f t="shared" si="2"/>
        <v>1100000</v>
      </c>
      <c r="K30" s="33">
        <f t="shared" si="3"/>
        <v>1100000</v>
      </c>
    </row>
    <row r="31" spans="1:11" ht="14.4" customHeight="1" x14ac:dyDescent="0.3">
      <c r="A31" s="120">
        <v>11</v>
      </c>
      <c r="B31" s="116" t="s">
        <v>43</v>
      </c>
      <c r="C31" s="117"/>
      <c r="D31" s="15" t="s">
        <v>44</v>
      </c>
      <c r="E31" s="74" t="s">
        <v>8</v>
      </c>
      <c r="F31" s="81">
        <v>2</v>
      </c>
      <c r="G31" s="9">
        <v>890000</v>
      </c>
      <c r="H31" s="36">
        <v>880000</v>
      </c>
      <c r="I31" s="36">
        <v>900000</v>
      </c>
      <c r="J31" s="95">
        <f t="shared" si="2"/>
        <v>890000</v>
      </c>
      <c r="K31" s="10">
        <f t="shared" si="3"/>
        <v>1780000</v>
      </c>
    </row>
    <row r="32" spans="1:11" x14ac:dyDescent="0.3">
      <c r="A32" s="120"/>
      <c r="B32" s="118"/>
      <c r="C32" s="119"/>
      <c r="D32" s="32" t="s">
        <v>45</v>
      </c>
      <c r="E32" s="16" t="s">
        <v>8</v>
      </c>
      <c r="F32" s="43">
        <v>2</v>
      </c>
      <c r="G32" s="17">
        <v>2000000</v>
      </c>
      <c r="H32" s="37">
        <v>2200000</v>
      </c>
      <c r="I32" s="37">
        <v>2180000</v>
      </c>
      <c r="J32" s="96">
        <f t="shared" si="2"/>
        <v>2126666.6666666665</v>
      </c>
      <c r="K32" s="96">
        <f t="shared" si="3"/>
        <v>4253333.333333333</v>
      </c>
    </row>
    <row r="33" spans="1:12" ht="14.4" customHeight="1" thickBot="1" x14ac:dyDescent="0.35">
      <c r="A33" s="120"/>
      <c r="B33" s="121"/>
      <c r="C33" s="122"/>
      <c r="D33" s="18" t="s">
        <v>42</v>
      </c>
      <c r="E33" s="19" t="s">
        <v>8</v>
      </c>
      <c r="F33" s="48">
        <v>1</v>
      </c>
      <c r="G33" s="13">
        <v>1100000</v>
      </c>
      <c r="H33" s="38">
        <v>1300000</v>
      </c>
      <c r="I33" s="38">
        <v>900000</v>
      </c>
      <c r="J33" s="33">
        <f t="shared" si="2"/>
        <v>1100000</v>
      </c>
      <c r="K33" s="33">
        <f t="shared" si="3"/>
        <v>1100000</v>
      </c>
    </row>
    <row r="34" spans="1:12" x14ac:dyDescent="0.3">
      <c r="A34" s="123">
        <v>12</v>
      </c>
      <c r="B34" s="118" t="s">
        <v>46</v>
      </c>
      <c r="C34" s="119"/>
      <c r="D34" s="32" t="s">
        <v>47</v>
      </c>
      <c r="E34" s="16" t="s">
        <v>48</v>
      </c>
      <c r="F34" s="43">
        <v>4</v>
      </c>
      <c r="G34" s="9">
        <v>1400000</v>
      </c>
      <c r="H34" s="9">
        <v>1250000</v>
      </c>
      <c r="I34" s="9">
        <v>1355000</v>
      </c>
      <c r="J34" s="95">
        <f t="shared" si="2"/>
        <v>1335000</v>
      </c>
      <c r="K34" s="95">
        <f t="shared" si="3"/>
        <v>5340000</v>
      </c>
    </row>
    <row r="35" spans="1:12" ht="15" thickBot="1" x14ac:dyDescent="0.35">
      <c r="A35" s="124"/>
      <c r="B35" s="121"/>
      <c r="C35" s="122"/>
      <c r="D35" s="82" t="s">
        <v>49</v>
      </c>
      <c r="E35" s="19" t="s">
        <v>8</v>
      </c>
      <c r="F35" s="48">
        <v>1</v>
      </c>
      <c r="G35" s="13">
        <v>1100000</v>
      </c>
      <c r="H35" s="13">
        <v>1300000</v>
      </c>
      <c r="I35" s="13">
        <v>900000</v>
      </c>
      <c r="J35" s="91">
        <f t="shared" si="2"/>
        <v>1100000</v>
      </c>
      <c r="K35" s="91">
        <f t="shared" si="3"/>
        <v>1100000</v>
      </c>
    </row>
    <row r="36" spans="1:12" ht="15.6" customHeight="1" x14ac:dyDescent="0.3">
      <c r="A36" s="125">
        <v>13</v>
      </c>
      <c r="B36" s="116" t="s">
        <v>50</v>
      </c>
      <c r="C36" s="117"/>
      <c r="D36" s="50" t="s">
        <v>51</v>
      </c>
      <c r="E36" s="26" t="s">
        <v>8</v>
      </c>
      <c r="F36" s="14">
        <v>1</v>
      </c>
      <c r="G36" s="9">
        <v>5000000</v>
      </c>
      <c r="H36" s="28">
        <v>4800000</v>
      </c>
      <c r="I36" s="89">
        <v>5200000</v>
      </c>
      <c r="J36" s="10">
        <f t="shared" ref="J36:J38" si="4">(G36+H36+I36)/3</f>
        <v>5000000</v>
      </c>
      <c r="K36" s="105">
        <f t="shared" si="3"/>
        <v>5000000</v>
      </c>
    </row>
    <row r="37" spans="1:12" ht="15.6" customHeight="1" x14ac:dyDescent="0.3">
      <c r="A37" s="125"/>
      <c r="B37" s="118"/>
      <c r="C37" s="119"/>
      <c r="D37" s="50" t="s">
        <v>52</v>
      </c>
      <c r="E37" s="26" t="s">
        <v>8</v>
      </c>
      <c r="F37" s="14">
        <v>1</v>
      </c>
      <c r="G37" s="17">
        <v>2500000</v>
      </c>
      <c r="H37" s="37">
        <v>2600000</v>
      </c>
      <c r="I37" s="30">
        <v>2400000</v>
      </c>
      <c r="J37" s="96">
        <f t="shared" si="4"/>
        <v>2500000</v>
      </c>
      <c r="K37" s="106">
        <f t="shared" si="3"/>
        <v>2500000</v>
      </c>
    </row>
    <row r="38" spans="1:12" ht="15" customHeight="1" x14ac:dyDescent="0.3">
      <c r="A38" s="125"/>
      <c r="B38" s="118"/>
      <c r="C38" s="119"/>
      <c r="D38" s="51" t="s">
        <v>53</v>
      </c>
      <c r="E38" s="26" t="s">
        <v>8</v>
      </c>
      <c r="F38" s="14">
        <v>2</v>
      </c>
      <c r="G38" s="17">
        <v>1100000</v>
      </c>
      <c r="H38" s="37">
        <v>1300000</v>
      </c>
      <c r="I38" s="30">
        <v>900000</v>
      </c>
      <c r="J38" s="96">
        <f t="shared" si="4"/>
        <v>1100000</v>
      </c>
      <c r="K38" s="106">
        <f t="shared" si="3"/>
        <v>2200000</v>
      </c>
    </row>
    <row r="39" spans="1:12" ht="14.4" customHeight="1" x14ac:dyDescent="0.3">
      <c r="A39" s="125"/>
      <c r="B39" s="118"/>
      <c r="C39" s="119"/>
      <c r="D39" s="51" t="s">
        <v>54</v>
      </c>
      <c r="E39" s="26" t="s">
        <v>8</v>
      </c>
      <c r="F39" s="14">
        <v>2</v>
      </c>
      <c r="G39" s="17">
        <v>1000000</v>
      </c>
      <c r="H39" s="37">
        <v>800000</v>
      </c>
      <c r="I39" s="30">
        <v>1200000</v>
      </c>
      <c r="J39" s="96">
        <f t="shared" ref="J39:J42" si="5">(G39+H39+I39)/3</f>
        <v>1000000</v>
      </c>
      <c r="K39" s="106">
        <f t="shared" si="3"/>
        <v>2000000</v>
      </c>
    </row>
    <row r="40" spans="1:12" x14ac:dyDescent="0.3">
      <c r="A40" s="115"/>
      <c r="B40" s="118"/>
      <c r="C40" s="119"/>
      <c r="D40" s="51" t="s">
        <v>55</v>
      </c>
      <c r="E40" s="16" t="s">
        <v>13</v>
      </c>
      <c r="F40" s="47">
        <v>1</v>
      </c>
      <c r="G40" s="17">
        <v>1500000</v>
      </c>
      <c r="H40" s="37">
        <v>2000000</v>
      </c>
      <c r="I40" s="30">
        <v>1000000</v>
      </c>
      <c r="J40" s="96">
        <f t="shared" si="5"/>
        <v>1500000</v>
      </c>
      <c r="K40" s="106">
        <f>J40*F40</f>
        <v>1500000</v>
      </c>
    </row>
    <row r="41" spans="1:12" ht="15" thickBot="1" x14ac:dyDescent="0.35">
      <c r="A41" s="126"/>
      <c r="B41" s="121"/>
      <c r="C41" s="122"/>
      <c r="D41" s="42" t="s">
        <v>56</v>
      </c>
      <c r="E41" s="19" t="s">
        <v>8</v>
      </c>
      <c r="F41" s="48">
        <v>6</v>
      </c>
      <c r="G41" s="13">
        <v>2690000</v>
      </c>
      <c r="H41" s="29">
        <v>2710000</v>
      </c>
      <c r="I41" s="90">
        <v>2680000</v>
      </c>
      <c r="J41" s="91">
        <f t="shared" si="5"/>
        <v>2693333.3333333335</v>
      </c>
      <c r="K41" s="107">
        <f t="shared" ref="K41" si="6">J41*F41</f>
        <v>16160000</v>
      </c>
    </row>
    <row r="42" spans="1:12" s="20" customFormat="1" ht="34.799999999999997" customHeight="1" thickBot="1" x14ac:dyDescent="0.35">
      <c r="A42" s="49">
        <v>14</v>
      </c>
      <c r="B42" s="127" t="s">
        <v>57</v>
      </c>
      <c r="C42" s="128"/>
      <c r="D42" s="51" t="s">
        <v>58</v>
      </c>
      <c r="E42" s="26" t="s">
        <v>8</v>
      </c>
      <c r="F42" s="14">
        <v>2</v>
      </c>
      <c r="G42" s="104">
        <v>1100000</v>
      </c>
      <c r="H42" s="104">
        <v>1200000</v>
      </c>
      <c r="I42" s="104">
        <v>1000000</v>
      </c>
      <c r="J42" s="83">
        <f t="shared" si="5"/>
        <v>1100000</v>
      </c>
      <c r="K42" s="97">
        <f>J42*F42</f>
        <v>2200000</v>
      </c>
      <c r="L42" s="108"/>
    </row>
    <row r="43" spans="1:12" ht="15" thickBot="1" x14ac:dyDescent="0.35">
      <c r="A43" s="112" t="s">
        <v>59</v>
      </c>
      <c r="B43" s="113"/>
      <c r="C43" s="113"/>
      <c r="D43" s="113"/>
      <c r="E43" s="113"/>
      <c r="F43" s="113"/>
      <c r="G43" s="114"/>
      <c r="H43" s="52"/>
      <c r="I43" s="52"/>
      <c r="J43" s="52"/>
      <c r="K43" s="98">
        <f>SUM(K5:K42)</f>
        <v>126049999.99999999</v>
      </c>
      <c r="L43" s="109"/>
    </row>
    <row r="44" spans="1:12" ht="15" thickBot="1" x14ac:dyDescent="0.35">
      <c r="A44" s="112" t="s">
        <v>60</v>
      </c>
      <c r="B44" s="113"/>
      <c r="C44" s="113"/>
      <c r="D44" s="113"/>
      <c r="E44" s="113"/>
      <c r="F44" s="113"/>
      <c r="G44" s="114"/>
      <c r="H44" s="52"/>
      <c r="I44" s="52"/>
      <c r="J44" s="52"/>
      <c r="K44" s="98">
        <f>K43*19%</f>
        <v>23949499.999999996</v>
      </c>
      <c r="L44" s="109"/>
    </row>
    <row r="45" spans="1:12" ht="15" thickBot="1" x14ac:dyDescent="0.35">
      <c r="A45" s="112" t="s">
        <v>61</v>
      </c>
      <c r="B45" s="113"/>
      <c r="C45" s="113"/>
      <c r="D45" s="113"/>
      <c r="E45" s="113"/>
      <c r="F45" s="113"/>
      <c r="G45" s="114"/>
      <c r="H45" s="52"/>
      <c r="I45" s="52"/>
      <c r="J45" s="52"/>
      <c r="K45" s="98">
        <f>SUM(K43:K44)</f>
        <v>149999499.99999997</v>
      </c>
    </row>
    <row r="46" spans="1:12" x14ac:dyDescent="0.3">
      <c r="A46" s="53"/>
      <c r="B46" s="53"/>
      <c r="C46" s="53"/>
      <c r="D46" s="53"/>
      <c r="E46" s="53"/>
      <c r="F46" s="53"/>
      <c r="G46" s="53"/>
      <c r="H46" s="53"/>
      <c r="I46" s="53"/>
      <c r="J46" s="53"/>
      <c r="K46" s="54"/>
    </row>
    <row r="47" spans="1:12" x14ac:dyDescent="0.3">
      <c r="A47" s="53"/>
      <c r="B47" s="53"/>
      <c r="C47" s="53"/>
      <c r="D47" s="53"/>
      <c r="E47" s="53"/>
      <c r="F47" s="53"/>
      <c r="G47" s="53"/>
      <c r="H47" s="34"/>
      <c r="I47" s="53"/>
      <c r="J47" s="53"/>
      <c r="K47" s="54"/>
    </row>
    <row r="48" spans="1:12" x14ac:dyDescent="0.3">
      <c r="A48" s="111" t="s">
        <v>67</v>
      </c>
      <c r="B48" s="111"/>
      <c r="C48" s="111"/>
      <c r="D48" s="111"/>
      <c r="E48" s="111"/>
      <c r="F48" s="111"/>
      <c r="G48" s="53"/>
      <c r="H48" s="53"/>
      <c r="I48" s="53"/>
      <c r="J48" s="53"/>
      <c r="K48" s="54"/>
    </row>
    <row r="49" spans="1:11" x14ac:dyDescent="0.3">
      <c r="A49" s="111" t="s">
        <v>68</v>
      </c>
      <c r="B49" s="111"/>
      <c r="C49" s="111"/>
      <c r="D49" s="111"/>
      <c r="E49" s="111"/>
      <c r="F49" s="111"/>
      <c r="G49" s="53"/>
      <c r="H49" s="53"/>
      <c r="I49" s="53"/>
      <c r="J49" s="53"/>
      <c r="K49" s="54"/>
    </row>
    <row r="50" spans="1:11" x14ac:dyDescent="0.3">
      <c r="A50" s="53"/>
      <c r="B50" s="53"/>
      <c r="C50" s="53"/>
      <c r="D50" s="53"/>
      <c r="E50" s="53"/>
      <c r="F50" s="53"/>
      <c r="G50" s="53"/>
      <c r="H50" s="53"/>
      <c r="I50" s="53"/>
      <c r="J50" s="53"/>
      <c r="K50" s="54"/>
    </row>
    <row r="51" spans="1:11" x14ac:dyDescent="0.3">
      <c r="A51" s="53"/>
      <c r="B51" s="53"/>
      <c r="C51" s="53"/>
      <c r="D51" s="53"/>
      <c r="E51" s="53"/>
      <c r="F51" s="53"/>
      <c r="G51" s="53"/>
      <c r="H51" s="53"/>
      <c r="I51" s="53"/>
      <c r="J51" s="53"/>
      <c r="K51" s="54"/>
    </row>
    <row r="52" spans="1:11" x14ac:dyDescent="0.3">
      <c r="A52" s="53"/>
      <c r="B52" s="53"/>
      <c r="C52" s="53"/>
      <c r="D52" s="53"/>
      <c r="E52" s="53"/>
      <c r="F52" s="53"/>
      <c r="G52" s="53"/>
      <c r="H52" s="53"/>
      <c r="I52" s="53"/>
      <c r="J52" s="53"/>
      <c r="K52" s="54"/>
    </row>
  </sheetData>
  <mergeCells count="34">
    <mergeCell ref="A16:A18"/>
    <mergeCell ref="B16:C18"/>
    <mergeCell ref="C1:K1"/>
    <mergeCell ref="C2:K3"/>
    <mergeCell ref="B4:C4"/>
    <mergeCell ref="A5:A6"/>
    <mergeCell ref="B5:C6"/>
    <mergeCell ref="A7:A8"/>
    <mergeCell ref="B7:C8"/>
    <mergeCell ref="A9:A11"/>
    <mergeCell ref="B9:C11"/>
    <mergeCell ref="A12:A14"/>
    <mergeCell ref="B12:C14"/>
    <mergeCell ref="B15:C15"/>
    <mergeCell ref="A19:A22"/>
    <mergeCell ref="B19:C22"/>
    <mergeCell ref="A23:A25"/>
    <mergeCell ref="B23:C25"/>
    <mergeCell ref="A26:A27"/>
    <mergeCell ref="B26:C27"/>
    <mergeCell ref="A48:F48"/>
    <mergeCell ref="A49:F49"/>
    <mergeCell ref="A45:G45"/>
    <mergeCell ref="A28:A30"/>
    <mergeCell ref="B28:C30"/>
    <mergeCell ref="A31:A33"/>
    <mergeCell ref="B31:C33"/>
    <mergeCell ref="A34:A35"/>
    <mergeCell ref="B34:C35"/>
    <mergeCell ref="A36:A41"/>
    <mergeCell ref="B36:C41"/>
    <mergeCell ref="B42:C42"/>
    <mergeCell ref="A43:G43"/>
    <mergeCell ref="A44:G44"/>
  </mergeCells>
  <pageMargins left="0.25" right="0.25" top="0.75" bottom="0.75" header="0.3" footer="0.3"/>
  <pageSetup scale="1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PROMEDIO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Valencia</dc:creator>
  <cp:lastModifiedBy>Milena Vargas Satizabal</cp:lastModifiedBy>
  <dcterms:created xsi:type="dcterms:W3CDTF">2026-09-26T02:28:00Z</dcterms:created>
  <dcterms:modified xsi:type="dcterms:W3CDTF">2026-09-28T14:19:12Z</dcterms:modified>
</cp:coreProperties>
</file>