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6. CAMARAS DE VIGILANCIA\"/>
    </mc:Choice>
  </mc:AlternateContent>
  <xr:revisionPtr revIDLastSave="0" documentId="13_ncr:1_{0BC41A55-612A-4FA6-9018-C20615DDA24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ámaras" sheetId="3" r:id="rId1"/>
  </sheets>
  <calcPr calcId="191029"/>
  <extLst>
    <ext uri="GoogleSheetsCustomDataVersion2">
      <go:sheetsCustomData xmlns:go="http://customooxmlschemas.google.com/" r:id="rId6" roundtripDataChecksum="JNKe+ndysI++msfMtK/Rn3kXWrjZf3rBPTXaNXtysEQ="/>
    </ext>
  </extLst>
</workbook>
</file>

<file path=xl/calcChain.xml><?xml version="1.0" encoding="utf-8"?>
<calcChain xmlns="http://schemas.openxmlformats.org/spreadsheetml/2006/main">
  <c r="P26" i="3" l="1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10" i="3"/>
  <c r="H11" i="3"/>
  <c r="H12" i="3"/>
  <c r="N12" i="3" s="1"/>
  <c r="H13" i="3"/>
  <c r="N13" i="3" s="1"/>
  <c r="H14" i="3"/>
  <c r="N14" i="3" s="1"/>
  <c r="H15" i="3"/>
  <c r="N15" i="3" s="1"/>
  <c r="H16" i="3"/>
  <c r="N16" i="3" s="1"/>
  <c r="H17" i="3"/>
  <c r="N17" i="3" s="1"/>
  <c r="H18" i="3"/>
  <c r="N18" i="3" s="1"/>
  <c r="H19" i="3"/>
  <c r="H20" i="3"/>
  <c r="H21" i="3"/>
  <c r="H22" i="3"/>
  <c r="H23" i="3"/>
  <c r="H24" i="3"/>
  <c r="H25" i="3"/>
  <c r="H10" i="3"/>
  <c r="P10" i="3" l="1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N11" i="3"/>
  <c r="J11" i="3"/>
  <c r="L11" i="3"/>
  <c r="J12" i="3"/>
  <c r="L12" i="3"/>
  <c r="J13" i="3"/>
  <c r="L13" i="3"/>
  <c r="J14" i="3"/>
  <c r="L14" i="3"/>
  <c r="J15" i="3"/>
  <c r="L15" i="3"/>
  <c r="J16" i="3"/>
  <c r="L16" i="3"/>
  <c r="J17" i="3"/>
  <c r="L17" i="3"/>
  <c r="J18" i="3"/>
  <c r="L18" i="3"/>
  <c r="N19" i="3"/>
  <c r="L19" i="3"/>
  <c r="J19" i="3"/>
  <c r="N20" i="3"/>
  <c r="L20" i="3"/>
  <c r="J20" i="3"/>
  <c r="N21" i="3"/>
  <c r="L21" i="3"/>
  <c r="J21" i="3"/>
  <c r="N22" i="3"/>
  <c r="L22" i="3"/>
  <c r="J22" i="3"/>
  <c r="L23" i="3"/>
  <c r="N23" i="3"/>
  <c r="J23" i="3"/>
  <c r="N24" i="3"/>
  <c r="L24" i="3"/>
  <c r="J24" i="3"/>
  <c r="L25" i="3"/>
  <c r="N25" i="3"/>
  <c r="J25" i="3"/>
  <c r="L10" i="3"/>
  <c r="N10" i="3"/>
  <c r="J10" i="3"/>
</calcChain>
</file>

<file path=xl/sharedStrings.xml><?xml version="1.0" encoding="utf-8"?>
<sst xmlns="http://schemas.openxmlformats.org/spreadsheetml/2006/main" count="60" uniqueCount="40">
  <si>
    <t>ALCALDÍA DE BUCARAMANGA</t>
  </si>
  <si>
    <t>ESTUDIO DE PRECIOS DE MERCADO 2026</t>
  </si>
  <si>
    <t xml:space="preserve">PROYECTO: </t>
  </si>
  <si>
    <t>INSTITUTO MUNICICPAL DE CULTUTA Y TURISMO</t>
  </si>
  <si>
    <t>UNIDAD DE MEDIDA</t>
  </si>
  <si>
    <t>PROMEDIO</t>
  </si>
  <si>
    <t>OBSERVACIONES:</t>
  </si>
  <si>
    <t>El IMCT se permite aclarar que ya se incluyó el IVA de 19% para cada item, así como todos los gastos ordenanzales e impuestos a que haya lugar.</t>
  </si>
  <si>
    <t>ÍTEM</t>
  </si>
  <si>
    <t>INSTITUTO DESCENTRALIZADO</t>
  </si>
  <si>
    <t>Valor Total</t>
  </si>
  <si>
    <t>Valor unitario</t>
  </si>
  <si>
    <t>Valor Unitario</t>
  </si>
  <si>
    <t>VALOR TOTAL IVA IMPUESTOS INCLUIDOS</t>
  </si>
  <si>
    <t xml:space="preserve">INVERSIÓN </t>
  </si>
  <si>
    <t>SERVICIO</t>
  </si>
  <si>
    <t>1. FOCUS INGENERÍA S.A.S.</t>
  </si>
  <si>
    <t>2. TRANSMIRADIOS LTDA</t>
  </si>
  <si>
    <t>3. ETELCOM S.A.S.</t>
  </si>
  <si>
    <t xml:space="preserve">CANTIDAD TOTAL </t>
  </si>
  <si>
    <t>CANTIDAD SEDE BIBLIOTECA GABRIEL TURBAY</t>
  </si>
  <si>
    <t>CANTIDAD SEDE CAMPO MADRID</t>
  </si>
  <si>
    <t>CANTIDAD SEDE CAFE MADRID</t>
  </si>
  <si>
    <t xml:space="preserve">Unidad </t>
  </si>
  <si>
    <r>
      <rPr>
        <b/>
        <sz val="8.5"/>
        <color theme="1"/>
        <rFont val="Arial Narrow"/>
        <family val="2"/>
      </rPr>
      <t xml:space="preserve">CÁMARA DOMO PTZ incluye tarjeta MicroSD 128G + adaptador POE 90W
</t>
    </r>
    <r>
      <rPr>
        <sz val="8.5"/>
        <color theme="1"/>
        <rFont val="Arial Narrow"/>
        <family val="2"/>
      </rPr>
      <t>• Resolución de imagen: 4 Megapíxeles (2560 × 1440) para captura detallada.
• Zoom óptico: Alcance de hasta 32x para monitoreo a largas distancias.
• Visión nocturna: Iluminación infrarroja de gran alcance (hasta 200 metros).
• Tecnología de iluminación dual: Apoyo con luz blanca e infrarrojo para imágenes a color de noche.
• Analítica de video inteligente: Clasificación de objetivos basada en aprendizaje profundo (detección de personas y vehículos).
• Funciones de disuasión: Alarma con luz estroboscópica y advertencia audible integradas.
• Protección exterior: Clasificación IP66 resistente a la intemperie y protección antivandálica IK10.
• Alimentación y conectividad: Soporte para alimentación PoE+ (Power over Ethernet) y protocolo de red IP.                                                                                                                                              
• Almacenamiento local: Tarjeta MicroSD de 128 GB
• Incluye adaptador POE de 90W</t>
    </r>
  </si>
  <si>
    <r>
      <rPr>
        <b/>
        <sz val="8.5"/>
        <color theme="1"/>
        <rFont val="Arial Narrow"/>
        <family val="2"/>
      </rPr>
      <t>MATERIALES E INSTALACION DE CÁMARA DOMO PTZ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recorridos automáticos (Tours), detección de movimiento, alarmas.
• Capacitación de Operadores: Transferencia de conocimiento al personal asignado por el cliente para el control manual del PTZ (Pan/Tilt/Zoom), reproducción de grabaciones y gestión de alertas.
• Cable de red UTP: Categoría 6 (100% cobre para exteriores si va a la intemperie).
• Rj45 con protección.
• Gabinete metálico tipo interperie para alojar conexiones datos
• Incluye brazo soporte para cámara PTZ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</si>
  <si>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CÁMARAS MINIDOMO INTERIOR incluye tarjeta MicroSD 128G</t>
    </r>
    <r>
      <rPr>
        <sz val="8.5"/>
        <color theme="1"/>
        <rFont val="Arial Narrow"/>
        <family val="2"/>
      </rPr>
      <t xml:space="preserve">
• Resolución de video: 8 Megapíxeles (4K Ultra HD) para máxima claridad visual.
• Lente fijo: Opción de gran angular (generalmente 2.8 mm o 4 mm).
• Compresión de video: Formatos H.265+ / H.264+ para optimizar ancho de banda y almacenamiento.
• Rango dinámico amplio (WDR): WDR real de 120 dB para compensar contraluces intensos.
• Visión nocturna IR: Alcance infrarrojo integrado de hasta 30 metros.
• Detección inteligente: Filtro de falsas alarmas enfocado en humanos y vehículos.
• Diseño robusto: Cubierta tipo domo antivandálica (IK10) y resistente al agua/polvo (IP67).
• Almacenamiento local: Tarjeta MicroSD de 128 GB</t>
    </r>
  </si>
  <si>
    <r>
      <rPr>
        <b/>
        <sz val="8.5"/>
        <color theme="1"/>
        <rFont val="Arial Narrow"/>
        <family val="2"/>
      </rPr>
      <t>MATERIALES E INSTALACION DE CÁMARAS MINIDOMO INTERIOR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</si>
  <si>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CÁMARAS BULLET INTERIOR incluye tarjeta MicroSD 128G</t>
    </r>
    <r>
      <rPr>
        <sz val="8.5"/>
        <color theme="1"/>
        <rFont val="Arial Narrow"/>
        <family val="2"/>
      </rPr>
      <t xml:space="preserve">
• Resolución de imagen: 8 Megapíxeles (4K Ultra HD).
• Lente varifocal motorizado: Ajuste remoto de zoom y enfoque (ej. 2.8 mm a 12 mm).
• Iluminación híbrida/inteligente: Combinación de luz infrarroja y luz blanca visible según el evento.
• Interfaces de audio y alarma: Entrada/salida de audio para micrófono/altavoz y puertos de alarma integrados.
• Compresión eficiente: Formatos de codificación avanzada para ahorro de espacio en disco.
• Grado de protección exterior: Carcasa metálica resistente con certificación IP67.
• Sostenibilidad ambiental: Operación en un amplio rango de temperaturas extremas.
• Alimentación flexible: Opción de alimentación mediante 12 VDC o PoE (802.3af).
• Almacenamiento local: Tarjeta MicroSD de 128 GB</t>
    </r>
  </si>
  <si>
    <r>
      <rPr>
        <b/>
        <sz val="8.5"/>
        <color theme="1"/>
        <rFont val="Arial Narrow"/>
        <family val="2"/>
      </rPr>
      <t>MATERIALES E INSTALACION DE CÁMARAS BULLET INTERIOR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</si>
  <si>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DISCO DE 10 TERAS</t>
    </r>
    <r>
      <rPr>
        <sz val="8.5"/>
        <color theme="1"/>
        <rFont val="Arial Narrow"/>
        <family val="2"/>
      </rPr>
      <t xml:space="preserve">
• Capacidad de almacenamiento: 10 Terabytes (TB).
• Diseño para videovigilancia: Soporte para operación continua 24/7.
• Interfaz de conexión: SATA 6 Gb/s.
• Velocidad de rotación y caché: Mínimo 5200 RPM y 256MB tamaño del búfer de memoria (MB).
• Tasa de transferencia / Carga de trabajo: Carga de trabajo anual soportada (TB/año).
• Soporte multicámara: Capacidad para escribir flujos simultáneos HD.
• Resistencia a vibración: Sensores de vibración rotacional (RV) integrados.
• Bajo consumo energético: Optimización de temperatura y energía.</t>
    </r>
  </si>
  <si>
    <r>
      <rPr>
        <b/>
        <sz val="8.5"/>
        <color theme="1"/>
        <rFont val="Arial Narrow"/>
        <family val="2"/>
      </rPr>
      <t xml:space="preserve">SISTEMA DE ALMACENAMIENTO </t>
    </r>
    <r>
      <rPr>
        <sz val="8.5"/>
        <color theme="1"/>
        <rFont val="Arial Narrow"/>
        <family val="2"/>
      </rPr>
      <t xml:space="preserve">
• Grabador NVR de 32 Canales
• Capacidad de canales IP: Admite la conexión de hasta 32 cámaras IP independientes de alta resolución.
• Capacidad de almacenamiento interno: Soporta 4 bahías de discos duros SATA de alta capacidad (hasta 14 TB o 16 TB por disco).
• Switch PoE+ integrado: Incorpora 16 puertos PoE (Power over Ethernet) independientes para alimentación directa de cámaras (hasta 200W totales).
• Ultra alta definición (Resolución 8K/32MP): Capacidad de decodificación y salida de video en ultra alta resolución (hasta 8K mediante salidas HDMI dedicadas).
• Rendimiento y ancho de banda: Elevado flujo de procesamiento de red (hasta 320 Mbps de entrada y 400 Mbps de salida).
• Eficiencia de compresión: Formato de codificación avanzado de video H.265+ / H.265 / H.264+ para optimización del almacenamiento.
• Compatibilidad con analíticas inteligentes: Soporte para reconocimiento facial, lectura de placas (ANPR), conteo de personas y filtros de falsas alarmas.
• Interfaces de integración: Múltiples entradas/salidas de alarma (16 in / 9 out), entradas de audio bidireccional y puertos de red Gigabit.</t>
    </r>
  </si>
  <si>
    <r>
      <rPr>
        <b/>
        <sz val="8.5"/>
        <color theme="1"/>
        <rFont val="Arial Narrow"/>
        <family val="2"/>
      </rPr>
      <t>UPS 2KVA ONLINE</t>
    </r>
    <r>
      <rPr>
        <sz val="8.5"/>
        <color theme="1"/>
        <rFont val="Arial Narrow"/>
        <family val="2"/>
      </rPr>
      <t xml:space="preserve">
• Capacidad de potencia: 2000 VA / 1800W a 2000W.
• Tecnología de doble conversión (Online): Proporciona energía continua de onda senoidal pura sin tiempo de transferencia (0 ms).
• Factor de forma: Montaje en torre para alojar en gabinetes de comunicaciones.
• Regulación de voltaje: Corrección activa del factor de potencia de entrada y voltaje de salida estable.
• Protección integral: Filtro contra picos de voltaje, sobrecargas, cortocircuitos y ruidos eléctricos.
• Autonomía extendida: Posibilidad de conectar bancos de baterías externos para mayor tiempo de respaldo.
• Pantalla de control: Pantalla LCD intuitiva para monitorear estado de carga, baterías y voltaje.</t>
    </r>
  </si>
  <si>
    <r>
      <rPr>
        <b/>
        <sz val="8.5"/>
        <color theme="1"/>
        <rFont val="Arial Narrow"/>
        <family val="2"/>
      </rPr>
      <t>CANALIZACIÓN ELÉCTRICA DE CÁMARAS Y NODOS</t>
    </r>
    <r>
      <rPr>
        <sz val="8.5"/>
        <color theme="1"/>
        <rFont val="Arial Narrow"/>
        <family val="2"/>
      </rPr>
      <t xml:space="preserve">
• Tubería EMT: Suministro e Instalación de 7 metros de Tubería metálica EMT a la vista por punto
• Protección mecánica: Resistencia a impactos, vibraciones y aplastamiento para proteger los cables.
• Capacidad de llenado: Dimensionado según normas para permitir disipación de calor y futuro cableado.
• Accesorios de montaje: Cajas de paso, condulets, abrazaderas y conectores certificados.
• Puesta a tierra continua: Continuidad eléctrica en la tubería metálica para seguridad.
• Criterio de instalación: Cumplimiento de retardo de llama y normativas eléctricas locales.
• Canalizaciones subterráneas en terreno natural o concreto, donde aplique.
• Caja de 40x40 cm prefabricada para comunicación de canalizaciones subterráneas, donde aplique.</t>
    </r>
  </si>
  <si>
    <r>
      <rPr>
        <b/>
        <sz val="8.5"/>
        <color theme="1"/>
        <rFont val="Arial Narrow"/>
        <family val="2"/>
      </rPr>
      <t>SISTEMAS DE PUESTA A TIERRA TIPO 1</t>
    </r>
    <r>
      <rPr>
        <sz val="8.5"/>
        <color theme="1"/>
        <rFont val="Arial Narrow"/>
        <family val="2"/>
      </rPr>
      <t xml:space="preserve">
• Electrodos de alta calidad: Una varilla de puesta a tierra de cobre-cobre con longitud de 2.40 metros y diámetro de 5/8 de pulgada.
• Tratamiento del terreno: Dosis de 25 kg de compuesto acondicionador en gel por cada electrodo instalado para reducir la resistividad del suelo (no se aceptan polvos ni aditivos no aprobados).
• Conductor principal: Cable de cobre desnudo de calibre 2/0 AWG (construcción de 7 hilos) para la interconexión del sistema.
• Profundidad de enterrado: Puntas de las varillas y conductores tendidos a una profundidad estándar de 0.75 metros respecto al nivel del suelo.
• Instalación sin tensión: Cableado de puesta a tierra tendido de forma holgada, libre de tensión o esfuerzos mecánicos.
• Empalmes por soldadura exotérmica: Uniones e interconexiones ejecutadas mediante soldadura exotérmica para garantizar máxima continuidad eléctrica y durabilidad.
• Límite de resistencia eléctrica: Resistencia del sistema de puesta a tierra terminada e instalada con un valor máximo de 10 ohmios.
• Infraestructura de inspección: Incluye caja o anillo de inspección para facilitar las pruebas de medición y mantenimiento periódico del pozo a tierra.</t>
    </r>
  </si>
  <si>
    <r>
      <rPr>
        <b/>
        <sz val="8.5"/>
        <color theme="1"/>
        <rFont val="Arial Narrow"/>
        <family val="2"/>
      </rPr>
      <t>MANTENIMIENTO PREVENTIVO CÁMARAS</t>
    </r>
    <r>
      <rPr>
        <sz val="8.5"/>
        <color theme="1"/>
        <rFont val="Arial Narrow"/>
        <family val="2"/>
      </rPr>
      <t xml:space="preserve">
• Inspección física: Limpieza de lentes, domos de cristal y revisión del estado de la carcasa.
• Ajuste mecánico: Verificación de soporte, fijación, alineación y enfoque del ángulo de visión.
• Mantenimiento eléctrico: Medición del voltaje de entrada, consumo y estado del PoE/fuente.
• Verificación de conectividad: Pruebas de latencia, pérdida de paquetes y rendimiento en la red IP.
• Pruebas de visión nocturna: Verificación del encendido y alcance de los iluminadores IR/Luz blanca.
• Actualización de firmware: Aplicación de parches de seguridad y mejoras de software del fabricante.
• Revisión de analítica: Calibración de reglas de detección de movimiento y cruce de línea.
• Sellado e impermeabilidad: Inspección de empaques de goma y prensaestopas contra filtraciones.</t>
    </r>
  </si>
  <si>
    <r>
      <rPr>
        <b/>
        <sz val="8.5"/>
        <color theme="1"/>
        <rFont val="Arial Narrow"/>
        <family val="2"/>
      </rPr>
      <t>MANTENIMIENTO CORRECTIVO CÁMARAS</t>
    </r>
    <r>
      <rPr>
        <sz val="8.5"/>
        <color theme="1"/>
        <rFont val="Arial Narrow"/>
        <family val="2"/>
      </rPr>
      <t xml:space="preserve">
• Desinstalación segura: Desconexión eléctrica, de red y retiro del equipo sin daños.
• Tubería EMT: Suministro e Instalación de 6 metros de Tubería metálica EMT a la vista por punto
• Reubicación de cableado: Trazado y tendido de nuevos tramos de cableado de red/energía hacia el nuevo punto.
• Instalación de soporte: Montaje de herrajes o cajas de paso en la nueva ubicación.
• Reorientación y enfoque: Calibración del ángulo visual y campo de cobertura deseado.
• Reconfiguración lógica: Actualización de parámetros de red (IP), nombre en el NVR y mapa de monitoreo.
• Pruebas de funcionamiento: Verificación de transmisión de video, grabación y analíticos en el nuevo nodo.
• Sellado final: Protección de conectores y fijación final contra vibraciones e intemperie.</t>
    </r>
  </si>
  <si>
    <r>
      <rPr>
        <b/>
        <sz val="8.5"/>
        <color theme="1"/>
        <rFont val="Arial Narrow"/>
        <family val="2"/>
      </rPr>
      <t>CONTROL DE ACCESO BIOMÉTRICO (RECONOCIMIENTO FACIAL)</t>
    </r>
    <r>
      <rPr>
        <sz val="8.5"/>
        <color theme="1"/>
        <rFont val="Arial Narrow"/>
        <family val="2"/>
      </rPr>
      <t xml:space="preserve">
• Pantalla táctil compacta: Pantalla LCD táctil de 4.3 pulgadas (resolución de 272 × 480 px).
• Capacidad de rostros y plantillas: Permite registrar hasta 1,500 rostros, 3,000 huellas dactilares y 3,000 tarjetas/claves.
• Autenticación múltiple: Reconocimiento por rostro, huella dactilar, tarjeta de proximidad (13.56 MHz), contraseña/PIN y lectura de códigos QR por software.
• Módulos de comunicación e integración: Conectividad de red por cable (Ethernet RJ-45), Wi-Fi (2.4 GHz), salida RS-485 y puerto Wiegand.
• Alimentación y salida de energía: Soporta alimentación por fuente externa de 12 VCC o por estándar PoE, permitiendo energizar la cerradura eléctrica directamente (12 VDC / 1A) cuando opera bajo PoE.
• Intercomunicación y audio: Audio bidireccional integrado con supresión de ruido y cancelación de eco, compatible con protocolos de telefonía IP/SIP.
• Protección física para exteriores: Carcasa diseñada para uso en intemperie con nivel de protección IP65 y rango de temperatura de -30 °C a 60 °C.
• Cámara de alta definición y velocidad: Doble lente de 2 MP con luz infrarroja (IR), tiempo de reconocimiento menor a 0.2 s por usuario y efectividad &gt;99%.</t>
    </r>
  </si>
  <si>
    <r>
      <rPr>
        <b/>
        <sz val="8.5"/>
        <color theme="1"/>
        <rFont val="Arial Narrow"/>
        <family val="2"/>
      </rPr>
      <t>MONITOR DE OPERADOR 32"</t>
    </r>
    <r>
      <rPr>
        <sz val="8.5"/>
        <color theme="1"/>
        <rFont val="Arial Narrow"/>
        <family val="2"/>
      </rPr>
      <t xml:space="preserve">
• Tamaño y formato de pantalla: Panel LED de 32 pulgadas en formato widescreen (16:9) diseñado para operación continua.
• Resolución de imagen: Pantalla Full HD (1920 × 1080 píxeles) para una visualización clara y detallada de señales de video.
• Operación de grado industrial (24/7): Componentes de alta durabilidad diseñados para trabajo continúo ininterrumpido en centros de control o salas de monitoreo.
• Ángulos de visión amplios: Cobertura visual ultra ancha (178° horizontal y 178° vertical) para evitar distorsión de color desde diferentes posiciones.
• Tiempo de respuesta rápido: Procesamiento de imagen ágil (alrededor de 8 ms) para eliminar el efecto fantasma o estelas en escenas con movimiento rápido.
• Entradas de video multiformato: Equipado con múltiples interfaces de entrada que incluyen HDMI, VGA y conectores de video compuesto (BNC/AV).
• Audio integrado: Altavoces incorporados para la reproducción directa de audio de las cámaras o grabadores sin requerir parlantes externos.
• Montaje flexible: Compatible con soporte de montaje en pared o brazo articulado bajo estándar VESA y base para mesa.
SOPORTE MONITOR DE OPERADOR 32"
• Soporte de montaje en pared o brazo articulado bajo estándar VESA y base para mesa.
• Capacidad de carga certificada: hasta 10 kg o 12 kg 
• Material de alta resistencia: Fabricado en acero laminado en frío o aleación de aluminio inyectado de alta densidad.</t>
    </r>
  </si>
  <si>
    <r>
      <rPr>
        <b/>
        <sz val="8.5"/>
        <color theme="1"/>
        <rFont val="Arial Narrow"/>
        <family val="2"/>
      </rPr>
      <t>GABINETE PARA EQUIPOS DE RED TIPO PARED/PISO 16 RU</t>
    </r>
    <r>
      <rPr>
        <sz val="8.5"/>
        <color theme="1"/>
        <rFont val="Arial Narrow"/>
        <family val="2"/>
      </rPr>
      <t xml:space="preserve">
• Capacidad útil: Diseñado para albergar equipos estándar en un espacio de 16 Unidades de Rack (16 RU / 16U).
• Estructura y diseño abatible: Cuerpo con marco posterior abatible que permite pivotar el gabinete para un acceso cómodo a la parte trasera de los equipos sin retirarlo de la pared.
• Formato de montaje estándar: Parales o rieles de montaje de 19 pulgadas ajustables.
• Dimensiones físicas: Altura externa de aproximadamente 773 mm (30"), ancho de 525 mm (20.5") y profundidad total de 590 mm (23").
• Capacidad de carga estática: Estructura soldada de alta resistencia que soporta cargas estáticas de hasta 54 kg a 59 kg (120 - 130 lbs).
• Puerta y accesos de seguridad: Puerta frontal con marco metálico, cristal templado de seguridad (4 mm) y cerradura con llave para restricción de acceso no autorizado.
• Gestión de cableado y ventilación: Pasacables con perfiles de protección para evitar cortes y perforaciones/rejillas integradas en la estructura para el ingreso de aire o la instalación opcional de ventiladores.
• Estándares y certificaciones: Fabricación bajo norma IP20 y cumplimiento de estándares internacionales de gabinetes/racks de telecomunicaciones y cableado estructurado.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</si>
</sst>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</numFmts>
  <fonts count="10" x14ac:knownFonts="1">
    <font>
      <sz val="10"/>
      <color rgb="FF000000"/>
      <name val="Times New Roman"/>
      <scheme val="minor"/>
    </font>
    <font>
      <sz val="10"/>
      <color rgb="FF000000"/>
      <name val="Times New Roman"/>
      <family val="1"/>
      <scheme val="minor"/>
    </font>
    <font>
      <sz val="8.5"/>
      <color rgb="FF000000"/>
      <name val="Arial Narrow"/>
      <family val="2"/>
    </font>
    <font>
      <b/>
      <sz val="8.5"/>
      <color rgb="FF000000"/>
      <name val="Arial Narrow"/>
      <family val="2"/>
    </font>
    <font>
      <b/>
      <sz val="8.5"/>
      <color theme="1"/>
      <name val="Arial Narrow"/>
      <family val="2"/>
    </font>
    <font>
      <sz val="8.5"/>
      <name val="Arial Narrow"/>
      <family val="2"/>
    </font>
    <font>
      <b/>
      <sz val="8.5"/>
      <color rgb="FFFF0000"/>
      <name val="Arial Narrow"/>
      <family val="2"/>
    </font>
    <font>
      <sz val="8.5"/>
      <color theme="1"/>
      <name val="Arial Narrow"/>
      <family val="2"/>
    </font>
    <font>
      <b/>
      <sz val="8.5"/>
      <name val="Arial Narrow"/>
      <family val="2"/>
    </font>
    <font>
      <sz val="10"/>
      <color rgb="FF000000"/>
      <name val="Times New Roman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DAEEF3"/>
      </patternFill>
    </fill>
    <fill>
      <patternFill patternType="solid">
        <fgColor theme="7" tint="0.79998168889431442"/>
        <bgColor rgb="FFDAEEF3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medium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90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2" fillId="0" borderId="0" xfId="1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" fontId="3" fillId="0" borderId="17" xfId="0" applyNumberFormat="1" applyFont="1" applyBorder="1" applyAlignment="1">
      <alignment horizontal="center" vertical="center" shrinkToFit="1"/>
    </xf>
    <xf numFmtId="0" fontId="7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165" fontId="7" fillId="0" borderId="36" xfId="0" applyNumberFormat="1" applyFont="1" applyBorder="1" applyAlignment="1">
      <alignment vertical="center" wrapText="1"/>
    </xf>
    <xf numFmtId="164" fontId="7" fillId="4" borderId="33" xfId="1" applyFont="1" applyFill="1" applyBorder="1" applyAlignment="1">
      <alignment horizontal="center" vertical="center" wrapText="1"/>
    </xf>
    <xf numFmtId="164" fontId="2" fillId="0" borderId="0" xfId="1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left" vertical="center"/>
    </xf>
    <xf numFmtId="164" fontId="2" fillId="0" borderId="0" xfId="1" applyFont="1" applyFill="1" applyAlignment="1">
      <alignment horizontal="left" vertical="center"/>
    </xf>
    <xf numFmtId="0" fontId="8" fillId="0" borderId="0" xfId="0" applyFont="1" applyAlignment="1">
      <alignment horizontal="right" vertical="center" wrapText="1"/>
    </xf>
    <xf numFmtId="0" fontId="4" fillId="0" borderId="13" xfId="0" applyFont="1" applyBorder="1" applyAlignment="1">
      <alignment horizontal="left" vertical="center"/>
    </xf>
    <xf numFmtId="43" fontId="2" fillId="0" borderId="0" xfId="2" applyFont="1" applyAlignment="1">
      <alignment horizontal="center" vertical="center"/>
    </xf>
    <xf numFmtId="43" fontId="2" fillId="0" borderId="33" xfId="2" applyFont="1" applyBorder="1" applyAlignment="1">
      <alignment horizontal="center" vertical="center" shrinkToFit="1"/>
    </xf>
    <xf numFmtId="43" fontId="8" fillId="0" borderId="0" xfId="2" applyFont="1" applyAlignment="1">
      <alignment horizontal="right" vertical="center" wrapText="1"/>
    </xf>
    <xf numFmtId="43" fontId="2" fillId="0" borderId="37" xfId="2" applyFont="1" applyBorder="1" applyAlignment="1">
      <alignment horizontal="center" vertical="center" shrinkToFit="1"/>
    </xf>
    <xf numFmtId="43" fontId="2" fillId="0" borderId="24" xfId="2" applyFont="1" applyBorder="1" applyAlignment="1">
      <alignment horizontal="center" vertical="center" shrinkToFit="1"/>
    </xf>
    <xf numFmtId="43" fontId="2" fillId="0" borderId="37" xfId="2" applyFont="1" applyFill="1" applyBorder="1" applyAlignment="1">
      <alignment horizontal="center" vertical="center" shrinkToFit="1"/>
    </xf>
    <xf numFmtId="43" fontId="7" fillId="4" borderId="18" xfId="2" applyFont="1" applyFill="1" applyBorder="1" applyAlignment="1">
      <alignment horizontal="center" vertical="center" wrapText="1"/>
    </xf>
    <xf numFmtId="43" fontId="8" fillId="0" borderId="26" xfId="2" applyFont="1" applyBorder="1" applyAlignment="1">
      <alignment horizontal="center" vertical="center" wrapText="1"/>
    </xf>
    <xf numFmtId="43" fontId="8" fillId="0" borderId="0" xfId="2" applyFont="1" applyBorder="1" applyAlignment="1">
      <alignment horizontal="center" vertical="center" wrapText="1"/>
    </xf>
    <xf numFmtId="43" fontId="2" fillId="0" borderId="36" xfId="2" applyFont="1" applyBorder="1" applyAlignment="1">
      <alignment horizontal="center" vertical="center" shrinkToFit="1"/>
    </xf>
    <xf numFmtId="0" fontId="2" fillId="8" borderId="24" xfId="0" applyFont="1" applyFill="1" applyBorder="1" applyAlignment="1">
      <alignment horizontal="center" vertical="center"/>
    </xf>
    <xf numFmtId="1" fontId="3" fillId="0" borderId="38" xfId="0" applyNumberFormat="1" applyFont="1" applyBorder="1" applyAlignment="1">
      <alignment horizontal="center" vertical="center" shrinkToFit="1"/>
    </xf>
    <xf numFmtId="0" fontId="7" fillId="0" borderId="22" xfId="0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0" fontId="2" fillId="8" borderId="39" xfId="0" applyFont="1" applyFill="1" applyBorder="1" applyAlignment="1">
      <alignment horizontal="center" vertical="center"/>
    </xf>
    <xf numFmtId="165" fontId="7" fillId="0" borderId="40" xfId="0" applyNumberFormat="1" applyFont="1" applyBorder="1" applyAlignment="1">
      <alignment vertical="center" wrapText="1"/>
    </xf>
    <xf numFmtId="43" fontId="2" fillId="0" borderId="41" xfId="2" applyFont="1" applyBorder="1" applyAlignment="1">
      <alignment horizontal="center" vertical="center" shrinkToFit="1"/>
    </xf>
    <xf numFmtId="43" fontId="2" fillId="0" borderId="42" xfId="2" applyFont="1" applyBorder="1" applyAlignment="1">
      <alignment horizontal="center" vertical="center" shrinkToFit="1"/>
    </xf>
    <xf numFmtId="43" fontId="2" fillId="0" borderId="39" xfId="2" applyFont="1" applyBorder="1" applyAlignment="1">
      <alignment horizontal="center" vertical="center" shrinkToFit="1"/>
    </xf>
    <xf numFmtId="43" fontId="2" fillId="0" borderId="40" xfId="2" applyFont="1" applyBorder="1" applyAlignment="1">
      <alignment horizontal="center" vertical="center" shrinkToFit="1"/>
    </xf>
    <xf numFmtId="43" fontId="2" fillId="0" borderId="41" xfId="2" applyFont="1" applyFill="1" applyBorder="1" applyAlignment="1">
      <alignment horizontal="center" vertical="center" shrinkToFit="1"/>
    </xf>
    <xf numFmtId="164" fontId="7" fillId="4" borderId="42" xfId="1" applyFont="1" applyFill="1" applyBorder="1" applyAlignment="1">
      <alignment horizontal="center" vertical="center" wrapText="1"/>
    </xf>
    <xf numFmtId="43" fontId="7" fillId="4" borderId="43" xfId="2" applyFont="1" applyFill="1" applyBorder="1" applyAlignment="1">
      <alignment horizontal="center" vertical="center" wrapText="1"/>
    </xf>
    <xf numFmtId="164" fontId="4" fillId="6" borderId="44" xfId="1" applyFont="1" applyFill="1" applyBorder="1" applyAlignment="1">
      <alignment horizontal="center" vertical="center" wrapText="1"/>
    </xf>
    <xf numFmtId="43" fontId="4" fillId="6" borderId="45" xfId="2" applyFont="1" applyFill="1" applyBorder="1" applyAlignment="1">
      <alignment horizontal="center" vertical="center" wrapText="1"/>
    </xf>
    <xf numFmtId="43" fontId="4" fillId="2" borderId="46" xfId="2" applyFont="1" applyFill="1" applyBorder="1" applyAlignment="1">
      <alignment horizontal="center" vertical="center" wrapText="1"/>
    </xf>
    <xf numFmtId="43" fontId="4" fillId="2" borderId="47" xfId="2" applyFont="1" applyFill="1" applyBorder="1" applyAlignment="1">
      <alignment horizontal="center" vertical="center" wrapText="1"/>
    </xf>
    <xf numFmtId="43" fontId="4" fillId="7" borderId="44" xfId="2" applyFont="1" applyFill="1" applyBorder="1" applyAlignment="1">
      <alignment horizontal="center" vertical="center" wrapText="1"/>
    </xf>
    <xf numFmtId="43" fontId="4" fillId="7" borderId="45" xfId="2" applyFont="1" applyFill="1" applyBorder="1" applyAlignment="1">
      <alignment horizontal="center" vertical="center" wrapText="1"/>
    </xf>
    <xf numFmtId="164" fontId="4" fillId="3" borderId="46" xfId="1" applyFont="1" applyFill="1" applyBorder="1" applyAlignment="1">
      <alignment horizontal="center" vertical="center" wrapText="1"/>
    </xf>
    <xf numFmtId="43" fontId="4" fillId="3" borderId="48" xfId="2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64" fontId="4" fillId="2" borderId="32" xfId="1" applyFont="1" applyFill="1" applyBorder="1" applyAlignment="1">
      <alignment horizontal="center" vertical="center" wrapText="1"/>
    </xf>
    <xf numFmtId="164" fontId="4" fillId="2" borderId="23" xfId="1" applyFont="1" applyFill="1" applyBorder="1" applyAlignment="1">
      <alignment horizontal="center" vertical="center" wrapText="1"/>
    </xf>
    <xf numFmtId="164" fontId="4" fillId="7" borderId="34" xfId="1" applyFont="1" applyFill="1" applyBorder="1" applyAlignment="1">
      <alignment horizontal="center" vertical="center" wrapText="1"/>
    </xf>
    <xf numFmtId="164" fontId="4" fillId="7" borderId="35" xfId="1" applyFont="1" applyFill="1" applyBorder="1" applyAlignment="1">
      <alignment horizontal="center" vertical="center" wrapText="1"/>
    </xf>
    <xf numFmtId="164" fontId="4" fillId="3" borderId="32" xfId="1" applyFont="1" applyFill="1" applyBorder="1" applyAlignment="1">
      <alignment horizontal="center" vertical="center" wrapText="1"/>
    </xf>
    <xf numFmtId="164" fontId="4" fillId="3" borderId="16" xfId="1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right" vertical="center" wrapText="1"/>
    </xf>
    <xf numFmtId="0" fontId="8" fillId="0" borderId="20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4" fillId="5" borderId="14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164" fontId="4" fillId="6" borderId="34" xfId="1" applyFont="1" applyFill="1" applyBorder="1" applyAlignment="1">
      <alignment horizontal="center" vertical="center" wrapText="1"/>
    </xf>
    <xf numFmtId="164" fontId="4" fillId="6" borderId="35" xfId="1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172810</xdr:colOff>
      <xdr:row>1</xdr:row>
      <xdr:rowOff>141512</xdr:rowOff>
    </xdr:from>
    <xdr:ext cx="1449162" cy="805543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45FA288-BA35-4F9F-BECA-A66FBBFF39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524" y="337455"/>
          <a:ext cx="1449162" cy="805543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4A3E6-19B2-4D07-88B4-AD7F17D4C18E}">
  <dimension ref="B1:Q29"/>
  <sheetViews>
    <sheetView tabSelected="1" topLeftCell="D1" zoomScale="70" zoomScaleNormal="70" workbookViewId="0">
      <selection activeCell="O11" sqref="O11"/>
    </sheetView>
  </sheetViews>
  <sheetFormatPr baseColWidth="10" defaultColWidth="14.44140625" defaultRowHeight="15" customHeight="1" x14ac:dyDescent="0.25"/>
  <cols>
    <col min="1" max="1" width="3.21875" style="1" customWidth="1"/>
    <col min="2" max="2" width="19" style="2" customWidth="1"/>
    <col min="3" max="3" width="83.33203125" style="1" customWidth="1"/>
    <col min="4" max="4" width="14.109375" style="1" customWidth="1"/>
    <col min="5" max="5" width="18.33203125" style="1" customWidth="1"/>
    <col min="6" max="6" width="14.77734375" style="1" customWidth="1"/>
    <col min="7" max="7" width="12.77734375" style="1" customWidth="1"/>
    <col min="8" max="8" width="14" style="1" customWidth="1"/>
    <col min="9" max="9" width="15" style="3" customWidth="1"/>
    <col min="10" max="14" width="15" style="22" customWidth="1"/>
    <col min="15" max="15" width="15" style="3" customWidth="1"/>
    <col min="16" max="16" width="17.6640625" style="22" customWidth="1"/>
    <col min="17" max="17" width="17.77734375" style="1" customWidth="1"/>
    <col min="18" max="16384" width="14.44140625" style="1"/>
  </cols>
  <sheetData>
    <row r="1" spans="2:17" ht="15" customHeight="1" thickBot="1" x14ac:dyDescent="0.3"/>
    <row r="2" spans="2:17" ht="19.5" customHeight="1" x14ac:dyDescent="0.25">
      <c r="B2" s="4"/>
      <c r="C2" s="63" t="s">
        <v>0</v>
      </c>
      <c r="D2" s="64"/>
      <c r="E2" s="64"/>
      <c r="F2" s="64"/>
      <c r="G2" s="65"/>
      <c r="H2" s="65"/>
      <c r="I2" s="65"/>
      <c r="J2" s="65"/>
      <c r="K2" s="65"/>
      <c r="L2" s="65"/>
      <c r="M2" s="65"/>
      <c r="N2" s="65"/>
      <c r="O2" s="65"/>
      <c r="P2" s="66"/>
    </row>
    <row r="3" spans="2:17" ht="19.5" customHeight="1" thickBot="1" x14ac:dyDescent="0.3">
      <c r="B3" s="5"/>
      <c r="C3" s="67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</row>
    <row r="4" spans="2:17" ht="39" customHeight="1" thickBot="1" x14ac:dyDescent="0.3">
      <c r="B4" s="6"/>
      <c r="C4" s="70" t="s">
        <v>1</v>
      </c>
      <c r="D4" s="71"/>
      <c r="E4" s="71"/>
      <c r="F4" s="71"/>
      <c r="G4" s="72"/>
      <c r="H4" s="72"/>
      <c r="I4" s="72"/>
      <c r="J4" s="72"/>
      <c r="K4" s="72"/>
      <c r="L4" s="72"/>
      <c r="M4" s="72"/>
      <c r="N4" s="72"/>
      <c r="O4" s="72"/>
      <c r="P4" s="73"/>
    </row>
    <row r="5" spans="2:17" ht="19.5" customHeight="1" thickBot="1" x14ac:dyDescent="0.3">
      <c r="B5" s="7" t="s">
        <v>2</v>
      </c>
      <c r="C5" s="74" t="s">
        <v>14</v>
      </c>
      <c r="D5" s="75"/>
      <c r="E5" s="75"/>
      <c r="F5" s="75"/>
      <c r="G5" s="76"/>
      <c r="H5" s="76"/>
      <c r="I5" s="76"/>
      <c r="J5" s="76"/>
      <c r="K5" s="76"/>
      <c r="L5" s="76"/>
      <c r="M5" s="76"/>
      <c r="N5" s="76"/>
      <c r="O5" s="76"/>
      <c r="P5" s="77"/>
    </row>
    <row r="6" spans="2:17" ht="42" customHeight="1" thickBot="1" x14ac:dyDescent="0.3">
      <c r="B6" s="8" t="s">
        <v>9</v>
      </c>
      <c r="C6" s="78" t="s">
        <v>3</v>
      </c>
      <c r="D6" s="79"/>
      <c r="E6" s="79"/>
      <c r="F6" s="79"/>
      <c r="G6" s="80"/>
      <c r="H6" s="80"/>
      <c r="I6" s="80"/>
      <c r="J6" s="80"/>
      <c r="K6" s="80"/>
      <c r="L6" s="80"/>
      <c r="M6" s="80"/>
      <c r="N6" s="80"/>
      <c r="O6" s="80"/>
      <c r="P6" s="81"/>
    </row>
    <row r="7" spans="2:17" ht="12.6" customHeight="1" thickBot="1" x14ac:dyDescent="0.3">
      <c r="C7" s="9"/>
      <c r="D7" s="9"/>
      <c r="E7" s="9"/>
      <c r="F7" s="9"/>
      <c r="G7" s="9"/>
      <c r="H7" s="9"/>
    </row>
    <row r="8" spans="2:17" s="10" customFormat="1" ht="33" customHeight="1" x14ac:dyDescent="0.25">
      <c r="B8" s="82" t="s">
        <v>8</v>
      </c>
      <c r="C8" s="84" t="s">
        <v>15</v>
      </c>
      <c r="D8" s="88" t="s">
        <v>4</v>
      </c>
      <c r="E8" s="88" t="s">
        <v>20</v>
      </c>
      <c r="F8" s="88" t="s">
        <v>21</v>
      </c>
      <c r="G8" s="84" t="s">
        <v>22</v>
      </c>
      <c r="H8" s="84" t="s">
        <v>19</v>
      </c>
      <c r="I8" s="86" t="s">
        <v>16</v>
      </c>
      <c r="J8" s="87"/>
      <c r="K8" s="54" t="s">
        <v>17</v>
      </c>
      <c r="L8" s="55"/>
      <c r="M8" s="56" t="s">
        <v>18</v>
      </c>
      <c r="N8" s="57"/>
      <c r="O8" s="58" t="s">
        <v>5</v>
      </c>
      <c r="P8" s="59"/>
    </row>
    <row r="9" spans="2:17" s="10" customFormat="1" ht="24" customHeight="1" thickBot="1" x14ac:dyDescent="0.3">
      <c r="B9" s="83"/>
      <c r="C9" s="85"/>
      <c r="D9" s="89"/>
      <c r="E9" s="89"/>
      <c r="F9" s="89"/>
      <c r="G9" s="85"/>
      <c r="H9" s="85"/>
      <c r="I9" s="45" t="s">
        <v>11</v>
      </c>
      <c r="J9" s="46" t="s">
        <v>10</v>
      </c>
      <c r="K9" s="47" t="s">
        <v>12</v>
      </c>
      <c r="L9" s="48" t="s">
        <v>10</v>
      </c>
      <c r="M9" s="49" t="s">
        <v>12</v>
      </c>
      <c r="N9" s="50" t="s">
        <v>10</v>
      </c>
      <c r="O9" s="51" t="s">
        <v>11</v>
      </c>
      <c r="P9" s="52" t="s">
        <v>10</v>
      </c>
      <c r="Q9" s="11"/>
    </row>
    <row r="10" spans="2:17" ht="145.19999999999999" customHeight="1" x14ac:dyDescent="0.25">
      <c r="B10" s="33">
        <v>1</v>
      </c>
      <c r="C10" s="34" t="s">
        <v>24</v>
      </c>
      <c r="D10" s="35" t="s">
        <v>23</v>
      </c>
      <c r="E10" s="35">
        <v>1</v>
      </c>
      <c r="F10" s="35"/>
      <c r="G10" s="35">
        <v>1</v>
      </c>
      <c r="H10" s="36">
        <f>+E10+F10+G10</f>
        <v>2</v>
      </c>
      <c r="I10" s="37">
        <v>5317114</v>
      </c>
      <c r="J10" s="38">
        <f>+H10*I10</f>
        <v>10634228</v>
      </c>
      <c r="K10" s="39">
        <v>5627700</v>
      </c>
      <c r="L10" s="40">
        <f>+H10*K10</f>
        <v>11255400</v>
      </c>
      <c r="M10" s="41">
        <v>5269811</v>
      </c>
      <c r="N10" s="42">
        <f>+M10*H10</f>
        <v>10539622</v>
      </c>
      <c r="O10" s="43">
        <f>+ROUND(AVERAGE(I10,K10,M10),0)</f>
        <v>5404875</v>
      </c>
      <c r="P10" s="44">
        <f>+O10*H10</f>
        <v>10809750</v>
      </c>
      <c r="Q10" s="17"/>
    </row>
    <row r="11" spans="2:17" ht="138.6" customHeight="1" x14ac:dyDescent="0.25">
      <c r="B11" s="12">
        <v>2</v>
      </c>
      <c r="C11" s="13" t="s">
        <v>25</v>
      </c>
      <c r="D11" s="14" t="s">
        <v>23</v>
      </c>
      <c r="E11" s="14">
        <v>1</v>
      </c>
      <c r="F11" s="14"/>
      <c r="G11" s="14">
        <v>1</v>
      </c>
      <c r="H11" s="32">
        <f t="shared" ref="H11:H25" si="0">+E11+F11+G11</f>
        <v>2</v>
      </c>
      <c r="I11" s="15">
        <v>2857147</v>
      </c>
      <c r="J11" s="25">
        <f t="shared" ref="J11:J25" si="1">+H11*I11</f>
        <v>5714294</v>
      </c>
      <c r="K11" s="23">
        <v>2707697</v>
      </c>
      <c r="L11" s="26">
        <f>+K11*H11</f>
        <v>5415394</v>
      </c>
      <c r="M11" s="31">
        <v>2826630</v>
      </c>
      <c r="N11" s="27">
        <f t="shared" ref="N11:N25" si="2">+M11*H11</f>
        <v>5653260</v>
      </c>
      <c r="O11" s="16">
        <f t="shared" ref="O11:O25" si="3">+ROUND(AVERAGE(I11,K11,M11),0)</f>
        <v>2797158</v>
      </c>
      <c r="P11" s="28">
        <f t="shared" ref="P11:P25" si="4">+O11*H11</f>
        <v>5594316</v>
      </c>
      <c r="Q11" s="17"/>
    </row>
    <row r="12" spans="2:17" ht="112.8" customHeight="1" x14ac:dyDescent="0.25">
      <c r="B12" s="12">
        <v>3</v>
      </c>
      <c r="C12" s="13" t="s">
        <v>26</v>
      </c>
      <c r="D12" s="14" t="s">
        <v>23</v>
      </c>
      <c r="E12" s="14">
        <v>8</v>
      </c>
      <c r="F12" s="14">
        <v>2</v>
      </c>
      <c r="G12" s="14">
        <v>3</v>
      </c>
      <c r="H12" s="32">
        <f t="shared" si="0"/>
        <v>13</v>
      </c>
      <c r="I12" s="15">
        <v>1034212</v>
      </c>
      <c r="J12" s="25">
        <f t="shared" si="1"/>
        <v>13444756</v>
      </c>
      <c r="K12" s="23">
        <v>1043387</v>
      </c>
      <c r="L12" s="26">
        <f t="shared" ref="L12:L25" si="5">+K12*H12</f>
        <v>13564031</v>
      </c>
      <c r="M12" s="31">
        <v>1123026</v>
      </c>
      <c r="N12" s="27">
        <f t="shared" si="2"/>
        <v>14599338</v>
      </c>
      <c r="O12" s="16">
        <f t="shared" si="3"/>
        <v>1066875</v>
      </c>
      <c r="P12" s="28">
        <f t="shared" si="4"/>
        <v>13869375</v>
      </c>
      <c r="Q12" s="17"/>
    </row>
    <row r="13" spans="2:17" ht="137.4" customHeight="1" x14ac:dyDescent="0.25">
      <c r="B13" s="12">
        <v>4</v>
      </c>
      <c r="C13" s="13" t="s">
        <v>27</v>
      </c>
      <c r="D13" s="14" t="s">
        <v>23</v>
      </c>
      <c r="E13" s="14">
        <v>8</v>
      </c>
      <c r="F13" s="14">
        <v>2</v>
      </c>
      <c r="G13" s="14">
        <v>3</v>
      </c>
      <c r="H13" s="32">
        <f t="shared" si="0"/>
        <v>13</v>
      </c>
      <c r="I13" s="15">
        <v>1123026</v>
      </c>
      <c r="J13" s="25">
        <f t="shared" si="1"/>
        <v>14599338</v>
      </c>
      <c r="K13" s="23">
        <v>1210197</v>
      </c>
      <c r="L13" s="26">
        <f t="shared" si="5"/>
        <v>15732561</v>
      </c>
      <c r="M13" s="31">
        <v>1066875</v>
      </c>
      <c r="N13" s="27">
        <f t="shared" si="2"/>
        <v>13869375</v>
      </c>
      <c r="O13" s="16">
        <f t="shared" si="3"/>
        <v>1133366</v>
      </c>
      <c r="P13" s="28">
        <f t="shared" si="4"/>
        <v>14733758</v>
      </c>
      <c r="Q13" s="17"/>
    </row>
    <row r="14" spans="2:17" ht="117.6" customHeight="1" x14ac:dyDescent="0.25">
      <c r="B14" s="12">
        <v>5</v>
      </c>
      <c r="C14" s="13" t="s">
        <v>28</v>
      </c>
      <c r="D14" s="14" t="s">
        <v>23</v>
      </c>
      <c r="E14" s="14">
        <v>1</v>
      </c>
      <c r="F14" s="14">
        <v>6</v>
      </c>
      <c r="G14" s="14">
        <v>3</v>
      </c>
      <c r="H14" s="32">
        <f t="shared" si="0"/>
        <v>10</v>
      </c>
      <c r="I14" s="15">
        <v>2064923</v>
      </c>
      <c r="J14" s="25">
        <f t="shared" si="1"/>
        <v>20649230</v>
      </c>
      <c r="K14" s="23">
        <v>1904129</v>
      </c>
      <c r="L14" s="26">
        <f t="shared" si="5"/>
        <v>19041290</v>
      </c>
      <c r="M14" s="31">
        <v>2101823</v>
      </c>
      <c r="N14" s="27">
        <f t="shared" si="2"/>
        <v>21018230</v>
      </c>
      <c r="O14" s="16">
        <f t="shared" si="3"/>
        <v>2023625</v>
      </c>
      <c r="P14" s="28">
        <f t="shared" si="4"/>
        <v>20236250</v>
      </c>
      <c r="Q14" s="17"/>
    </row>
    <row r="15" spans="2:17" ht="145.80000000000001" customHeight="1" x14ac:dyDescent="0.25">
      <c r="B15" s="12">
        <v>6</v>
      </c>
      <c r="C15" s="13" t="s">
        <v>29</v>
      </c>
      <c r="D15" s="14" t="s">
        <v>23</v>
      </c>
      <c r="E15" s="14">
        <v>1</v>
      </c>
      <c r="F15" s="14">
        <v>6</v>
      </c>
      <c r="G15" s="14">
        <v>3</v>
      </c>
      <c r="H15" s="32">
        <f t="shared" si="0"/>
        <v>10</v>
      </c>
      <c r="I15" s="15">
        <v>1648781</v>
      </c>
      <c r="J15" s="25">
        <f t="shared" si="1"/>
        <v>16487810</v>
      </c>
      <c r="K15" s="23">
        <v>1422367</v>
      </c>
      <c r="L15" s="26">
        <f t="shared" si="5"/>
        <v>14223670</v>
      </c>
      <c r="M15" s="31">
        <v>1528950</v>
      </c>
      <c r="N15" s="27">
        <f t="shared" si="2"/>
        <v>15289500</v>
      </c>
      <c r="O15" s="16">
        <f t="shared" si="3"/>
        <v>1533366</v>
      </c>
      <c r="P15" s="28">
        <f t="shared" si="4"/>
        <v>15333660</v>
      </c>
      <c r="Q15" s="19"/>
    </row>
    <row r="16" spans="2:17" ht="115.2" customHeight="1" x14ac:dyDescent="0.25">
      <c r="B16" s="12">
        <v>7</v>
      </c>
      <c r="C16" s="13" t="s">
        <v>30</v>
      </c>
      <c r="D16" s="14" t="s">
        <v>23</v>
      </c>
      <c r="E16" s="14">
        <v>1</v>
      </c>
      <c r="F16" s="14"/>
      <c r="G16" s="14"/>
      <c r="H16" s="32">
        <f t="shared" si="0"/>
        <v>1</v>
      </c>
      <c r="I16" s="15">
        <v>3387572</v>
      </c>
      <c r="J16" s="25">
        <f t="shared" si="1"/>
        <v>3387572</v>
      </c>
      <c r="K16" s="23">
        <v>3589333</v>
      </c>
      <c r="L16" s="26">
        <f t="shared" si="5"/>
        <v>3589333</v>
      </c>
      <c r="M16" s="31">
        <v>3467820</v>
      </c>
      <c r="N16" s="27">
        <f t="shared" si="2"/>
        <v>3467820</v>
      </c>
      <c r="O16" s="16">
        <f t="shared" si="3"/>
        <v>3481575</v>
      </c>
      <c r="P16" s="28">
        <f t="shared" si="4"/>
        <v>3481575</v>
      </c>
      <c r="Q16" s="19"/>
    </row>
    <row r="17" spans="2:17" ht="196.2" customHeight="1" x14ac:dyDescent="0.25">
      <c r="B17" s="12">
        <v>8</v>
      </c>
      <c r="C17" s="13" t="s">
        <v>31</v>
      </c>
      <c r="D17" s="14" t="s">
        <v>23</v>
      </c>
      <c r="E17" s="14"/>
      <c r="F17" s="14">
        <v>1</v>
      </c>
      <c r="G17" s="14"/>
      <c r="H17" s="32">
        <f t="shared" si="0"/>
        <v>1</v>
      </c>
      <c r="I17" s="15">
        <v>11825417</v>
      </c>
      <c r="J17" s="25">
        <f t="shared" si="1"/>
        <v>11825417</v>
      </c>
      <c r="K17" s="23">
        <v>11428374</v>
      </c>
      <c r="L17" s="26">
        <f t="shared" si="5"/>
        <v>11428374</v>
      </c>
      <c r="M17" s="31">
        <v>10922488</v>
      </c>
      <c r="N17" s="27">
        <f t="shared" si="2"/>
        <v>10922488</v>
      </c>
      <c r="O17" s="16">
        <f t="shared" si="3"/>
        <v>11392093</v>
      </c>
      <c r="P17" s="28">
        <f t="shared" si="4"/>
        <v>11392093</v>
      </c>
      <c r="Q17" s="17"/>
    </row>
    <row r="18" spans="2:17" ht="118.2" customHeight="1" x14ac:dyDescent="0.25">
      <c r="B18" s="12">
        <v>9</v>
      </c>
      <c r="C18" s="13" t="s">
        <v>32</v>
      </c>
      <c r="D18" s="14" t="s">
        <v>23</v>
      </c>
      <c r="E18" s="14"/>
      <c r="F18" s="14">
        <v>1</v>
      </c>
      <c r="G18" s="14"/>
      <c r="H18" s="32">
        <f t="shared" si="0"/>
        <v>1</v>
      </c>
      <c r="I18" s="15">
        <v>3097450</v>
      </c>
      <c r="J18" s="25">
        <f t="shared" si="1"/>
        <v>3097450</v>
      </c>
      <c r="K18" s="23">
        <v>3326504</v>
      </c>
      <c r="L18" s="26">
        <f t="shared" si="5"/>
        <v>3326504</v>
      </c>
      <c r="M18" s="31">
        <v>3125817</v>
      </c>
      <c r="N18" s="27">
        <f t="shared" si="2"/>
        <v>3125817</v>
      </c>
      <c r="O18" s="16">
        <f t="shared" si="3"/>
        <v>3183257</v>
      </c>
      <c r="P18" s="28">
        <f t="shared" si="4"/>
        <v>3183257</v>
      </c>
      <c r="Q18" s="19"/>
    </row>
    <row r="19" spans="2:17" ht="111" customHeight="1" x14ac:dyDescent="0.25">
      <c r="B19" s="12">
        <v>10</v>
      </c>
      <c r="C19" s="13" t="s">
        <v>33</v>
      </c>
      <c r="D19" s="14" t="s">
        <v>23</v>
      </c>
      <c r="E19" s="14">
        <v>8</v>
      </c>
      <c r="F19" s="14">
        <v>8</v>
      </c>
      <c r="G19" s="14">
        <v>7</v>
      </c>
      <c r="H19" s="32">
        <f t="shared" si="0"/>
        <v>23</v>
      </c>
      <c r="I19" s="15">
        <v>1604928</v>
      </c>
      <c r="J19" s="25">
        <f t="shared" si="1"/>
        <v>36913344</v>
      </c>
      <c r="K19" s="23">
        <v>1601383</v>
      </c>
      <c r="L19" s="26">
        <f t="shared" si="5"/>
        <v>36831809</v>
      </c>
      <c r="M19" s="31">
        <v>1652735</v>
      </c>
      <c r="N19" s="27">
        <f t="shared" si="2"/>
        <v>38012905</v>
      </c>
      <c r="O19" s="16">
        <f t="shared" si="3"/>
        <v>1619682</v>
      </c>
      <c r="P19" s="28">
        <f t="shared" si="4"/>
        <v>37252686</v>
      </c>
      <c r="Q19" s="17"/>
    </row>
    <row r="20" spans="2:17" ht="208.8" customHeight="1" x14ac:dyDescent="0.25">
      <c r="B20" s="12">
        <v>11</v>
      </c>
      <c r="C20" s="13" t="s">
        <v>34</v>
      </c>
      <c r="D20" s="14" t="s">
        <v>23</v>
      </c>
      <c r="E20" s="14"/>
      <c r="F20" s="14">
        <v>1</v>
      </c>
      <c r="G20" s="14"/>
      <c r="H20" s="32">
        <f t="shared" si="0"/>
        <v>1</v>
      </c>
      <c r="I20" s="15">
        <v>3610778</v>
      </c>
      <c r="J20" s="25">
        <f t="shared" si="1"/>
        <v>3610778</v>
      </c>
      <c r="K20" s="23">
        <v>3986582</v>
      </c>
      <c r="L20" s="26">
        <f t="shared" si="5"/>
        <v>3986582</v>
      </c>
      <c r="M20" s="31">
        <v>3764618</v>
      </c>
      <c r="N20" s="27">
        <f t="shared" si="2"/>
        <v>3764618</v>
      </c>
      <c r="O20" s="16">
        <f t="shared" si="3"/>
        <v>3787326</v>
      </c>
      <c r="P20" s="28">
        <f t="shared" si="4"/>
        <v>3787326</v>
      </c>
      <c r="Q20" s="19"/>
    </row>
    <row r="21" spans="2:17" ht="108.6" customHeight="1" x14ac:dyDescent="0.25">
      <c r="B21" s="12">
        <v>12</v>
      </c>
      <c r="C21" s="13" t="s">
        <v>35</v>
      </c>
      <c r="D21" s="14" t="s">
        <v>23</v>
      </c>
      <c r="E21" s="14">
        <v>76</v>
      </c>
      <c r="F21" s="14"/>
      <c r="G21" s="14">
        <v>10</v>
      </c>
      <c r="H21" s="32">
        <f t="shared" si="0"/>
        <v>86</v>
      </c>
      <c r="I21" s="15">
        <v>188802</v>
      </c>
      <c r="J21" s="25">
        <f t="shared" si="1"/>
        <v>16236972</v>
      </c>
      <c r="K21" s="23">
        <v>178953</v>
      </c>
      <c r="L21" s="26">
        <f t="shared" si="5"/>
        <v>15389958</v>
      </c>
      <c r="M21" s="31">
        <v>187323</v>
      </c>
      <c r="N21" s="27">
        <f t="shared" si="2"/>
        <v>16109778</v>
      </c>
      <c r="O21" s="16">
        <f t="shared" si="3"/>
        <v>185026</v>
      </c>
      <c r="P21" s="28">
        <f t="shared" si="4"/>
        <v>15912236</v>
      </c>
      <c r="Q21" s="19"/>
    </row>
    <row r="22" spans="2:17" ht="123.6" customHeight="1" x14ac:dyDescent="0.25">
      <c r="B22" s="12">
        <v>13</v>
      </c>
      <c r="C22" s="13" t="s">
        <v>36</v>
      </c>
      <c r="D22" s="14" t="s">
        <v>23</v>
      </c>
      <c r="E22" s="14">
        <v>3</v>
      </c>
      <c r="F22" s="14"/>
      <c r="G22" s="14"/>
      <c r="H22" s="32">
        <f t="shared" si="0"/>
        <v>3</v>
      </c>
      <c r="I22" s="15">
        <v>1354954</v>
      </c>
      <c r="J22" s="25">
        <f t="shared" si="1"/>
        <v>4064862</v>
      </c>
      <c r="K22" s="23">
        <v>1357970</v>
      </c>
      <c r="L22" s="26">
        <f t="shared" si="5"/>
        <v>4073910</v>
      </c>
      <c r="M22" s="31">
        <v>1327797</v>
      </c>
      <c r="N22" s="27">
        <f t="shared" si="2"/>
        <v>3983391</v>
      </c>
      <c r="O22" s="16">
        <f t="shared" si="3"/>
        <v>1346907</v>
      </c>
      <c r="P22" s="28">
        <f t="shared" si="4"/>
        <v>4040721</v>
      </c>
      <c r="Q22" s="19"/>
    </row>
    <row r="23" spans="2:17" ht="193.2" customHeight="1" x14ac:dyDescent="0.25">
      <c r="B23" s="12">
        <v>14</v>
      </c>
      <c r="C23" s="13" t="s">
        <v>37</v>
      </c>
      <c r="D23" s="14" t="s">
        <v>23</v>
      </c>
      <c r="E23" s="14">
        <v>1</v>
      </c>
      <c r="F23" s="14"/>
      <c r="G23" s="14"/>
      <c r="H23" s="32">
        <f t="shared" si="0"/>
        <v>1</v>
      </c>
      <c r="I23" s="15">
        <v>5980906</v>
      </c>
      <c r="J23" s="25">
        <f t="shared" si="1"/>
        <v>5980906</v>
      </c>
      <c r="K23" s="23">
        <v>6170411</v>
      </c>
      <c r="L23" s="26">
        <f t="shared" si="5"/>
        <v>6170411</v>
      </c>
      <c r="M23" s="31">
        <v>6457131</v>
      </c>
      <c r="N23" s="27">
        <f t="shared" si="2"/>
        <v>6457131</v>
      </c>
      <c r="O23" s="16">
        <f t="shared" si="3"/>
        <v>6202816</v>
      </c>
      <c r="P23" s="28">
        <f t="shared" si="4"/>
        <v>6202816</v>
      </c>
      <c r="Q23" s="19"/>
    </row>
    <row r="24" spans="2:17" ht="247.2" customHeight="1" x14ac:dyDescent="0.25">
      <c r="B24" s="12">
        <v>15</v>
      </c>
      <c r="C24" s="13" t="s">
        <v>38</v>
      </c>
      <c r="D24" s="14" t="s">
        <v>23</v>
      </c>
      <c r="E24" s="14"/>
      <c r="F24" s="14">
        <v>1</v>
      </c>
      <c r="G24" s="14"/>
      <c r="H24" s="32">
        <f t="shared" si="0"/>
        <v>1</v>
      </c>
      <c r="I24" s="15">
        <v>1832978</v>
      </c>
      <c r="J24" s="25">
        <f t="shared" si="1"/>
        <v>1832978</v>
      </c>
      <c r="K24" s="23">
        <v>1915467</v>
      </c>
      <c r="L24" s="26">
        <f t="shared" si="5"/>
        <v>1915467</v>
      </c>
      <c r="M24" s="31">
        <v>2025400</v>
      </c>
      <c r="N24" s="27">
        <f t="shared" si="2"/>
        <v>2025400</v>
      </c>
      <c r="O24" s="16">
        <f t="shared" si="3"/>
        <v>1924615</v>
      </c>
      <c r="P24" s="28">
        <f t="shared" si="4"/>
        <v>1924615</v>
      </c>
      <c r="Q24" s="19"/>
    </row>
    <row r="25" spans="2:17" ht="175.8" customHeight="1" x14ac:dyDescent="0.25">
      <c r="B25" s="12">
        <v>16</v>
      </c>
      <c r="C25" s="13" t="s">
        <v>39</v>
      </c>
      <c r="D25" s="14" t="s">
        <v>23</v>
      </c>
      <c r="E25" s="14"/>
      <c r="F25" s="14">
        <v>1</v>
      </c>
      <c r="G25" s="14"/>
      <c r="H25" s="32">
        <f t="shared" si="0"/>
        <v>1</v>
      </c>
      <c r="I25" s="15">
        <v>2286964</v>
      </c>
      <c r="J25" s="25">
        <f t="shared" si="1"/>
        <v>2286964</v>
      </c>
      <c r="K25" s="23">
        <v>2255478</v>
      </c>
      <c r="L25" s="26">
        <f t="shared" si="5"/>
        <v>2255478</v>
      </c>
      <c r="M25" s="31">
        <v>2176850</v>
      </c>
      <c r="N25" s="27">
        <f t="shared" si="2"/>
        <v>2176850</v>
      </c>
      <c r="O25" s="16">
        <f t="shared" si="3"/>
        <v>2239764</v>
      </c>
      <c r="P25" s="28">
        <f t="shared" si="4"/>
        <v>2239764</v>
      </c>
      <c r="Q25" s="19"/>
    </row>
    <row r="26" spans="2:17" ht="13.95" customHeight="1" thickBot="1" x14ac:dyDescent="0.3">
      <c r="B26" s="60" t="s">
        <v>13</v>
      </c>
      <c r="C26" s="61"/>
      <c r="D26" s="61"/>
      <c r="E26" s="61"/>
      <c r="F26" s="61"/>
      <c r="G26" s="61"/>
      <c r="H26" s="61"/>
      <c r="I26" s="62"/>
      <c r="J26" s="62"/>
      <c r="K26" s="62"/>
      <c r="L26" s="62"/>
      <c r="M26" s="62"/>
      <c r="N26" s="62"/>
      <c r="O26" s="62"/>
      <c r="P26" s="29">
        <f>SUM(P10:P25)</f>
        <v>169994198</v>
      </c>
      <c r="Q26" s="18"/>
    </row>
    <row r="27" spans="2:17" ht="13.95" customHeight="1" x14ac:dyDescent="0.25">
      <c r="B27" s="20"/>
      <c r="C27" s="20"/>
      <c r="D27" s="20"/>
      <c r="E27" s="20"/>
      <c r="F27" s="20"/>
      <c r="G27" s="20"/>
      <c r="H27" s="20"/>
      <c r="I27" s="20"/>
      <c r="J27" s="24"/>
      <c r="K27" s="24"/>
      <c r="L27" s="24"/>
      <c r="M27" s="24"/>
      <c r="N27" s="24"/>
      <c r="O27" s="20"/>
      <c r="P27" s="30"/>
      <c r="Q27" s="18"/>
    </row>
    <row r="28" spans="2:17" ht="34.950000000000003" customHeight="1" x14ac:dyDescent="0.25">
      <c r="B28" s="21" t="s">
        <v>6</v>
      </c>
      <c r="C28" s="53" t="s">
        <v>7</v>
      </c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</row>
    <row r="29" spans="2:17" ht="13.5" customHeight="1" x14ac:dyDescent="0.25">
      <c r="C29" s="9"/>
      <c r="D29" s="9"/>
      <c r="E29" s="9"/>
      <c r="F29" s="9"/>
      <c r="G29" s="9"/>
      <c r="H29" s="9"/>
    </row>
  </sheetData>
  <protectedRanges>
    <protectedRange password="CC1B" sqref="C10:F25" name="Rango2_1_1_1_1"/>
  </protectedRanges>
  <mergeCells count="17">
    <mergeCell ref="C2:P3"/>
    <mergeCell ref="C4:P4"/>
    <mergeCell ref="C5:P5"/>
    <mergeCell ref="C6:P6"/>
    <mergeCell ref="B8:B9"/>
    <mergeCell ref="C8:C9"/>
    <mergeCell ref="G8:G9"/>
    <mergeCell ref="H8:H9"/>
    <mergeCell ref="I8:J8"/>
    <mergeCell ref="D8:D9"/>
    <mergeCell ref="E8:E9"/>
    <mergeCell ref="F8:F9"/>
    <mergeCell ref="C28:P28"/>
    <mergeCell ref="K8:L8"/>
    <mergeCell ref="M8:N8"/>
    <mergeCell ref="O8:P8"/>
    <mergeCell ref="B26:O26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Cámaras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osorio rubio</dc:creator>
  <cp:lastModifiedBy>yamile monsalve neira</cp:lastModifiedBy>
  <dcterms:created xsi:type="dcterms:W3CDTF">2024-11-02T17:05:02Z</dcterms:created>
  <dcterms:modified xsi:type="dcterms:W3CDTF">2026-10-01T03:47:34Z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