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189868e054b1b85/Documentos/IDACO/EXPEDIENTES CONTRATOS/EXPEDIENTES_CONTRATOS ENERO 2026/20. IDACO-SASI-001-2026 DOTACIONES/"/>
    </mc:Choice>
  </mc:AlternateContent>
  <xr:revisionPtr revIDLastSave="2" documentId="13_ncr:1_{33C3651F-B1F0-4746-BF70-EEEB698E89A8}" xr6:coauthVersionLast="47" xr6:coauthVersionMax="47" xr10:uidLastSave="{9DB3B13E-5D97-4CA6-8AEA-6AAC8CC60AF9}"/>
  <bookViews>
    <workbookView xWindow="-108" yWindow="-108" windowWidth="23256" windowHeight="13896" activeTab="3" xr2:uid="{54EC40A7-963C-FC43-B698-6F7193376477}"/>
  </bookViews>
  <sheets>
    <sheet name="Presupuesto oficial" sheetId="2" r:id="rId1"/>
    <sheet name="Propuesta eco" sheetId="3" r:id="rId2"/>
    <sheet name="Estudio de mercado" sheetId="1" r:id="rId3"/>
    <sheet name="Estudio de mercado Grandes supe" sheetId="4" r:id="rId4"/>
  </sheets>
  <definedNames>
    <definedName name="_xlnm._FilterDatabase" localSheetId="3" hidden="1">'Estudio de mercado Grandes supe'!$B$2:$I$17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" i="1" l="1"/>
  <c r="M4" i="1" s="1"/>
  <c r="L5" i="1"/>
  <c r="M5" i="1" s="1"/>
  <c r="D6" i="1" s="1"/>
  <c r="L6" i="1"/>
  <c r="M6" i="1" s="1"/>
  <c r="D5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D12" i="1" s="1"/>
  <c r="L14" i="1"/>
  <c r="M14" i="1" s="1"/>
  <c r="L15" i="1"/>
  <c r="M15" i="1" s="1"/>
  <c r="L16" i="1"/>
  <c r="M16" i="1" s="1"/>
  <c r="L3" i="1"/>
  <c r="M3" i="1" s="1"/>
  <c r="D13" i="1" l="1"/>
  <c r="C17" i="1"/>
  <c r="C16" i="1"/>
  <c r="C15" i="1"/>
  <c r="D17" i="1"/>
  <c r="D15" i="1"/>
  <c r="D14" i="1"/>
  <c r="D11" i="1"/>
  <c r="D10" i="1"/>
  <c r="D9" i="1"/>
  <c r="D8" i="1"/>
  <c r="D7" i="1"/>
  <c r="D4" i="1"/>
  <c r="D3" i="1"/>
  <c r="E3" i="1" s="1"/>
  <c r="C6" i="1"/>
  <c r="C5" i="1"/>
  <c r="C4" i="1"/>
  <c r="C7" i="1"/>
  <c r="C8" i="1"/>
  <c r="C9" i="1"/>
  <c r="C10" i="1"/>
  <c r="C11" i="1"/>
  <c r="C12" i="1"/>
  <c r="C13" i="1"/>
  <c r="C14" i="1"/>
  <c r="C3" i="1"/>
  <c r="F3" i="4"/>
  <c r="E3" i="4" l="1"/>
  <c r="D17" i="4"/>
  <c r="E17" i="4" s="1"/>
  <c r="F17" i="4" s="1"/>
  <c r="D16" i="4"/>
  <c r="D15" i="4"/>
  <c r="D14" i="4"/>
  <c r="E14" i="4" s="1"/>
  <c r="F14" i="4" s="1"/>
  <c r="D13" i="4"/>
  <c r="D12" i="4"/>
  <c r="D11" i="4"/>
  <c r="E11" i="4" s="1"/>
  <c r="D10" i="4"/>
  <c r="E10" i="4" s="1"/>
  <c r="D9" i="4"/>
  <c r="E9" i="4" s="1"/>
  <c r="F9" i="4" s="1"/>
  <c r="D8" i="4"/>
  <c r="E8" i="4" s="1"/>
  <c r="D7" i="4"/>
  <c r="D6" i="4"/>
  <c r="D5" i="4"/>
  <c r="D4" i="4"/>
  <c r="D3" i="4"/>
  <c r="E6" i="4" l="1"/>
  <c r="F6" i="4" s="1"/>
  <c r="E16" i="4"/>
  <c r="F16" i="4" s="1"/>
  <c r="F11" i="4"/>
  <c r="F8" i="4"/>
  <c r="E7" i="4"/>
  <c r="F7" i="4" s="1"/>
  <c r="E12" i="4"/>
  <c r="F12" i="4" s="1"/>
  <c r="E4" i="4"/>
  <c r="F4" i="4" s="1"/>
  <c r="E5" i="4"/>
  <c r="F5" i="4" s="1"/>
  <c r="E15" i="4"/>
  <c r="F15" i="4" s="1"/>
  <c r="F10" i="4"/>
  <c r="E13" i="4"/>
  <c r="F13" i="4" s="1"/>
  <c r="E4" i="1" l="1"/>
  <c r="F4" i="1" s="1"/>
  <c r="D4" i="2" s="1"/>
  <c r="E4" i="2" s="1"/>
  <c r="E5" i="1"/>
  <c r="E6" i="1"/>
  <c r="E7" i="1"/>
  <c r="F7" i="1" s="1"/>
  <c r="D7" i="2" s="1"/>
  <c r="E7" i="2" s="1"/>
  <c r="E8" i="1"/>
  <c r="F8" i="1" s="1"/>
  <c r="D8" i="2" s="1"/>
  <c r="E8" i="2" s="1"/>
  <c r="E9" i="1"/>
  <c r="F9" i="1" s="1"/>
  <c r="D9" i="2" s="1"/>
  <c r="E9" i="2" s="1"/>
  <c r="E10" i="1"/>
  <c r="F10" i="1" s="1"/>
  <c r="D10" i="2" s="1"/>
  <c r="E10" i="2" s="1"/>
  <c r="E11" i="1"/>
  <c r="F11" i="1" s="1"/>
  <c r="D11" i="2" s="1"/>
  <c r="E11" i="2" s="1"/>
  <c r="E12" i="1"/>
  <c r="F12" i="1" s="1"/>
  <c r="D12" i="2" s="1"/>
  <c r="E12" i="2" s="1"/>
  <c r="E13" i="1"/>
  <c r="E14" i="1"/>
  <c r="E15" i="1"/>
  <c r="F15" i="1" s="1"/>
  <c r="D15" i="2" s="1"/>
  <c r="E15" i="2" s="1"/>
  <c r="E16" i="1"/>
  <c r="E17" i="1"/>
  <c r="F17" i="1" s="1"/>
  <c r="D17" i="2" s="1"/>
  <c r="E17" i="2" s="1"/>
  <c r="F3" i="1"/>
  <c r="D3" i="2" s="1"/>
  <c r="E3" i="2" s="1"/>
  <c r="F6" i="1"/>
  <c r="D6" i="2" s="1"/>
  <c r="E6" i="2" s="1"/>
  <c r="F16" i="1"/>
  <c r="D16" i="2" s="1"/>
  <c r="E16" i="2" s="1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F5" i="1"/>
  <c r="D5" i="2" s="1"/>
  <c r="E5" i="2" s="1"/>
  <c r="F13" i="1"/>
  <c r="D13" i="2" s="1"/>
  <c r="E13" i="2" s="1"/>
  <c r="F14" i="1"/>
  <c r="D14" i="2" s="1"/>
  <c r="E14" i="2" s="1"/>
  <c r="E18" i="3" l="1"/>
  <c r="E18" i="2" l="1"/>
</calcChain>
</file>

<file path=xl/sharedStrings.xml><?xml version="1.0" encoding="utf-8"?>
<sst xmlns="http://schemas.openxmlformats.org/spreadsheetml/2006/main" count="166" uniqueCount="126">
  <si>
    <t xml:space="preserve">ITEM </t>
  </si>
  <si>
    <t>PRECIOS 2025
IPC 5.10%</t>
  </si>
  <si>
    <t>PROMEDIO COTIZACIONES Y PRECIOS 2025 INDEXADOS</t>
  </si>
  <si>
    <t xml:space="preserve">VALOR TOTAL CON ESTUDIO DE MERCADO </t>
  </si>
  <si>
    <t>Silla Plastica</t>
  </si>
  <si>
    <t>Mesa Plástica</t>
  </si>
  <si>
    <t xml:space="preserve">Carpa 4M X 4M </t>
  </si>
  <si>
    <t>Carpa 6M X 6M</t>
  </si>
  <si>
    <t>Cabina de Sonido</t>
  </si>
  <si>
    <t xml:space="preserve">Greca Percoladora </t>
  </si>
  <si>
    <t>Olla Grande</t>
  </si>
  <si>
    <t xml:space="preserve">Olla Mediana </t>
  </si>
  <si>
    <t>Olla Pequeña</t>
  </si>
  <si>
    <t xml:space="preserve">Chocolatera </t>
  </si>
  <si>
    <t>Sartén Wok</t>
  </si>
  <si>
    <t>Cucharon</t>
  </si>
  <si>
    <t>Bandeja</t>
  </si>
  <si>
    <t>Nevera Portátil</t>
  </si>
  <si>
    <t>Barril Ahumador</t>
  </si>
  <si>
    <t>CANTIDADES</t>
  </si>
  <si>
    <t xml:space="preserve">PRECIO UNITARIO </t>
  </si>
  <si>
    <t>PRECIOS 2025</t>
  </si>
  <si>
    <t>VALOR PROMEDIO ESTUDIO DE MERCADO 3 COTIZACIONES</t>
  </si>
  <si>
    <t>ELEMENTO</t>
  </si>
  <si>
    <t>CARACTERISTICAS</t>
  </si>
  <si>
    <t xml:space="preserve">VALOR MERCADO </t>
  </si>
  <si>
    <t>TRIBUTOS DEPARTAMENTALES</t>
  </si>
  <si>
    <t>VALOR TOTAL CON TRIBUTOS DEPARTAMENTALES</t>
  </si>
  <si>
    <t>LINK REFERENCIA 1</t>
  </si>
  <si>
    <t>LINK REFERENCIA 2</t>
  </si>
  <si>
    <t>LINK REFERENCIA 3</t>
  </si>
  <si>
    <t>VALOR 1</t>
  </si>
  <si>
    <t>VALOR 2</t>
  </si>
  <si>
    <t>VALOR 3</t>
  </si>
  <si>
    <t>Sillas plásticas</t>
  </si>
  <si>
    <t>Silla sin brazos, liviana y resistente, con medidas de 47 cm de largo, 52 cm de ancho y 88.5 cm de alto. resistencia mínima de 95 kg Su espaldar cuenta con un diseño de huequitos que mantiene fresca la espalda, asiento amplio y cómodo, y es fácil de apilar.</t>
  </si>
  <si>
    <t>https://www.homecenter.com.co/homecenter-co/product/596873/silla-sin-brazos-samba-blanco-eco-rimax/596873/</t>
  </si>
  <si>
    <t>https://vanyplas.com/producto/silla-nogal/</t>
  </si>
  <si>
    <t>https://www.easy.com.co/silla-nogal-sbrazos--blanco-vanyplas/p</t>
  </si>
  <si>
    <t>Mesas plásticas </t>
  </si>
  <si>
    <t>Mesa cuadrada con patas rectas, de 4 puestos, desarmable. Medidas: Largo 74,50 cm, Ancho 74,50 cm, Alto 71,00 cm.</t>
  </si>
  <si>
    <t>https://vanyplas.com/producto/mesa-75-x-75-cm/</t>
  </si>
  <si>
    <t>https://www.homecenter.com.co/homecenter-co/product/373355/mesa-cuadrada-plastica-blanco-75x75-cm/31318/</t>
  </si>
  <si>
    <t>https://www.easy.com.co/mesa-plast-cuadrada-75x75--bco/p?srsltid=AfmBOoo0Y2BqpE2XgHx1YuiozjU_LN1HbvdMC-iUyWycHkqfGa0RS9by</t>
  </si>
  <si>
    <t xml:space="preserve">Carpa Grande 6m X 6m </t>
  </si>
  <si>
    <t>CARPA (LONA PLASTIFICADA VERANO):
Confeccionada en lona 100% impermeable, PVC por ambas caras, de 400 gramos/mt². Resistente a la acción de los rayos solares y a todo tipo de intemperie. Cuenta con protección biocida anti-hongos, alta adherencia (sellada) y es retardante al fuego. Sus uniones y terminales están termoselladas para garantizar mayor durabilidad, además de estar cocida en los bordes con máquina de triple transporte. La lona se entrega en color a elección.
ESTRUCTURA DESARMABLE 6x6:
Fabricada completamente en tubo cold rolled cuadrado de 2 ½” calibre 18 para cerchas, y parales de 1 ½” calibre 16 para las patas. Toda la estructura está pintada con recubrimiento electrostático para mayor resistencia.
CARACTERÍSTICAS ADICIONALES:
Carpa tipo kiosco de 6m x 6m, con techo y laterales.
Incluye tres laterales de 2m x 6m cada uno.
Techo con cuatro (4) logos, según especificaciones solicitadas.</t>
  </si>
  <si>
    <t>https://drive.google.com/drive/folders/1Zcch0_hBVeTeYNynXn5BwXvfMc-MWwWe</t>
  </si>
  <si>
    <t>Carpa Pequeña 4m X 4m</t>
  </si>
  <si>
    <t xml:space="preserve">
CARPA: (LONA PLASTIFICADA VERANO) Confeccionada en lona 100% impermeable, PVC por ambas caras, 400 gramos /mt2; resistente a la acción de rayos solares y a todo tipo de intemperie, protección biocida anti –hongos, con alta adherencia (sellada) y retardante al fuego, termosellada en sus uniones y terminales para mayor durabilidad, cocida en sus bordes con máquina triple transporte, y lona en color a elección.
ESTRUCTURA DESARMABLE EN MEDIDAS 4*4:Fabricada completamente en tubo cold rolled cuadrado de 2 ½” calibre 18 para cerchas, y parales de 1 ½” calibre 16 para las patas. Toda la estructura está pintada con recubrimiento electrostático para mayor resistencia.
  Carpa con 3 laterales en dimensiones de 2x4 cada uno, con (4) logos en el techo, según especificaciones
CARACTERÍSTICAS ADICIONALES:
Carpa tipo kiosco de 4m x 4m, con techo y laterales.
Incluye tres laterales de 2m x 3m cada uno.
Techo con cuatro (4) logos, según especificaciones solicitadas.</t>
  </si>
  <si>
    <t xml:space="preserve">Cabina de Sonido </t>
  </si>
  <si>
    <t>Cabina activa de rango completo diseñada para aplicaciones de refuerzo sonoro profesional. Incorpora un sistema biamplificado de 400 W RMS, compuesto por un woofer de 12 pulgadas y un driver de compresión de 1.7 pulgadas que proporcionan una adecuada reproducción de frecuencias bajas, medias y altas. Su construcción en ABS de alta resistencia facilita el transporte y brinda durabilidad para uso continuo en interiores y exteriores. Cuenta con ecualización de dos bandas, entradas y salidas XLR balanceadas, además de selector de micrófono/línea e indicador de saturación para un mejor control de operación                                                                                                                                                   Tipo de equipo: Cabina activa de dos vías.
Parlante de graves: Woofer de 12 pulgadas.
Driver de agudos: 1.7 pulgadas.
Potencia: 400 W RMS biamplificados (300 W para bajos y 100 W para agudos).
Tipo de amplificación: Clase H + Clase AB.
Respuesta en frecuencia: 50 Hz – 18 kHz (±3 dB).
Nivel máximo de presión sonora (SPL): 124 dB.
Entradas: 1 entrada XLR balanceada.
Salidas: 1 salida XLR.
Ecualización: Ecualizador de 2 bandas (graves y agudos).
Funciones adicionales: Indicador LED de clip y selector de nivel Línea/Micrófono.
Material del gabinete: ABS de alta resistencia.
Alimentación eléctrica: 110 V / 220 V, 50/60 Hz.
Dimensiones: 41,5 cm × 39,1 cm × 60,0 cm.
Peso: 23 kg.
Accesorios incluidos: Cable de alimentación, manual de usuario y bases para uso como monitor de piso.</t>
  </si>
  <si>
    <t>https://superaudio.com.co/producto/parlante-portatil-recargable-pro-dj-p1go-bm-120w/</t>
  </si>
  <si>
    <t>https://prosoundaltacalidad.com.co/inicio/3915-cabina-activa-pro-dj-p1-go-sistema-de-audio-pro-dj-.html</t>
  </si>
  <si>
    <t>https://elmundodelmicrofono.com/product/parante-recargable-pro-dj-p1-go/</t>
  </si>
  <si>
    <t>GRECA</t>
  </si>
  <si>
    <t>Percoladora eléctrica tipo goteo para preparación de café, fabricada en acero inoxidable con acabado metálico y negro, diseñada para una capacidad de 5 litros y producción aproximada de hasta 90 tazas o 15 litros de café por hora. Cuenta con dispensador manual de bebida, medidor de nivel de agua y filtro permanente en malla de acero inoxidable, eliminando la necesidad de utilizar filtros desechables.
Opera con voltaje de 110V, frecuencia de 60 Hz y consumo energético de 0,95 kW, ofreciendo eficiencia y ahorro energético. Incorpora sistema de apertura y cierre fácil, botón de encendido y apagado intuitivo, seguridad de ebullición y diseño desmontable que facilita la limpieza y el mantenimiento.
Fabricada 100% en acero inoxidable para mayor resistencia y durabilidad, es ideal para cocinas, buffets, cafeterías, estaciones de servicio y espacios de alta demanda.
Dimensiones:
Alto: 440 mm (44 cm)
Diámetro: 240 mm (24 cm)
Especificaciones adicionales:
Tipo: cafetera de goteo
Material: acero inoxidable
Capacidad del tanque: 5 litros
Producción aproximada: hasta 15 litros por hora
Potencia nominal: 950 W
Voltaje: 110V
Frecuencia: 60 Hz
Filtro permanente reutilizable en acero inoxidable.</t>
  </si>
  <si>
    <t>MAQUINA PERCOLADORA DE CAFÉ - Fuller Machinery</t>
  </si>
  <si>
    <t>https://casadelalicuadoraindustrial.com.co/producto/maquina-percoladora-de-cafe-5-litros/</t>
  </si>
  <si>
    <t>https://www.homecenter.com.co/homecenter-co/product/456355/maquina-de-cafe-percoladora-40-tazas/456355/</t>
  </si>
  <si>
    <t>OLLA GRANDE</t>
  </si>
  <si>
    <t>Olla caldero 100 litros con orejas y tapa  aluminio de alta pureza.
Características:
Litros: 100
Altura: 50 cm
Diámetro: 50 cm
Material: Aluminio                                                                                                                                                          Calibre 2.2 mm:</t>
  </si>
  <si>
    <t>https://aluminiosalfusa.com/producto/olla-caldero-50-x-50-100-litros/</t>
  </si>
  <si>
    <t>https://www.mavihogar.com/product-page/olla-grande-aluminio-extra-fuerte-tamalera-50-x-60-142-litros</t>
  </si>
  <si>
    <t>https://facihogar.com.co/producto/olla-caldero-en-aluminio-98-litros-50x50/</t>
  </si>
  <si>
    <t>OLLA MEDIANA</t>
  </si>
  <si>
    <t>Olla caldero 38 litros con orejas y tapa, en aluminio de alta pureza.. 
Características:
Litros: 38
Altura: 30 cm
Diámetro: 40 cm
Material: Aluminio                                                                                                                                                        Calibre 2.2 mm:</t>
  </si>
  <si>
    <t>https://aluminiosalfusa.com/producto/olla-caldero-30-x-40-38-litros/</t>
  </si>
  <si>
    <t>https://facihogar.com.co/producto/olla-caldero-en-aluminio-37-litros-40x30/</t>
  </si>
  <si>
    <t>https://www.mercadolibre.com.co/olla-tipo-caldero-de-38-litros/up/MCOU2426491489</t>
  </si>
  <si>
    <t>OLLA PEQUEÑA</t>
  </si>
  <si>
    <t>Capacidad: 10 litros
Número de referencia: No. 30
Material: Aluminio de alta calidad
Acabado: Pulido
Tipo: Caldero tradicional
Características adicionales: Fácil de limpiar, resistente al uso diario, distribución uniforme del calor
Apta para: Cocinas domésticas y de mediana capacidad</t>
  </si>
  <si>
    <t>https://www.exito.com/olla-recortada-10-litros-57700-plateado-100063595-mp/p</t>
  </si>
  <si>
    <t>https://www.mercadolibre.com.co/olla-recortada-10l-imusa-57700-plateado/up/MCOU2432199726</t>
  </si>
  <si>
    <t>https://cristalerialapaz.co/producto/olla-al-rt-28cm-10l-recortada-ref-577-imusa/</t>
  </si>
  <si>
    <t>Chocolatera</t>
  </si>
  <si>
    <t>Chocolatera de 5 Litros fabricada en aluminio repujado pulido, capacidad de 5 litros, dimensiones son de 20.5 cm de alto y 16.7 cm de diámetro,</t>
  </si>
  <si>
    <t>https://aluminiosalfusa.com/producto/chocolatera-5-litros-en-aluminio-repujado-pulido/</t>
  </si>
  <si>
    <t>https://www.homecenter.com.co/homecenter-co/product/685773/chocolatera-recortada-8-de-5lt/685773/</t>
  </si>
  <si>
    <t>https://www.alcarrito.com/chocolatera-recortada-5-litros.html?srsltid=AfmBOor_E3zETdBEAklHJ1ljTRba_HxkwIcbg_vAfRCzEQx1_cYGJIVD</t>
  </si>
  <si>
    <t>Sarten Wok</t>
  </si>
  <si>
    <t>Wok Anodizado de 30cm elaborado con aluminio anodizado duro,  mango de acero inoxidable que proporciona un agarre seguro y un revestimiento antiadherente en el interior para una cocción uniforme y fácil limpieza. capacidad de 5.6 litros y una notable resistencia a la abrasión de 23,000 ciclos, este wok garantiza un rendimiento óptimo incluso en usos exigentes. Sus medidas son 52.5 x 30.5 x 10 cm y es compatible con hornos convencionales, aunque no es apto para cocinas de inducción ni microondas.</t>
  </si>
  <si>
    <t>https://www.hogaruniversal.com/wok-anodizado-30cm/p</t>
  </si>
  <si>
    <t>https://www.almacenesla13.com/products/wok-anonizado-profesional-30-cm-universal?srsltid=AfmBOooNBkhPNGXFXqSAFdVPj2aZbihUwI9SfoZ6lInRkAbfJsvYkkJG</t>
  </si>
  <si>
    <t>https://almacenmau.com/producto/wok-universal-30-cm-anodizado/</t>
  </si>
  <si>
    <t>Cucharón </t>
  </si>
  <si>
    <t xml:space="preserve">cucharon  cabo de madera
largo: 41cm
ancho: 10 cm
Tipo: Accesorio para asar / cocina de gran volumen
Garantía: 6 meses
Observaciones: Producto sujeto a normativas internacionales (Resolución 1440 de 2021)
"	</t>
  </si>
  <si>
    <t>https://aluminiosalfusa.com/producto/cucharon-10-madera/</t>
  </si>
  <si>
    <t>https://www.hogaruniversal.com/cucharon-experta-madera/p?srsltid=AfmBOorC42XeE6fOwNUcRipxsE4EOjhLKZconoEwWC1OPRDxGqUzJoGs</t>
  </si>
  <si>
    <t>https://www.mercadolibre.com.co/cucharon-8-mango-de-madera-aluminio-fundido/up/MCOU2437138058#polycard_client=recommendations_vpp-v2p-pom&amp;reco_backend=recomm-platform_v2p-model&amp;reco_model=coldstart_low_exposition&amp;reco_client=vpp-v2p-pom&amp;reco_item_pos=0&amp;reco_backend_type=low_level&amp;reco_id=15d27332-df97-4219-8b66-3287dbbf1ca7&amp;wid=MCO894316270&amp;sid=recos</t>
  </si>
  <si>
    <t>Barril Ahumador fabricado con lámina de acero inoxidable 304 calibre 18 en su cilindro,  la tapa y el fondo son de acero 430. Incorpora maniguetas de poliuretano reciclado y está diseñado para ser resistente a altas temperaturas y a la intemperie. Sus dimensiones son de 85 cm de alto (desde el piso hasta la manigueta de la tapa) y 55 cm de diámetro, ofreciendo una capacidad aproximada para 55 lbs de alimento o para servir a unas 60 personas. El producto se empaca en una caja de 57 x 57 x 88 cm con un peso aproximado de 25 kg. Incluye :Termómetro
Destapador de botellas incorporado
25 Ganchos para colgar la carne.
2 Garfios para sacar la carne sin quemarse.
Bolsa de tela para guardar ganchos y garfios.
Parrilla abatible en acero inoxidable
Hornilla para el carbón.
Regulador de temperatura integrado en la tapa.
Gancho para colgar la tapa
Caja de cartón para guardar/transportar el barril.
Sistema de enganche (cilindro y base)  y compuerta para mejor ventilación y llenado de carbonera.</t>
  </si>
  <si>
    <t>https://thesmokerbarrel.com/producto/barril-mamut-en-acero-inoxidable/</t>
  </si>
  <si>
    <t>https://www.falabella.com.co/falabella-co/product/152077750/barril-grande-de-60-libras-humo-barriles-humo-barriles/152077751?kid=shopp254fa&amp;gclsrc=aw.ds&amp;gad_source=1&amp;gad_campaignid=21634415508&amp;gbraid=0AAAAADtuoySIGBYD-TEpbthJ5aY_pBKWB&amp;gclid=CjwKCAjwidXQBhAZEiwA4egw6Ezsu_wvGhCXdvlzTgHXfPysqbPXXT1_n5z0fgz7nD8yqXlq7PRDAxoCozwQAvD_BwE</t>
  </si>
  <si>
    <t>https://www.humobarriles.com/products/barril-jumbo-de-60lb?variant=52673778680087&amp;country=CO&amp;currency=COP&amp;utm_medium=product_sync&amp;utm_source=google&amp;utm_content=sag_organic&amp;utm_campaign=sag_organic&amp;gad_source=1&amp;gad_campaignid=23012956937&amp;gbraid=0AAAAAppdFlS4vzuSyRgXBy0Bl9aCqwiUi&amp;gclid=CjwKCAjwidXQBhAZEiwA4egw6MplcigI8BnEpfbViosrljuhEjWWch8ENqP8jlcnwB8CL5BZYHLP1RoCezkQAvD_BwE</t>
  </si>
  <si>
    <t>Nevera Portatil</t>
  </si>
  <si>
    <t>Nevera portátil tipo cooler está fabricada en polipropileno de alta resistencia, ideal para  conservación térmica de alimentos y bebidas. Cuenta con una capacidad volumétrica de 50 litros, equipado con manilas para facilitar su transporte. Sus dimensiones son:                                                                                                                                                                 Ancho: 38.5 cm
Alto: 57 cm
Largo: 36.5 cm
Garantía: 1 año por defectos de fabricación.</t>
  </si>
  <si>
    <t>https://www.homecenter.com.co/homecenter-co/product/337585/nevera-50-litros-classic/337585/?kid=dis_adi_1435635&amp;gad_source=1&amp;gad_campaignid=23611073922&amp;gbraid=0AAAAADt6wnq3KrQYOjLCVjPv3CQ-khzev&amp;gclid=Cj0KCQjwz9_QBhD_ARIsADnSCfD3xeHxxFx4w2qNa8eLxNnVnnHdD4g0fz64i9vfsOvpbNkChWIDrGgaAgs5EALw_wcB</t>
  </si>
  <si>
    <t>https://homecenter.falabella.com.co/homecenter-co/product/118667296/nevera-50-litros-classic/118667297</t>
  </si>
  <si>
    <t>https://homecenter.falabella.com.co/homecenter-co/product/118646144/Nevera-52-Litros-Wheeled/118646146?exp=homecenter</t>
  </si>
  <si>
    <t>Bandejas</t>
  </si>
  <si>
    <t>Bandeja fabricada en aluminio 100%. Liviana, esquinas redondeadas para fácil limpieza, Dimensiones: 60 X 40 cm. (0.9 mm de espesor)</t>
  </si>
  <si>
    <t>https://tienda.pallomaro.com/bandejas-1007-8021/bandeja--aluminio-60x40x28cm-r685?srsltid=AfmBOoomi4oRiCE3pN6ry-ZMqgBqMVcnMIAewGpzMx7yjXtrq0697jrj</t>
  </si>
  <si>
    <t>https://www.joserrago.com.co/producto/bandeja-lata-de-panaderia-m-lp60x40/</t>
  </si>
  <si>
    <t>https://aluminiosalfusa.com/producto/bandeja-para-panaderia-60x40-troquelada/</t>
  </si>
  <si>
    <r>
      <t xml:space="preserve">NOTA 2. </t>
    </r>
    <r>
      <rPr>
        <sz val="12"/>
        <rFont val="Times New Roman"/>
        <family val="1"/>
      </rPr>
      <t xml:space="preserve"> Para la presentación de la oferta económica, el proponente deberá tener en cuenta el </t>
    </r>
    <r>
      <rPr>
        <b/>
        <sz val="12"/>
        <rFont val="Times New Roman"/>
        <family val="1"/>
      </rPr>
      <t>ANEXO  DE ESPECIFICACIONES TÉCNICAS POR ÍTEMS</t>
    </r>
  </si>
  <si>
    <r>
      <rPr>
        <b/>
        <sz val="12"/>
        <rFont val="Times New Roman"/>
        <family val="1"/>
      </rPr>
      <t xml:space="preserve">NOTA 2. </t>
    </r>
    <r>
      <rPr>
        <sz val="12"/>
        <rFont val="Times New Roman"/>
        <family val="1"/>
      </rPr>
      <t xml:space="preserve"> Los precios unitarios oficiales son conforme el </t>
    </r>
    <r>
      <rPr>
        <b/>
        <sz val="12"/>
        <rFont val="Times New Roman"/>
        <family val="1"/>
      </rPr>
      <t>ANEXO  DE ESPECIFICACIONES TÉCNICAS POR ÍTEMS</t>
    </r>
  </si>
  <si>
    <t>PRODUCTOS</t>
  </si>
  <si>
    <t xml:space="preserve"> VLR UNIDAD </t>
  </si>
  <si>
    <t>IVA</t>
  </si>
  <si>
    <t xml:space="preserve"> IVA X UND  </t>
  </si>
  <si>
    <t>Sillas plasticas sin brazos</t>
  </si>
  <si>
    <t>Mesa plastica</t>
  </si>
  <si>
    <t>Carpa grande</t>
  </si>
  <si>
    <t>Carpa pequeña</t>
  </si>
  <si>
    <t>Cabina de sonido 500w</t>
  </si>
  <si>
    <t>Bandeja grande en acero inoxidable 58cmx39</t>
  </si>
  <si>
    <t>Greca percoladora para 55 tazas</t>
  </si>
  <si>
    <t>Olla grande tipo caldero 40x40 de 60 litros con tapa</t>
  </si>
  <si>
    <t>Olla mediana tipo caldero 30x40  38 litros</t>
  </si>
  <si>
    <t>Olla pequeña caldero alta en aluminio 10 litros</t>
  </si>
  <si>
    <t>chocolatera olleta de aluminio 8 litros</t>
  </si>
  <si>
    <t>Sartén wook antiadherente de 40 cm</t>
  </si>
  <si>
    <t>Cucharon industrial de aluminio fundido y madera 55cm de largo</t>
  </si>
  <si>
    <t>VALOR INDEXADO</t>
  </si>
  <si>
    <t>Barril</t>
  </si>
  <si>
    <r>
      <rPr>
        <b/>
        <sz val="12"/>
        <color theme="1"/>
        <rFont val="Times New Roman"/>
        <family val="1"/>
      </rPr>
      <t>NOTA 1</t>
    </r>
    <r>
      <rPr>
        <sz val="12"/>
        <color theme="1"/>
        <rFont val="Times New Roman"/>
        <family val="1"/>
      </rPr>
      <t>: Los valores unitarios incluyen impuestos de  IVA,  costos director e indirectos y los  descuentos de la entidad del 11,2% por concepto de estampillas e impuestos departamentales.</t>
    </r>
  </si>
  <si>
    <r>
      <t>NOTA 1</t>
    </r>
    <r>
      <rPr>
        <sz val="12"/>
        <color rgb="FF000000"/>
        <rFont val="Times New Roman"/>
        <family val="1"/>
      </rPr>
      <t>: Los valores unitarios ofertados deben incluir impuestos incluido  IVA,  costos director e indirectos y los  descuentos de la entidad del 11,2% por concepto de estampillas e impuestos departamentales.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</si>
</sst>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"/>
    <numFmt numFmtId="165" formatCode="_-&quot;$&quot;\ * #,##0.00_-;\-&quot;$&quot;\ * #,##0.00_-;_-&quot;$&quot;\ * &quot;-&quot;??_-;_-@"/>
    <numFmt numFmtId="166" formatCode="_-[$$-240A]\ * #,##0.00_-;\-[$$-240A]\ * #,##0.00_-;_-[$$-240A]\ * &quot;-&quot;??_-;_-@_-"/>
  </numFmts>
  <fonts count="22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Arial Narrow"/>
      <family val="2"/>
    </font>
    <font>
      <u/>
      <sz val="12"/>
      <color theme="10"/>
      <name val="Aptos Narrow"/>
      <family val="2"/>
      <scheme val="minor"/>
    </font>
    <font>
      <b/>
      <sz val="12"/>
      <name val="Aptos Narrow"/>
      <family val="2"/>
      <scheme val="minor"/>
    </font>
    <font>
      <u/>
      <sz val="12"/>
      <color rgb="FF0000FF"/>
      <name val="Aptos Narrow"/>
      <family val="2"/>
      <scheme val="minor"/>
    </font>
    <font>
      <sz val="12"/>
      <color rgb="FF263238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E8E8E8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1" fillId="0" borderId="0"/>
  </cellStyleXfs>
  <cellXfs count="57">
    <xf numFmtId="0" fontId="0" fillId="0" borderId="0" xfId="0"/>
    <xf numFmtId="0" fontId="6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164" fontId="6" fillId="0" borderId="0" xfId="4" applyNumberFormat="1" applyFont="1" applyAlignment="1">
      <alignment horizontal="center" vertical="center"/>
    </xf>
    <xf numFmtId="10" fontId="8" fillId="0" borderId="0" xfId="4" applyNumberFormat="1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2" fillId="0" borderId="0" xfId="4"/>
    <xf numFmtId="0" fontId="5" fillId="0" borderId="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164" fontId="5" fillId="0" borderId="3" xfId="4" applyNumberFormat="1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 wrapText="1"/>
    </xf>
    <xf numFmtId="0" fontId="5" fillId="0" borderId="0" xfId="4" applyFont="1"/>
    <xf numFmtId="0" fontId="5" fillId="7" borderId="5" xfId="4" applyFont="1" applyFill="1" applyBorder="1" applyAlignment="1">
      <alignment horizontal="center" vertical="center" wrapText="1"/>
    </xf>
    <xf numFmtId="0" fontId="2" fillId="0" borderId="1" xfId="4" applyBorder="1" applyAlignment="1">
      <alignment horizontal="left" vertical="center" wrapText="1"/>
    </xf>
    <xf numFmtId="164" fontId="2" fillId="0" borderId="1" xfId="4" applyNumberFormat="1" applyBorder="1" applyAlignment="1">
      <alignment horizontal="center" vertical="center" wrapText="1"/>
    </xf>
    <xf numFmtId="0" fontId="9" fillId="0" borderId="1" xfId="5" applyBorder="1" applyAlignment="1">
      <alignment horizontal="center" vertical="center" wrapText="1"/>
    </xf>
    <xf numFmtId="164" fontId="9" fillId="0" borderId="1" xfId="4" applyNumberFormat="1" applyFont="1" applyBorder="1" applyAlignment="1">
      <alignment horizontal="center" vertical="center" wrapText="1"/>
    </xf>
    <xf numFmtId="164" fontId="2" fillId="0" borderId="1" xfId="4" applyNumberFormat="1" applyBorder="1" applyAlignment="1">
      <alignment horizontal="center" vertical="center"/>
    </xf>
    <xf numFmtId="164" fontId="2" fillId="0" borderId="6" xfId="4" applyNumberFormat="1" applyBorder="1" applyAlignment="1">
      <alignment horizontal="center" vertical="center"/>
    </xf>
    <xf numFmtId="0" fontId="9" fillId="0" borderId="1" xfId="4" applyFont="1" applyBorder="1" applyAlignment="1">
      <alignment horizontal="center" vertical="center" wrapText="1"/>
    </xf>
    <xf numFmtId="164" fontId="9" fillId="0" borderId="1" xfId="5" applyNumberForma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2" fillId="0" borderId="1" xfId="4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165" fontId="2" fillId="0" borderId="1" xfId="4" applyNumberFormat="1" applyBorder="1" applyAlignment="1">
      <alignment horizontal="center" vertical="center"/>
    </xf>
    <xf numFmtId="165" fontId="2" fillId="0" borderId="6" xfId="4" applyNumberFormat="1" applyBorder="1" applyAlignment="1">
      <alignment horizontal="center" vertical="center"/>
    </xf>
    <xf numFmtId="0" fontId="9" fillId="0" borderId="1" xfId="5" applyBorder="1" applyAlignment="1">
      <alignment horizontal="left" vertical="center" wrapText="1"/>
    </xf>
    <xf numFmtId="0" fontId="12" fillId="0" borderId="1" xfId="4" applyFont="1" applyBorder="1" applyAlignment="1">
      <alignment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9" fillId="0" borderId="0" xfId="0" applyFont="1"/>
    <xf numFmtId="0" fontId="14" fillId="2" borderId="0" xfId="0" applyFont="1" applyFill="1"/>
    <xf numFmtId="0" fontId="14" fillId="3" borderId="1" xfId="0" applyFont="1" applyFill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0" fontId="14" fillId="0" borderId="0" xfId="0" applyFont="1"/>
    <xf numFmtId="0" fontId="13" fillId="2" borderId="0" xfId="0" applyFont="1" applyFill="1"/>
    <xf numFmtId="0" fontId="17" fillId="2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42" fontId="17" fillId="2" borderId="1" xfId="2" applyFont="1" applyFill="1" applyBorder="1" applyAlignment="1">
      <alignment horizontal="left" vertical="center"/>
    </xf>
    <xf numFmtId="42" fontId="13" fillId="4" borderId="1" xfId="2" applyFont="1" applyFill="1" applyBorder="1" applyAlignment="1">
      <alignment horizontal="center" vertical="center"/>
    </xf>
    <xf numFmtId="0" fontId="13" fillId="5" borderId="0" xfId="0" applyFont="1" applyFill="1"/>
    <xf numFmtId="0" fontId="15" fillId="4" borderId="1" xfId="0" applyFont="1" applyFill="1" applyBorder="1" applyAlignment="1">
      <alignment horizontal="center" vertical="center"/>
    </xf>
    <xf numFmtId="42" fontId="19" fillId="6" borderId="1" xfId="2" applyFont="1" applyFill="1" applyBorder="1"/>
    <xf numFmtId="0" fontId="20" fillId="0" borderId="1" xfId="0" applyFont="1" applyBorder="1" applyAlignment="1">
      <alignment horizontal="center"/>
    </xf>
    <xf numFmtId="41" fontId="17" fillId="2" borderId="1" xfId="1" applyFont="1" applyFill="1" applyBorder="1" applyAlignment="1">
      <alignment horizontal="center" vertical="center"/>
    </xf>
    <xf numFmtId="41" fontId="20" fillId="0" borderId="1" xfId="0" applyNumberFormat="1" applyFont="1" applyBorder="1" applyAlignment="1">
      <alignment horizontal="center"/>
    </xf>
    <xf numFmtId="9" fontId="20" fillId="0" borderId="1" xfId="0" applyNumberFormat="1" applyFont="1" applyBorder="1" applyAlignment="1">
      <alignment horizontal="center"/>
    </xf>
    <xf numFmtId="0" fontId="21" fillId="0" borderId="1" xfId="0" applyFont="1" applyBorder="1"/>
    <xf numFmtId="41" fontId="21" fillId="0" borderId="1" xfId="0" applyNumberFormat="1" applyFont="1" applyBorder="1"/>
    <xf numFmtId="9" fontId="21" fillId="0" borderId="1" xfId="0" applyNumberFormat="1" applyFont="1" applyBorder="1" applyAlignment="1">
      <alignment horizontal="center"/>
    </xf>
    <xf numFmtId="166" fontId="21" fillId="0" borderId="1" xfId="0" applyNumberFormat="1" applyFont="1" applyBorder="1"/>
    <xf numFmtId="0" fontId="13" fillId="0" borderId="0" xfId="6" applyFont="1" applyAlignment="1">
      <alignment horizontal="left" wrapText="1"/>
    </xf>
    <xf numFmtId="0" fontId="15" fillId="2" borderId="0" xfId="6" applyFont="1" applyFill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6" fillId="8" borderId="0" xfId="0" applyFont="1" applyFill="1" applyAlignment="1">
      <alignment horizontal="left" vertical="center" wrapText="1"/>
    </xf>
  </cellXfs>
  <cellStyles count="7">
    <cellStyle name="Hipervínculo" xfId="3" builtinId="8"/>
    <cellStyle name="Hipervínculo 2" xfId="5" xr:uid="{19294381-F641-EC4F-A3A5-90790A277799}"/>
    <cellStyle name="Millares [0]" xfId="1" builtinId="6"/>
    <cellStyle name="Moneda [0]" xfId="2" builtinId="7"/>
    <cellStyle name="Normal" xfId="0" builtinId="0"/>
    <cellStyle name="Normal 2" xfId="4" xr:uid="{B2DBF096-FC89-6E43-BFBC-AD4F3A49E692}"/>
    <cellStyle name="Normal 2 2" xfId="6" xr:uid="{DC88A9FB-D584-3347-B272-61B344CF88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aluminiosalfusa.com/producto/bandeja-para-panaderia-60x40-troquelada/" TargetMode="External"/><Relationship Id="rId18" Type="http://schemas.openxmlformats.org/officeDocument/2006/relationships/hyperlink" Target="https://superaudio.com.co/producto/parlante-portatil-recargable-pro-dj-p1go-bm-120w/" TargetMode="External"/><Relationship Id="rId26" Type="http://schemas.openxmlformats.org/officeDocument/2006/relationships/hyperlink" Target="https://cristalerialapaz.co/producto/olla-al-rt-28cm-10l-recortada-ref-577-imusa/" TargetMode="External"/><Relationship Id="rId3" Type="http://schemas.openxmlformats.org/officeDocument/2006/relationships/hyperlink" Target="https://tienda.fullermachinery.com/index.php/producto/maquina-de-cafe-percoladora/" TargetMode="External"/><Relationship Id="rId21" Type="http://schemas.openxmlformats.org/officeDocument/2006/relationships/hyperlink" Target="https://www.mavihogar.com/product-page/olla-grande-aluminio-extra-fuerte-tamalera-50-x-60-142-litros" TargetMode="External"/><Relationship Id="rId34" Type="http://schemas.openxmlformats.org/officeDocument/2006/relationships/hyperlink" Target="https://www.humobarriles.com/products/barril-jumbo-de-60lb?variant=52673778680087&amp;country=CO&amp;currency=COP&amp;utm_medium=product_sync&amp;utm_source=google&amp;utm_content=sag_organic&amp;utm_campaign=sag_organic&amp;gad_source=1&amp;gad_campaignid=23012956937&amp;gbraid=0AAAAAppdFlS4vzuSyRgXBy0Bl9aCqwiUi&amp;gclid=CjwKCAjwidXQBhAZEiwA4egw6MplcigI8BnEpfbViosrljuhEjWWch8ENqP8jlcnwB8CL5BZYHLP1RoCezkQAvD_BwE" TargetMode="External"/><Relationship Id="rId7" Type="http://schemas.openxmlformats.org/officeDocument/2006/relationships/hyperlink" Target="https://www.joserrago.com.co/producto/bandeja-lata-de-panaderia-m-lp60x40/" TargetMode="External"/><Relationship Id="rId12" Type="http://schemas.openxmlformats.org/officeDocument/2006/relationships/hyperlink" Target="https://www.easy.com.co/mesa-plast-cuadrada-75x75--bco/p?srsltid=AfmBOoo0Y2BqpE2XgHx1YuiozjU_LN1HbvdMC-iUyWycHkqfGa0RS9by" TargetMode="External"/><Relationship Id="rId17" Type="http://schemas.openxmlformats.org/officeDocument/2006/relationships/hyperlink" Target="https://facihogar.com.co/producto/olla-caldero-en-aluminio-98-litros-50x50/" TargetMode="External"/><Relationship Id="rId25" Type="http://schemas.openxmlformats.org/officeDocument/2006/relationships/hyperlink" Target="https://www.exito.com/olla-recortada-10-litros-57700-plateado-100063595-mp/p" TargetMode="External"/><Relationship Id="rId33" Type="http://schemas.openxmlformats.org/officeDocument/2006/relationships/hyperlink" Target="https://www.falabella.com.co/falabella-co/product/152077750/barril-grande-de-60-libras-humo-barriles-humo-barriles/152077751?kid=shopp254fa&amp;gclsrc=aw.ds&amp;gad_source=1&amp;gad_campaignid=21634415508&amp;gbraid=0AAAAADtuoySIGBYD-TEpbthJ5aY_pBKWB&amp;gclid=CjwKCAjwidXQBhAZEiwA4egw6Ezsu_wvGhCXdvlzTgHXfPysqbPXXT1_n5z0fgz7nD8yqXlq7PRDAxoCozwQAvD_BwE" TargetMode="External"/><Relationship Id="rId2" Type="http://schemas.openxmlformats.org/officeDocument/2006/relationships/hyperlink" Target="https://vanyplas.com/producto/mesa-75-x-75-cm/" TargetMode="External"/><Relationship Id="rId16" Type="http://schemas.openxmlformats.org/officeDocument/2006/relationships/hyperlink" Target="https://aluminiosalfusa.com/producto/olla-caldero-50-x-50-100-litros/" TargetMode="External"/><Relationship Id="rId20" Type="http://schemas.openxmlformats.org/officeDocument/2006/relationships/hyperlink" Target="https://elmundodelmicrofono.com/product/parante-recargable-pro-dj-p1-go/" TargetMode="External"/><Relationship Id="rId29" Type="http://schemas.openxmlformats.org/officeDocument/2006/relationships/hyperlink" Target="https://www.alcarrito.com/chocolatera-recortada-5-litros.html?srsltid=AfmBOor_E3zETdBEAklHJ1ljTRba_HxkwIcbg_vAfRCzEQx1_cYGJIVD" TargetMode="External"/><Relationship Id="rId1" Type="http://schemas.openxmlformats.org/officeDocument/2006/relationships/hyperlink" Target="https://vanyplas.com/producto/silla-nogal/" TargetMode="External"/><Relationship Id="rId6" Type="http://schemas.openxmlformats.org/officeDocument/2006/relationships/hyperlink" Target="https://homecenter.falabella.com.co/homecenter-co/product/118667296/nevera-50-litros-classic/118667297" TargetMode="External"/><Relationship Id="rId11" Type="http://schemas.openxmlformats.org/officeDocument/2006/relationships/hyperlink" Target="https://www.homecenter.com.co/homecenter-co/product/373355/mesa-cuadrada-plastica-blanco-75x75-cm/31318/" TargetMode="External"/><Relationship Id="rId24" Type="http://schemas.openxmlformats.org/officeDocument/2006/relationships/hyperlink" Target="https://www.mercadolibre.com.co/olla-tipo-caldero-de-38-litros/up/MCOU2426491489" TargetMode="External"/><Relationship Id="rId32" Type="http://schemas.openxmlformats.org/officeDocument/2006/relationships/hyperlink" Target="https://www.mercadolibre.com.co/cucharon-8-mango-de-madera-aluminio-fundido/up/MCOU2437138058" TargetMode="External"/><Relationship Id="rId5" Type="http://schemas.openxmlformats.org/officeDocument/2006/relationships/hyperlink" Target="https://thesmokerbarrel.com/producto/barril-mamut-en-acero-inoxidable/" TargetMode="External"/><Relationship Id="rId15" Type="http://schemas.openxmlformats.org/officeDocument/2006/relationships/hyperlink" Target="https://aluminiosalfusa.com/producto/chocolatera-5-litros-en-aluminio-repujado-pulido/" TargetMode="External"/><Relationship Id="rId23" Type="http://schemas.openxmlformats.org/officeDocument/2006/relationships/hyperlink" Target="https://facihogar.com.co/producto/olla-caldero-en-aluminio-37-litros-40x30/" TargetMode="External"/><Relationship Id="rId28" Type="http://schemas.openxmlformats.org/officeDocument/2006/relationships/hyperlink" Target="https://www.homecenter.com.co/homecenter-co/product/685773/chocolatera-recortada-8-de-5lt/685773/" TargetMode="External"/><Relationship Id="rId36" Type="http://schemas.openxmlformats.org/officeDocument/2006/relationships/hyperlink" Target="https://tienda.pallomaro.com/bandejas-1007-8021/bandeja--aluminio-60x40x28cm-r685?srsltid=AfmBOoomi4oRiCE3pN6ry-ZMqgBqMVcnMIAewGpzMx7yjXtrq0697jrj" TargetMode="External"/><Relationship Id="rId10" Type="http://schemas.openxmlformats.org/officeDocument/2006/relationships/hyperlink" Target="https://www.homecenter.com.co/homecenter-co/product/337585/nevera-50-litros-classic/337585/?kid=dis_adi_1435635&amp;gad_source=1&amp;gad_campaignid=23611073922&amp;gbraid=0AAAAADt6wnq3KrQYOjLCVjPv3CQ-khzev&amp;gclid=Cj0KCQjwz9_QBhD_ARIsADnSCfD3xeHxxFx4w2qNa8eLxNnVnnHdD4g0fz64i9vfsOvpbNkChWIDrGgaAgs5EALw_wcB" TargetMode="External"/><Relationship Id="rId19" Type="http://schemas.openxmlformats.org/officeDocument/2006/relationships/hyperlink" Target="https://prosoundaltacalidad.com.co/inicio/3915-cabina-activa-pro-dj-p1-go-sistema-de-audio-pro-dj-.html" TargetMode="External"/><Relationship Id="rId31" Type="http://schemas.openxmlformats.org/officeDocument/2006/relationships/hyperlink" Target="https://almacenmau.com/producto/wok-universal-30-cm-anodizado/" TargetMode="External"/><Relationship Id="rId4" Type="http://schemas.openxmlformats.org/officeDocument/2006/relationships/hyperlink" Target="https://www.hogaruniversal.com/wok-anodizado-30cm/p" TargetMode="External"/><Relationship Id="rId9" Type="http://schemas.openxmlformats.org/officeDocument/2006/relationships/hyperlink" Target="https://aluminiosalfusa.com/producto/cucharon-10-madera/" TargetMode="External"/><Relationship Id="rId14" Type="http://schemas.openxmlformats.org/officeDocument/2006/relationships/hyperlink" Target="https://www.hogaruniversal.com/cucharon-experta-madera/p?srsltid=AfmBOorC42XeE6fOwNUcRipxsE4EOjhLKZconoEwWC1OPRDxGqUzJoGs" TargetMode="External"/><Relationship Id="rId22" Type="http://schemas.openxmlformats.org/officeDocument/2006/relationships/hyperlink" Target="https://aluminiosalfusa.com/producto/olla-caldero-30-x-40-38-litros/" TargetMode="External"/><Relationship Id="rId27" Type="http://schemas.openxmlformats.org/officeDocument/2006/relationships/hyperlink" Target="https://www.mercadolibre.com.co/olla-recortada-10l-imusa-57700-plateado/up/MCOU2432199726" TargetMode="External"/><Relationship Id="rId30" Type="http://schemas.openxmlformats.org/officeDocument/2006/relationships/hyperlink" Target="https://www.almacenesla13.com/products/wok-anonizado-profesional-30-cm-universal?srsltid=AfmBOooNBkhPNGXFXqSAFdVPj2aZbihUwI9SfoZ6lInRkAbfJsvYkkJG" TargetMode="External"/><Relationship Id="rId35" Type="http://schemas.openxmlformats.org/officeDocument/2006/relationships/hyperlink" Target="https://homecenter.falabella.com.co/homecenter-co/product/118646144/Nevera-52-Litros-Wheeled/118646146?exp=homecenter" TargetMode="External"/><Relationship Id="rId8" Type="http://schemas.openxmlformats.org/officeDocument/2006/relationships/hyperlink" Target="https://www.joserrago.com.co/producto/bandeja-lata-de-panaderia-m-lp60x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1DC9F-D0E9-A946-9272-A632617B4FD6}">
  <sheetPr>
    <tabColor theme="0" tint="-0.14999847407452621"/>
  </sheetPr>
  <dimension ref="A1:AI939"/>
  <sheetViews>
    <sheetView showGridLines="0" zoomScaleNormal="80" workbookViewId="0">
      <selection activeCell="B21" sqref="B21:H21"/>
    </sheetView>
  </sheetViews>
  <sheetFormatPr baseColWidth="10" defaultColWidth="12.6640625" defaultRowHeight="0" customHeight="1" zeroHeight="1" x14ac:dyDescent="0.3"/>
  <cols>
    <col min="1" max="1" width="4.109375" style="37" customWidth="1"/>
    <col min="2" max="2" width="34.33203125" style="30" customWidth="1"/>
    <col min="3" max="3" width="14.6640625" style="30" customWidth="1"/>
    <col min="4" max="4" width="19.77734375" style="30" customWidth="1"/>
    <col min="5" max="5" width="18.33203125" style="32" customWidth="1"/>
    <col min="6" max="36" width="10.6640625" style="30" customWidth="1"/>
    <col min="37" max="16384" width="12.6640625" style="30"/>
  </cols>
  <sheetData>
    <row r="1" spans="1:35" ht="21.75" customHeight="1" x14ac:dyDescent="0.3">
      <c r="A1" s="30"/>
      <c r="B1" s="31"/>
      <c r="C1" s="31"/>
      <c r="D1" s="31"/>
    </row>
    <row r="2" spans="1:35" s="36" customFormat="1" ht="46.95" customHeight="1" x14ac:dyDescent="0.3">
      <c r="A2" s="33"/>
      <c r="B2" s="34" t="s">
        <v>0</v>
      </c>
      <c r="C2" s="34" t="s">
        <v>19</v>
      </c>
      <c r="D2" s="35" t="s">
        <v>20</v>
      </c>
      <c r="E2" s="34" t="s">
        <v>3</v>
      </c>
    </row>
    <row r="3" spans="1:35" s="42" customFormat="1" ht="15.6" x14ac:dyDescent="0.3">
      <c r="A3" s="37"/>
      <c r="B3" s="38" t="s">
        <v>4</v>
      </c>
      <c r="C3" s="39">
        <v>2322</v>
      </c>
      <c r="D3" s="40">
        <f>+'Estudio de mercado'!F3</f>
        <v>42838.227658333337</v>
      </c>
      <c r="E3" s="41">
        <f>+D3*C3</f>
        <v>99470364.622650012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</row>
    <row r="4" spans="1:35" s="42" customFormat="1" ht="15.6" x14ac:dyDescent="0.3">
      <c r="A4" s="37"/>
      <c r="B4" s="38" t="s">
        <v>5</v>
      </c>
      <c r="C4" s="39">
        <v>468</v>
      </c>
      <c r="D4" s="40">
        <f>+'Estudio de mercado'!F4</f>
        <v>139251.18296833333</v>
      </c>
      <c r="E4" s="41">
        <f t="shared" ref="E4:E17" si="0">+D4*C4</f>
        <v>65169553.629179999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1:35" s="42" customFormat="1" ht="15.6" x14ac:dyDescent="0.3">
      <c r="A5" s="37"/>
      <c r="B5" s="38" t="s">
        <v>6</v>
      </c>
      <c r="C5" s="39">
        <v>117</v>
      </c>
      <c r="D5" s="40">
        <f>+'Estudio de mercado'!F5</f>
        <v>2579149.3174999999</v>
      </c>
      <c r="E5" s="41">
        <f>+D5*C5</f>
        <v>301760470.14749998</v>
      </c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</row>
    <row r="6" spans="1:35" s="42" customFormat="1" ht="15.6" x14ac:dyDescent="0.3">
      <c r="A6" s="37"/>
      <c r="B6" s="38" t="s">
        <v>7</v>
      </c>
      <c r="C6" s="39">
        <v>50</v>
      </c>
      <c r="D6" s="40">
        <f>+'Estudio de mercado'!F6</f>
        <v>4363472.0960949995</v>
      </c>
      <c r="E6" s="41">
        <f t="shared" si="0"/>
        <v>218173604.80474997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s="37" customFormat="1" ht="17.25" customHeight="1" x14ac:dyDescent="0.3">
      <c r="B7" s="38" t="s">
        <v>8</v>
      </c>
      <c r="C7" s="43">
        <v>75</v>
      </c>
      <c r="D7" s="40">
        <f>+'Estudio de mercado'!F7</f>
        <v>987513.21666666656</v>
      </c>
      <c r="E7" s="41">
        <f t="shared" si="0"/>
        <v>74063491.249999985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</row>
    <row r="8" spans="1:35" s="37" customFormat="1" ht="15.6" x14ac:dyDescent="0.3">
      <c r="B8" s="38" t="s">
        <v>9</v>
      </c>
      <c r="C8" s="39">
        <v>13</v>
      </c>
      <c r="D8" s="40">
        <f>+'Estudio de mercado'!F8</f>
        <v>916135.11892000004</v>
      </c>
      <c r="E8" s="41">
        <f t="shared" si="0"/>
        <v>11909756.54596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</row>
    <row r="9" spans="1:35" s="37" customFormat="1" ht="15.6" x14ac:dyDescent="0.3">
      <c r="B9" s="38" t="s">
        <v>10</v>
      </c>
      <c r="C9" s="39">
        <v>13</v>
      </c>
      <c r="D9" s="40">
        <f>+'Estudio de mercado'!F9</f>
        <v>251878.83792166668</v>
      </c>
      <c r="E9" s="41">
        <f t="shared" si="0"/>
        <v>3274424.8929816671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</row>
    <row r="10" spans="1:35" s="37" customFormat="1" ht="15.6" x14ac:dyDescent="0.3">
      <c r="B10" s="38" t="s">
        <v>11</v>
      </c>
      <c r="C10" s="39">
        <v>13</v>
      </c>
      <c r="D10" s="40">
        <f>+'Estudio de mercado'!F10</f>
        <v>96376.028419999988</v>
      </c>
      <c r="E10" s="41">
        <f t="shared" si="0"/>
        <v>1252888.3694599997</v>
      </c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</row>
    <row r="11" spans="1:35" s="37" customFormat="1" ht="15.6" x14ac:dyDescent="0.3">
      <c r="B11" s="38" t="s">
        <v>12</v>
      </c>
      <c r="C11" s="39">
        <v>13</v>
      </c>
      <c r="D11" s="40">
        <f>+'Estudio de mercado'!F11</f>
        <v>83586.622000000003</v>
      </c>
      <c r="E11" s="41">
        <f t="shared" si="0"/>
        <v>1086626.0860000001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</row>
    <row r="12" spans="1:35" s="37" customFormat="1" ht="15.6" x14ac:dyDescent="0.3">
      <c r="B12" s="38" t="s">
        <v>13</v>
      </c>
      <c r="C12" s="39">
        <v>13</v>
      </c>
      <c r="D12" s="40">
        <f>+'Estudio de mercado'!F12</f>
        <v>38472.233146666666</v>
      </c>
      <c r="E12" s="41">
        <f t="shared" si="0"/>
        <v>500139.03090666665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</row>
    <row r="13" spans="1:35" s="37" customFormat="1" ht="15.6" x14ac:dyDescent="0.3">
      <c r="B13" s="38" t="s">
        <v>14</v>
      </c>
      <c r="C13" s="39">
        <v>13</v>
      </c>
      <c r="D13" s="40">
        <f>+'Estudio de mercado'!F13</f>
        <v>130774.47278</v>
      </c>
      <c r="E13" s="41">
        <f t="shared" si="0"/>
        <v>1700068.1461399999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</row>
    <row r="14" spans="1:35" s="37" customFormat="1" ht="15.6" x14ac:dyDescent="0.3">
      <c r="B14" s="38" t="s">
        <v>15</v>
      </c>
      <c r="C14" s="39">
        <v>13</v>
      </c>
      <c r="D14" s="40">
        <f>+'Estudio de mercado'!F14</f>
        <v>28977.578594999999</v>
      </c>
      <c r="E14" s="41">
        <f t="shared" si="0"/>
        <v>376708.52173499996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s="37" customFormat="1" ht="15.6" x14ac:dyDescent="0.3">
      <c r="B15" s="38" t="s">
        <v>16</v>
      </c>
      <c r="C15" s="39">
        <v>65</v>
      </c>
      <c r="D15" s="40">
        <f>+'Estudio de mercado'!F15</f>
        <v>53177.611386666664</v>
      </c>
      <c r="E15" s="41">
        <f t="shared" si="0"/>
        <v>3456544.740133333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s="37" customFormat="1" ht="15.6" x14ac:dyDescent="0.3">
      <c r="B16" s="38" t="s">
        <v>17</v>
      </c>
      <c r="C16" s="39">
        <v>13</v>
      </c>
      <c r="D16" s="40">
        <f>+'Estudio de mercado'!F16</f>
        <v>392159.64666666667</v>
      </c>
      <c r="E16" s="41">
        <f t="shared" si="0"/>
        <v>5098075.4066666663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2:35" s="37" customFormat="1" ht="15.6" x14ac:dyDescent="0.3">
      <c r="B17" s="38" t="s">
        <v>18</v>
      </c>
      <c r="C17" s="39">
        <v>13</v>
      </c>
      <c r="D17" s="40">
        <f>+'Estudio de mercado'!F17</f>
        <v>943674.76</v>
      </c>
      <c r="E17" s="41">
        <f t="shared" si="0"/>
        <v>12267771.880000001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2:35" s="37" customFormat="1" ht="15.6" x14ac:dyDescent="0.3">
      <c r="B18" s="30"/>
      <c r="C18" s="30"/>
      <c r="D18" s="30"/>
      <c r="E18" s="44">
        <f>SUM(E3:E17)</f>
        <v>799560488.07406306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2:35" s="37" customFormat="1" ht="15.6" x14ac:dyDescent="0.3">
      <c r="B19" s="30"/>
      <c r="C19" s="30"/>
      <c r="D19" s="30"/>
      <c r="E19" s="32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2:35" s="37" customFormat="1" ht="15.6" x14ac:dyDescent="0.3">
      <c r="B20" s="30"/>
      <c r="C20" s="30"/>
      <c r="D20" s="30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2:35" s="37" customFormat="1" ht="28.95" customHeight="1" x14ac:dyDescent="0.3">
      <c r="B21" s="53" t="s">
        <v>124</v>
      </c>
      <c r="C21" s="53"/>
      <c r="D21" s="53"/>
      <c r="E21" s="53"/>
      <c r="F21" s="53"/>
      <c r="G21" s="53"/>
      <c r="H21" s="53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2:35" s="37" customFormat="1" ht="27" customHeight="1" x14ac:dyDescent="0.3">
      <c r="B22" s="54" t="s">
        <v>104</v>
      </c>
      <c r="C22" s="54"/>
      <c r="D22" s="54"/>
      <c r="E22" s="54"/>
      <c r="F22" s="54"/>
      <c r="G22" s="54"/>
      <c r="H22" s="54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3" spans="2:35" s="37" customFormat="1" ht="15.6" x14ac:dyDescent="0.3">
      <c r="B23" s="54"/>
      <c r="C23" s="54"/>
      <c r="D23" s="54"/>
      <c r="E23" s="54"/>
      <c r="F23" s="54"/>
      <c r="G23" s="54"/>
      <c r="H23" s="54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</row>
    <row r="24" spans="2:35" s="37" customFormat="1" ht="15.6" x14ac:dyDescent="0.3">
      <c r="B24" s="30"/>
      <c r="C24" s="30"/>
      <c r="D24" s="30"/>
      <c r="E24" s="32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</row>
    <row r="25" spans="2:35" s="37" customFormat="1" ht="15.6" x14ac:dyDescent="0.3">
      <c r="B25" s="30"/>
      <c r="C25" s="30"/>
      <c r="D25" s="30"/>
      <c r="E25" s="3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</row>
    <row r="26" spans="2:35" s="37" customFormat="1" ht="15.6" x14ac:dyDescent="0.3">
      <c r="B26" s="30"/>
      <c r="C26" s="30"/>
      <c r="D26" s="30"/>
      <c r="E26" s="3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</row>
    <row r="27" spans="2:35" s="37" customFormat="1" ht="15.6" x14ac:dyDescent="0.3">
      <c r="B27" s="30"/>
      <c r="C27" s="30"/>
      <c r="D27" s="30"/>
      <c r="E27" s="3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</row>
    <row r="28" spans="2:35" s="37" customFormat="1" ht="15.6" x14ac:dyDescent="0.3">
      <c r="B28" s="30"/>
      <c r="C28" s="30"/>
      <c r="D28" s="30"/>
      <c r="E28" s="3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</row>
    <row r="29" spans="2:35" s="37" customFormat="1" ht="15.6" x14ac:dyDescent="0.3">
      <c r="B29" s="30"/>
      <c r="C29" s="30"/>
      <c r="D29" s="30"/>
      <c r="E29" s="3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</row>
    <row r="30" spans="2:35" s="37" customFormat="1" ht="15.6" x14ac:dyDescent="0.3">
      <c r="B30" s="30"/>
      <c r="C30" s="30"/>
      <c r="D30" s="30"/>
      <c r="E30" s="3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</row>
    <row r="31" spans="2:35" s="37" customFormat="1" ht="15.6" x14ac:dyDescent="0.3">
      <c r="B31" s="30"/>
      <c r="C31" s="30"/>
      <c r="D31" s="30"/>
      <c r="E31" s="3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</row>
    <row r="32" spans="2:35" ht="15.6" x14ac:dyDescent="0.3"/>
    <row r="33" ht="15.6" x14ac:dyDescent="0.3"/>
    <row r="34" ht="15.6" x14ac:dyDescent="0.3"/>
    <row r="35" ht="15.6" x14ac:dyDescent="0.3"/>
    <row r="36" ht="15.6" x14ac:dyDescent="0.3"/>
    <row r="37" ht="15.6" x14ac:dyDescent="0.3"/>
    <row r="38" ht="15.6" x14ac:dyDescent="0.3"/>
    <row r="39" ht="15.6" x14ac:dyDescent="0.3"/>
    <row r="40" ht="15.6" x14ac:dyDescent="0.3"/>
    <row r="41" ht="15.6" x14ac:dyDescent="0.3"/>
    <row r="42" ht="15.6" x14ac:dyDescent="0.3"/>
    <row r="43" ht="15.6" x14ac:dyDescent="0.3"/>
    <row r="44" ht="15.6" x14ac:dyDescent="0.3"/>
    <row r="45" ht="15.6" x14ac:dyDescent="0.3"/>
    <row r="46" ht="15.6" x14ac:dyDescent="0.3"/>
    <row r="47" ht="15.6" x14ac:dyDescent="0.3"/>
    <row r="48" ht="15.6" x14ac:dyDescent="0.3"/>
    <row r="49" ht="15.6" x14ac:dyDescent="0.3"/>
    <row r="50" ht="15.6" x14ac:dyDescent="0.3"/>
    <row r="51" ht="15.6" x14ac:dyDescent="0.3"/>
    <row r="52" ht="15.6" x14ac:dyDescent="0.3"/>
    <row r="53" ht="15.6" x14ac:dyDescent="0.3"/>
    <row r="54" ht="15.6" x14ac:dyDescent="0.3"/>
    <row r="55" ht="15.6" x14ac:dyDescent="0.3"/>
    <row r="56" ht="15.6" x14ac:dyDescent="0.3"/>
    <row r="57" ht="15.6" x14ac:dyDescent="0.3"/>
    <row r="58" ht="15.6" x14ac:dyDescent="0.3"/>
    <row r="59" ht="15.6" x14ac:dyDescent="0.3"/>
    <row r="60" ht="15.6" x14ac:dyDescent="0.3"/>
    <row r="61" ht="15.6" x14ac:dyDescent="0.3"/>
    <row r="62" ht="15.6" x14ac:dyDescent="0.3"/>
    <row r="63" ht="15.6" x14ac:dyDescent="0.3"/>
    <row r="64" ht="15.6" x14ac:dyDescent="0.3"/>
    <row r="65" ht="15.6" x14ac:dyDescent="0.3"/>
    <row r="66" ht="15.6" x14ac:dyDescent="0.3"/>
    <row r="67" ht="15.6" x14ac:dyDescent="0.3"/>
    <row r="68" ht="15.6" x14ac:dyDescent="0.3"/>
    <row r="69" ht="15.6" x14ac:dyDescent="0.3"/>
    <row r="70" ht="15.6" x14ac:dyDescent="0.3"/>
    <row r="71" ht="15.6" x14ac:dyDescent="0.3"/>
    <row r="72" ht="15.6" x14ac:dyDescent="0.3"/>
    <row r="73" ht="15.6" x14ac:dyDescent="0.3"/>
    <row r="74" ht="15.6" x14ac:dyDescent="0.3"/>
    <row r="75" ht="15.6" x14ac:dyDescent="0.3"/>
    <row r="76" ht="15.6" x14ac:dyDescent="0.3"/>
    <row r="77" ht="15.6" x14ac:dyDescent="0.3"/>
    <row r="78" ht="15.6" x14ac:dyDescent="0.3"/>
    <row r="79" ht="15.6" x14ac:dyDescent="0.3"/>
    <row r="80" ht="15.6" x14ac:dyDescent="0.3"/>
    <row r="81" ht="15.6" x14ac:dyDescent="0.3"/>
    <row r="82" ht="15.6" x14ac:dyDescent="0.3"/>
    <row r="83" ht="15.6" x14ac:dyDescent="0.3"/>
    <row r="84" ht="15.6" x14ac:dyDescent="0.3"/>
    <row r="85" ht="15.6" x14ac:dyDescent="0.3"/>
    <row r="86" ht="15.6" x14ac:dyDescent="0.3"/>
    <row r="87" ht="15.6" x14ac:dyDescent="0.3"/>
    <row r="88" ht="15.6" x14ac:dyDescent="0.3"/>
    <row r="89" ht="15.6" x14ac:dyDescent="0.3"/>
    <row r="90" ht="15.6" x14ac:dyDescent="0.3"/>
    <row r="91" ht="15.6" x14ac:dyDescent="0.3"/>
    <row r="92" ht="15.6" x14ac:dyDescent="0.3"/>
    <row r="93" ht="15.6" x14ac:dyDescent="0.3"/>
    <row r="94" ht="15.6" x14ac:dyDescent="0.3"/>
    <row r="95" ht="15.6" x14ac:dyDescent="0.3"/>
    <row r="96" ht="15.6" x14ac:dyDescent="0.3"/>
    <row r="97" ht="15.6" x14ac:dyDescent="0.3"/>
    <row r="98" ht="15.6" x14ac:dyDescent="0.3"/>
    <row r="99" ht="15.6" x14ac:dyDescent="0.3"/>
    <row r="100" ht="15.6" x14ac:dyDescent="0.3"/>
    <row r="101" ht="15.6" x14ac:dyDescent="0.3"/>
    <row r="102" ht="15.6" x14ac:dyDescent="0.3"/>
    <row r="103" ht="15.6" x14ac:dyDescent="0.3"/>
    <row r="104" ht="15.6" x14ac:dyDescent="0.3"/>
    <row r="105" ht="15.6" x14ac:dyDescent="0.3"/>
    <row r="106" ht="15.6" x14ac:dyDescent="0.3"/>
    <row r="107" ht="15.6" x14ac:dyDescent="0.3"/>
    <row r="108" ht="15.6" x14ac:dyDescent="0.3"/>
    <row r="109" ht="15.6" x14ac:dyDescent="0.3"/>
    <row r="110" ht="15.6" x14ac:dyDescent="0.3"/>
    <row r="111" ht="15.6" x14ac:dyDescent="0.3"/>
    <row r="112" ht="15.6" x14ac:dyDescent="0.3"/>
    <row r="113" ht="15.6" x14ac:dyDescent="0.3"/>
    <row r="114" ht="15.6" x14ac:dyDescent="0.3"/>
    <row r="115" ht="15.6" x14ac:dyDescent="0.3"/>
    <row r="116" ht="15.6" x14ac:dyDescent="0.3"/>
    <row r="117" ht="15.6" x14ac:dyDescent="0.3"/>
    <row r="118" ht="15.6" x14ac:dyDescent="0.3"/>
    <row r="119" ht="15.6" x14ac:dyDescent="0.3"/>
    <row r="120" ht="15.6" x14ac:dyDescent="0.3"/>
    <row r="121" ht="15.6" x14ac:dyDescent="0.3"/>
    <row r="122" ht="15.6" x14ac:dyDescent="0.3"/>
    <row r="123" ht="15.6" x14ac:dyDescent="0.3"/>
    <row r="124" ht="15.6" x14ac:dyDescent="0.3"/>
    <row r="125" ht="15.6" x14ac:dyDescent="0.3"/>
    <row r="126" ht="15.6" x14ac:dyDescent="0.3"/>
    <row r="127" ht="15.6" x14ac:dyDescent="0.3"/>
    <row r="128" ht="15.6" x14ac:dyDescent="0.3"/>
    <row r="129" ht="15.6" x14ac:dyDescent="0.3"/>
    <row r="130" ht="15.6" x14ac:dyDescent="0.3"/>
    <row r="131" ht="15.6" x14ac:dyDescent="0.3"/>
    <row r="132" ht="15.6" x14ac:dyDescent="0.3"/>
    <row r="133" ht="15.6" x14ac:dyDescent="0.3"/>
    <row r="134" ht="15.6" x14ac:dyDescent="0.3"/>
    <row r="135" ht="15.6" x14ac:dyDescent="0.3"/>
    <row r="136" ht="15.6" x14ac:dyDescent="0.3"/>
    <row r="137" ht="15.6" x14ac:dyDescent="0.3"/>
    <row r="138" ht="15.6" x14ac:dyDescent="0.3"/>
    <row r="139" ht="15.6" x14ac:dyDescent="0.3"/>
    <row r="140" ht="15.6" x14ac:dyDescent="0.3"/>
    <row r="141" ht="15.6" x14ac:dyDescent="0.3"/>
    <row r="142" ht="15.6" x14ac:dyDescent="0.3"/>
    <row r="143" ht="15.6" x14ac:dyDescent="0.3"/>
    <row r="144" ht="15.6" x14ac:dyDescent="0.3"/>
    <row r="145" ht="15.6" x14ac:dyDescent="0.3"/>
    <row r="146" ht="15.6" x14ac:dyDescent="0.3"/>
    <row r="147" ht="15.6" x14ac:dyDescent="0.3"/>
    <row r="148" ht="15.6" x14ac:dyDescent="0.3"/>
    <row r="149" ht="15.6" x14ac:dyDescent="0.3"/>
    <row r="150" ht="15.6" x14ac:dyDescent="0.3"/>
    <row r="151" ht="15.6" x14ac:dyDescent="0.3"/>
    <row r="152" ht="15.6" x14ac:dyDescent="0.3"/>
    <row r="153" ht="15.6" x14ac:dyDescent="0.3"/>
    <row r="154" ht="15.6" x14ac:dyDescent="0.3"/>
    <row r="155" ht="15.6" x14ac:dyDescent="0.3"/>
    <row r="156" ht="15.6" x14ac:dyDescent="0.3"/>
    <row r="157" ht="15.6" x14ac:dyDescent="0.3"/>
    <row r="158" ht="15.6" x14ac:dyDescent="0.3"/>
    <row r="159" ht="15.6" x14ac:dyDescent="0.3"/>
    <row r="160" ht="15.6" x14ac:dyDescent="0.3"/>
    <row r="161" ht="15.6" x14ac:dyDescent="0.3"/>
    <row r="162" ht="15.6" x14ac:dyDescent="0.3"/>
    <row r="163" ht="15.6" x14ac:dyDescent="0.3"/>
    <row r="164" ht="15.6" x14ac:dyDescent="0.3"/>
    <row r="165" ht="15.6" x14ac:dyDescent="0.3"/>
    <row r="166" ht="15.6" x14ac:dyDescent="0.3"/>
    <row r="167" ht="15.6" x14ac:dyDescent="0.3"/>
    <row r="168" ht="15.6" x14ac:dyDescent="0.3"/>
    <row r="169" ht="15.6" x14ac:dyDescent="0.3"/>
    <row r="170" ht="15.6" x14ac:dyDescent="0.3"/>
    <row r="171" ht="15.6" x14ac:dyDescent="0.3"/>
    <row r="172" ht="15.6" x14ac:dyDescent="0.3"/>
    <row r="173" ht="15.6" x14ac:dyDescent="0.3"/>
    <row r="174" ht="15.6" x14ac:dyDescent="0.3"/>
    <row r="175" ht="15.6" x14ac:dyDescent="0.3"/>
    <row r="176" ht="15.6" x14ac:dyDescent="0.3"/>
    <row r="177" ht="15.6" x14ac:dyDescent="0.3"/>
    <row r="178" ht="15.6" x14ac:dyDescent="0.3"/>
    <row r="179" ht="15.6" x14ac:dyDescent="0.3"/>
    <row r="180" ht="15.6" x14ac:dyDescent="0.3"/>
    <row r="181" ht="15.6" x14ac:dyDescent="0.3"/>
    <row r="182" ht="15.6" x14ac:dyDescent="0.3"/>
    <row r="183" ht="15.6" x14ac:dyDescent="0.3"/>
    <row r="184" ht="15.6" x14ac:dyDescent="0.3"/>
    <row r="185" ht="15.6" x14ac:dyDescent="0.3"/>
    <row r="186" ht="15.6" x14ac:dyDescent="0.3"/>
    <row r="187" ht="15.6" x14ac:dyDescent="0.3"/>
    <row r="188" ht="15.6" x14ac:dyDescent="0.3"/>
    <row r="189" ht="15.6" x14ac:dyDescent="0.3"/>
    <row r="190" ht="15.6" x14ac:dyDescent="0.3"/>
    <row r="191" ht="15.6" x14ac:dyDescent="0.3"/>
    <row r="192" ht="15.6" x14ac:dyDescent="0.3"/>
    <row r="193" ht="15.6" x14ac:dyDescent="0.3"/>
    <row r="194" ht="15.6" x14ac:dyDescent="0.3"/>
    <row r="195" ht="15.6" x14ac:dyDescent="0.3"/>
    <row r="196" ht="15.6" x14ac:dyDescent="0.3"/>
    <row r="197" ht="15.6" x14ac:dyDescent="0.3"/>
    <row r="198" ht="15.6" x14ac:dyDescent="0.3"/>
    <row r="199" ht="15.6" x14ac:dyDescent="0.3"/>
    <row r="200" ht="15.6" x14ac:dyDescent="0.3"/>
    <row r="201" ht="15.6" x14ac:dyDescent="0.3"/>
    <row r="202" ht="15.6" x14ac:dyDescent="0.3"/>
    <row r="203" ht="15.6" x14ac:dyDescent="0.3"/>
    <row r="204" ht="15.6" x14ac:dyDescent="0.3"/>
    <row r="205" ht="15.6" x14ac:dyDescent="0.3"/>
    <row r="206" ht="15.6" x14ac:dyDescent="0.3"/>
    <row r="207" ht="15.6" x14ac:dyDescent="0.3"/>
    <row r="208" ht="15.6" x14ac:dyDescent="0.3"/>
    <row r="209" ht="15.6" x14ac:dyDescent="0.3"/>
    <row r="210" ht="15.6" x14ac:dyDescent="0.3"/>
    <row r="211" ht="15.6" x14ac:dyDescent="0.3"/>
    <row r="212" ht="15.6" x14ac:dyDescent="0.3"/>
    <row r="213" ht="15.6" x14ac:dyDescent="0.3"/>
    <row r="214" ht="15.6" x14ac:dyDescent="0.3"/>
    <row r="215" ht="15.6" x14ac:dyDescent="0.3"/>
    <row r="216" ht="15.6" x14ac:dyDescent="0.3"/>
    <row r="217" ht="15.6" x14ac:dyDescent="0.3"/>
    <row r="218" ht="15.6" x14ac:dyDescent="0.3"/>
    <row r="219" ht="15.6" x14ac:dyDescent="0.3"/>
    <row r="220" ht="15.6" x14ac:dyDescent="0.3"/>
    <row r="221" ht="15.6" x14ac:dyDescent="0.3"/>
    <row r="222" ht="15.6" x14ac:dyDescent="0.3"/>
    <row r="223" ht="15.6" x14ac:dyDescent="0.3"/>
    <row r="224" ht="15.6" x14ac:dyDescent="0.3"/>
    <row r="225" ht="15.6" x14ac:dyDescent="0.3"/>
    <row r="226" ht="15.6" x14ac:dyDescent="0.3"/>
    <row r="227" ht="15.6" x14ac:dyDescent="0.3"/>
    <row r="228" ht="15.6" x14ac:dyDescent="0.3"/>
    <row r="229" ht="15.6" x14ac:dyDescent="0.3"/>
    <row r="230" ht="15.6" x14ac:dyDescent="0.3"/>
    <row r="231" ht="15.6" x14ac:dyDescent="0.3"/>
    <row r="232" ht="15.6" x14ac:dyDescent="0.3"/>
    <row r="233" ht="15.6" x14ac:dyDescent="0.3"/>
    <row r="234" ht="15.6" x14ac:dyDescent="0.3"/>
    <row r="235" ht="15.6" x14ac:dyDescent="0.3"/>
    <row r="236" ht="15.6" x14ac:dyDescent="0.3"/>
    <row r="237" ht="15.6" x14ac:dyDescent="0.3"/>
    <row r="238" ht="15.6" x14ac:dyDescent="0.3"/>
    <row r="239" ht="15.6" x14ac:dyDescent="0.3"/>
    <row r="240" ht="15.6" x14ac:dyDescent="0.3"/>
    <row r="241" ht="15.6" x14ac:dyDescent="0.3"/>
    <row r="242" ht="15.6" x14ac:dyDescent="0.3"/>
    <row r="243" ht="15.6" x14ac:dyDescent="0.3"/>
    <row r="244" ht="15.6" x14ac:dyDescent="0.3"/>
    <row r="245" ht="15.6" x14ac:dyDescent="0.3"/>
    <row r="246" ht="15.6" x14ac:dyDescent="0.3"/>
    <row r="247" ht="15.6" x14ac:dyDescent="0.3"/>
    <row r="248" ht="15.6" x14ac:dyDescent="0.3"/>
    <row r="249" ht="15.6" x14ac:dyDescent="0.3"/>
    <row r="250" ht="15.6" x14ac:dyDescent="0.3"/>
    <row r="251" ht="15.6" x14ac:dyDescent="0.3"/>
    <row r="252" ht="15.6" x14ac:dyDescent="0.3"/>
    <row r="253" ht="15.6" x14ac:dyDescent="0.3"/>
    <row r="254" ht="15.6" x14ac:dyDescent="0.3"/>
    <row r="255" ht="15.6" x14ac:dyDescent="0.3"/>
    <row r="256" ht="15.6" x14ac:dyDescent="0.3"/>
    <row r="257" ht="15.6" x14ac:dyDescent="0.3"/>
    <row r="258" ht="15.6" x14ac:dyDescent="0.3"/>
    <row r="259" ht="15.6" x14ac:dyDescent="0.3"/>
    <row r="260" ht="15.6" x14ac:dyDescent="0.3"/>
    <row r="261" ht="15.6" x14ac:dyDescent="0.3"/>
    <row r="262" ht="15.6" x14ac:dyDescent="0.3"/>
    <row r="263" ht="15.6" x14ac:dyDescent="0.3"/>
    <row r="264" ht="15.6" x14ac:dyDescent="0.3"/>
    <row r="265" ht="15.6" x14ac:dyDescent="0.3"/>
    <row r="266" ht="15.6" x14ac:dyDescent="0.3"/>
    <row r="267" ht="15.6" x14ac:dyDescent="0.3"/>
    <row r="268" ht="15.6" x14ac:dyDescent="0.3"/>
    <row r="269" ht="15.6" x14ac:dyDescent="0.3"/>
    <row r="270" ht="15.6" x14ac:dyDescent="0.3"/>
    <row r="271" ht="15.6" x14ac:dyDescent="0.3"/>
    <row r="272" ht="15.6" x14ac:dyDescent="0.3"/>
    <row r="273" ht="15.6" x14ac:dyDescent="0.3"/>
    <row r="274" ht="15.6" x14ac:dyDescent="0.3"/>
    <row r="275" ht="15.6" x14ac:dyDescent="0.3"/>
    <row r="276" ht="15.6" x14ac:dyDescent="0.3"/>
    <row r="277" ht="15.6" x14ac:dyDescent="0.3"/>
    <row r="278" ht="15.6" x14ac:dyDescent="0.3"/>
    <row r="279" ht="15.6" x14ac:dyDescent="0.3"/>
    <row r="280" ht="15.6" x14ac:dyDescent="0.3"/>
    <row r="281" ht="15.6" x14ac:dyDescent="0.3"/>
    <row r="282" ht="15.6" x14ac:dyDescent="0.3"/>
    <row r="283" ht="15.6" x14ac:dyDescent="0.3"/>
    <row r="284" ht="15.6" x14ac:dyDescent="0.3"/>
    <row r="285" ht="15.6" x14ac:dyDescent="0.3"/>
    <row r="286" ht="15.6" x14ac:dyDescent="0.3"/>
    <row r="287" ht="15.6" x14ac:dyDescent="0.3"/>
    <row r="288" ht="15.6" x14ac:dyDescent="0.3"/>
    <row r="289" ht="15.6" x14ac:dyDescent="0.3"/>
    <row r="290" ht="15.6" x14ac:dyDescent="0.3"/>
    <row r="291" ht="15.6" x14ac:dyDescent="0.3"/>
    <row r="292" ht="15.6" x14ac:dyDescent="0.3"/>
    <row r="293" ht="15.6" x14ac:dyDescent="0.3"/>
    <row r="294" ht="15.6" x14ac:dyDescent="0.3"/>
    <row r="295" ht="15.6" x14ac:dyDescent="0.3"/>
    <row r="296" ht="15.6" x14ac:dyDescent="0.3"/>
    <row r="297" ht="15.6" x14ac:dyDescent="0.3"/>
    <row r="298" ht="15.6" x14ac:dyDescent="0.3"/>
    <row r="299" ht="15.6" x14ac:dyDescent="0.3"/>
    <row r="300" ht="15.6" x14ac:dyDescent="0.3"/>
    <row r="301" ht="15.6" x14ac:dyDescent="0.3"/>
    <row r="302" ht="15.6" x14ac:dyDescent="0.3"/>
    <row r="303" ht="15.6" x14ac:dyDescent="0.3"/>
    <row r="304" ht="15.6" x14ac:dyDescent="0.3"/>
    <row r="305" ht="15.6" x14ac:dyDescent="0.3"/>
    <row r="306" ht="15.6" x14ac:dyDescent="0.3"/>
    <row r="307" ht="15.6" x14ac:dyDescent="0.3"/>
    <row r="308" ht="15.6" x14ac:dyDescent="0.3"/>
    <row r="309" ht="15.6" x14ac:dyDescent="0.3"/>
    <row r="310" ht="15.6" x14ac:dyDescent="0.3"/>
    <row r="311" ht="15.6" x14ac:dyDescent="0.3"/>
    <row r="312" ht="15.6" x14ac:dyDescent="0.3"/>
    <row r="313" ht="15.6" x14ac:dyDescent="0.3"/>
    <row r="314" ht="15.6" x14ac:dyDescent="0.3"/>
    <row r="315" ht="15.6" x14ac:dyDescent="0.3"/>
    <row r="316" ht="15.6" x14ac:dyDescent="0.3"/>
    <row r="317" ht="15.6" x14ac:dyDescent="0.3"/>
    <row r="318" ht="15.6" x14ac:dyDescent="0.3"/>
    <row r="319" ht="15.6" x14ac:dyDescent="0.3"/>
    <row r="320" ht="15.6" x14ac:dyDescent="0.3"/>
    <row r="321" ht="15.6" x14ac:dyDescent="0.3"/>
    <row r="322" ht="15.6" x14ac:dyDescent="0.3"/>
    <row r="323" ht="15.6" x14ac:dyDescent="0.3"/>
    <row r="324" ht="15.6" x14ac:dyDescent="0.3"/>
    <row r="325" ht="15.6" x14ac:dyDescent="0.3"/>
    <row r="326" ht="15.6" x14ac:dyDescent="0.3"/>
    <row r="327" ht="15.6" x14ac:dyDescent="0.3"/>
    <row r="328" ht="15.6" x14ac:dyDescent="0.3"/>
    <row r="329" ht="15.6" x14ac:dyDescent="0.3"/>
    <row r="330" ht="15.6" x14ac:dyDescent="0.3"/>
    <row r="331" ht="15.6" x14ac:dyDescent="0.3"/>
    <row r="332" ht="15.6" x14ac:dyDescent="0.3"/>
    <row r="333" ht="15.6" x14ac:dyDescent="0.3"/>
    <row r="334" ht="15.6" x14ac:dyDescent="0.3"/>
    <row r="335" ht="15.6" x14ac:dyDescent="0.3"/>
    <row r="336" ht="15.6" x14ac:dyDescent="0.3"/>
    <row r="337" ht="15.6" x14ac:dyDescent="0.3"/>
    <row r="338" ht="15.6" x14ac:dyDescent="0.3"/>
    <row r="339" ht="15.6" x14ac:dyDescent="0.3"/>
    <row r="340" ht="15.6" x14ac:dyDescent="0.3"/>
    <row r="341" ht="15.6" x14ac:dyDescent="0.3"/>
    <row r="342" ht="15.6" x14ac:dyDescent="0.3"/>
    <row r="343" ht="15.6" x14ac:dyDescent="0.3"/>
    <row r="344" ht="15.6" x14ac:dyDescent="0.3"/>
    <row r="345" ht="15.6" x14ac:dyDescent="0.3"/>
    <row r="346" ht="15.6" x14ac:dyDescent="0.3"/>
    <row r="347" ht="15.6" x14ac:dyDescent="0.3"/>
    <row r="348" ht="15.6" x14ac:dyDescent="0.3"/>
    <row r="349" ht="15.6" x14ac:dyDescent="0.3"/>
    <row r="350" ht="15.6" x14ac:dyDescent="0.3"/>
    <row r="351" ht="15.6" x14ac:dyDescent="0.3"/>
    <row r="352" ht="15.6" x14ac:dyDescent="0.3"/>
    <row r="353" ht="15.6" x14ac:dyDescent="0.3"/>
    <row r="354" ht="15.6" x14ac:dyDescent="0.3"/>
    <row r="355" ht="15.6" x14ac:dyDescent="0.3"/>
    <row r="356" ht="15.6" x14ac:dyDescent="0.3"/>
    <row r="357" ht="15.6" x14ac:dyDescent="0.3"/>
    <row r="358" ht="15.6" x14ac:dyDescent="0.3"/>
    <row r="359" ht="15.6" x14ac:dyDescent="0.3"/>
    <row r="360" ht="15.6" x14ac:dyDescent="0.3"/>
    <row r="361" ht="15.6" x14ac:dyDescent="0.3"/>
    <row r="362" ht="15.6" x14ac:dyDescent="0.3"/>
    <row r="363" ht="15.6" x14ac:dyDescent="0.3"/>
    <row r="364" ht="15.6" x14ac:dyDescent="0.3"/>
    <row r="365" ht="15.6" x14ac:dyDescent="0.3"/>
    <row r="366" ht="15.6" x14ac:dyDescent="0.3"/>
    <row r="367" ht="15.6" x14ac:dyDescent="0.3"/>
    <row r="368" ht="15.6" x14ac:dyDescent="0.3"/>
    <row r="369" ht="15.6" x14ac:dyDescent="0.3"/>
    <row r="370" ht="15.6" x14ac:dyDescent="0.3"/>
    <row r="371" ht="15.6" x14ac:dyDescent="0.3"/>
    <row r="372" ht="15.6" x14ac:dyDescent="0.3"/>
    <row r="373" ht="15.6" x14ac:dyDescent="0.3"/>
    <row r="374" ht="15.6" x14ac:dyDescent="0.3"/>
    <row r="375" ht="15.6" x14ac:dyDescent="0.3"/>
    <row r="376" ht="15.6" x14ac:dyDescent="0.3"/>
    <row r="377" ht="15.6" x14ac:dyDescent="0.3"/>
    <row r="378" ht="15.6" x14ac:dyDescent="0.3"/>
    <row r="379" ht="15.6" x14ac:dyDescent="0.3"/>
    <row r="380" ht="15.6" x14ac:dyDescent="0.3"/>
    <row r="381" ht="15.6" x14ac:dyDescent="0.3"/>
    <row r="382" ht="15.6" x14ac:dyDescent="0.3"/>
    <row r="383" ht="15.6" x14ac:dyDescent="0.3"/>
    <row r="384" ht="15.6" x14ac:dyDescent="0.3"/>
    <row r="385" ht="15.6" x14ac:dyDescent="0.3"/>
    <row r="386" ht="15.6" x14ac:dyDescent="0.3"/>
    <row r="387" ht="15.6" x14ac:dyDescent="0.3"/>
    <row r="388" ht="15.6" x14ac:dyDescent="0.3"/>
    <row r="389" ht="15.6" x14ac:dyDescent="0.3"/>
    <row r="390" ht="15.6" x14ac:dyDescent="0.3"/>
    <row r="391" ht="15.6" x14ac:dyDescent="0.3"/>
    <row r="392" ht="15.6" x14ac:dyDescent="0.3"/>
    <row r="393" ht="15.6" x14ac:dyDescent="0.3"/>
    <row r="394" ht="15.6" x14ac:dyDescent="0.3"/>
    <row r="395" ht="15.6" x14ac:dyDescent="0.3"/>
    <row r="396" ht="15.6" x14ac:dyDescent="0.3"/>
    <row r="397" ht="15.6" x14ac:dyDescent="0.3"/>
    <row r="398" ht="15.6" x14ac:dyDescent="0.3"/>
    <row r="399" ht="15.6" x14ac:dyDescent="0.3"/>
    <row r="400" ht="15.6" x14ac:dyDescent="0.3"/>
    <row r="401" ht="15.6" x14ac:dyDescent="0.3"/>
    <row r="402" ht="15.6" x14ac:dyDescent="0.3"/>
    <row r="403" ht="15.6" x14ac:dyDescent="0.3"/>
    <row r="404" ht="15.6" x14ac:dyDescent="0.3"/>
    <row r="405" ht="15.6" x14ac:dyDescent="0.3"/>
    <row r="406" ht="15.6" x14ac:dyDescent="0.3"/>
    <row r="407" ht="15.6" x14ac:dyDescent="0.3"/>
    <row r="408" ht="15.6" x14ac:dyDescent="0.3"/>
    <row r="409" ht="15.6" x14ac:dyDescent="0.3"/>
    <row r="410" ht="15.6" x14ac:dyDescent="0.3"/>
    <row r="411" ht="15.6" x14ac:dyDescent="0.3"/>
    <row r="412" ht="15.6" x14ac:dyDescent="0.3"/>
    <row r="413" ht="15.6" x14ac:dyDescent="0.3"/>
    <row r="414" ht="15.6" x14ac:dyDescent="0.3"/>
    <row r="415" ht="15.6" x14ac:dyDescent="0.3"/>
    <row r="416" ht="15.6" x14ac:dyDescent="0.3"/>
    <row r="417" ht="15.6" x14ac:dyDescent="0.3"/>
    <row r="418" ht="15.6" x14ac:dyDescent="0.3"/>
    <row r="419" ht="15.6" x14ac:dyDescent="0.3"/>
    <row r="420" ht="15.6" x14ac:dyDescent="0.3"/>
    <row r="421" ht="15.6" x14ac:dyDescent="0.3"/>
    <row r="422" ht="15.6" x14ac:dyDescent="0.3"/>
    <row r="423" ht="15.6" x14ac:dyDescent="0.3"/>
    <row r="424" ht="15.6" x14ac:dyDescent="0.3"/>
    <row r="425" ht="15.6" x14ac:dyDescent="0.3"/>
    <row r="426" ht="15.6" x14ac:dyDescent="0.3"/>
    <row r="427" ht="15.6" x14ac:dyDescent="0.3"/>
    <row r="428" ht="15.6" x14ac:dyDescent="0.3"/>
    <row r="429" ht="15.6" x14ac:dyDescent="0.3"/>
    <row r="430" ht="15.6" x14ac:dyDescent="0.3"/>
    <row r="431" ht="15.6" x14ac:dyDescent="0.3"/>
    <row r="432" ht="15.6" x14ac:dyDescent="0.3"/>
    <row r="433" ht="15.6" x14ac:dyDescent="0.3"/>
    <row r="434" ht="15.6" x14ac:dyDescent="0.3"/>
    <row r="435" ht="15.6" x14ac:dyDescent="0.3"/>
    <row r="436" ht="15.6" x14ac:dyDescent="0.3"/>
    <row r="437" ht="15.6" x14ac:dyDescent="0.3"/>
    <row r="438" ht="15.6" x14ac:dyDescent="0.3"/>
    <row r="439" ht="15.6" x14ac:dyDescent="0.3"/>
    <row r="440" ht="15.6" x14ac:dyDescent="0.3"/>
    <row r="441" ht="15.6" x14ac:dyDescent="0.3"/>
    <row r="442" ht="15.6" x14ac:dyDescent="0.3"/>
    <row r="443" ht="15.6" x14ac:dyDescent="0.3"/>
    <row r="444" ht="15.6" x14ac:dyDescent="0.3"/>
    <row r="445" ht="15.6" x14ac:dyDescent="0.3"/>
    <row r="446" ht="15.6" x14ac:dyDescent="0.3"/>
    <row r="447" ht="15.6" x14ac:dyDescent="0.3"/>
    <row r="448" ht="15.6" x14ac:dyDescent="0.3"/>
    <row r="449" ht="15.6" x14ac:dyDescent="0.3"/>
    <row r="450" ht="15.6" x14ac:dyDescent="0.3"/>
    <row r="451" ht="15.6" x14ac:dyDescent="0.3"/>
    <row r="452" ht="15.6" x14ac:dyDescent="0.3"/>
    <row r="453" ht="15.6" x14ac:dyDescent="0.3"/>
    <row r="454" ht="15.6" x14ac:dyDescent="0.3"/>
    <row r="455" ht="15.6" x14ac:dyDescent="0.3"/>
    <row r="456" ht="15.6" x14ac:dyDescent="0.3"/>
    <row r="457" ht="15.6" x14ac:dyDescent="0.3"/>
    <row r="458" ht="15.6" x14ac:dyDescent="0.3"/>
    <row r="459" ht="15.6" x14ac:dyDescent="0.3"/>
    <row r="460" ht="15.6" x14ac:dyDescent="0.3"/>
    <row r="461" ht="15.6" x14ac:dyDescent="0.3"/>
    <row r="462" ht="15.6" x14ac:dyDescent="0.3"/>
    <row r="463" ht="15.6" x14ac:dyDescent="0.3"/>
    <row r="464" ht="15.6" x14ac:dyDescent="0.3"/>
    <row r="465" ht="15.6" x14ac:dyDescent="0.3"/>
    <row r="466" ht="15.6" x14ac:dyDescent="0.3"/>
    <row r="467" ht="15.6" x14ac:dyDescent="0.3"/>
    <row r="468" ht="15.6" x14ac:dyDescent="0.3"/>
    <row r="469" ht="15.6" x14ac:dyDescent="0.3"/>
    <row r="470" ht="15.6" x14ac:dyDescent="0.3"/>
    <row r="471" ht="15.6" x14ac:dyDescent="0.3"/>
    <row r="472" ht="15.6" x14ac:dyDescent="0.3"/>
    <row r="473" ht="15.6" x14ac:dyDescent="0.3"/>
    <row r="474" ht="15.6" x14ac:dyDescent="0.3"/>
    <row r="475" ht="15.6" x14ac:dyDescent="0.3"/>
    <row r="476" ht="15.6" x14ac:dyDescent="0.3"/>
    <row r="477" ht="15.6" x14ac:dyDescent="0.3"/>
    <row r="478" ht="15.6" x14ac:dyDescent="0.3"/>
    <row r="479" ht="15.6" x14ac:dyDescent="0.3"/>
    <row r="480" ht="15.6" x14ac:dyDescent="0.3"/>
    <row r="481" ht="15.6" x14ac:dyDescent="0.3"/>
    <row r="482" ht="15.6" x14ac:dyDescent="0.3"/>
    <row r="483" ht="15.6" x14ac:dyDescent="0.3"/>
    <row r="484" ht="15.6" x14ac:dyDescent="0.3"/>
    <row r="485" ht="15.6" x14ac:dyDescent="0.3"/>
    <row r="486" ht="15.6" x14ac:dyDescent="0.3"/>
    <row r="487" ht="15.6" x14ac:dyDescent="0.3"/>
    <row r="488" ht="15.6" x14ac:dyDescent="0.3"/>
    <row r="489" ht="15.6" x14ac:dyDescent="0.3"/>
    <row r="490" ht="15.6" x14ac:dyDescent="0.3"/>
    <row r="491" ht="15.6" x14ac:dyDescent="0.3"/>
    <row r="492" ht="15.6" x14ac:dyDescent="0.3"/>
    <row r="493" ht="15.6" x14ac:dyDescent="0.3"/>
    <row r="494" ht="15.6" x14ac:dyDescent="0.3"/>
    <row r="495" ht="15.6" x14ac:dyDescent="0.3"/>
    <row r="496" ht="15.6" x14ac:dyDescent="0.3"/>
    <row r="497" ht="15.6" x14ac:dyDescent="0.3"/>
    <row r="498" ht="15.6" x14ac:dyDescent="0.3"/>
    <row r="499" ht="15.6" x14ac:dyDescent="0.3"/>
    <row r="500" ht="15.6" x14ac:dyDescent="0.3"/>
    <row r="501" ht="15.6" x14ac:dyDescent="0.3"/>
    <row r="502" ht="15.6" x14ac:dyDescent="0.3"/>
    <row r="503" ht="15.6" x14ac:dyDescent="0.3"/>
    <row r="504" ht="15.6" x14ac:dyDescent="0.3"/>
    <row r="505" ht="15.6" x14ac:dyDescent="0.3"/>
    <row r="506" ht="15.6" x14ac:dyDescent="0.3"/>
    <row r="507" ht="15.6" x14ac:dyDescent="0.3"/>
    <row r="508" ht="15.6" x14ac:dyDescent="0.3"/>
    <row r="509" ht="15.6" x14ac:dyDescent="0.3"/>
    <row r="510" ht="15.6" x14ac:dyDescent="0.3"/>
    <row r="511" ht="15.6" x14ac:dyDescent="0.3"/>
    <row r="512" ht="15.6" x14ac:dyDescent="0.3"/>
    <row r="513" ht="15.6" x14ac:dyDescent="0.3"/>
    <row r="514" ht="15.6" x14ac:dyDescent="0.3"/>
    <row r="515" ht="15.6" x14ac:dyDescent="0.3"/>
    <row r="516" ht="15.6" x14ac:dyDescent="0.3"/>
    <row r="517" ht="15.6" x14ac:dyDescent="0.3"/>
    <row r="518" ht="15.6" x14ac:dyDescent="0.3"/>
    <row r="519" ht="15.6" x14ac:dyDescent="0.3"/>
    <row r="520" ht="15.6" x14ac:dyDescent="0.3"/>
    <row r="521" ht="15.6" x14ac:dyDescent="0.3"/>
    <row r="522" ht="15.6" x14ac:dyDescent="0.3"/>
    <row r="523" ht="15.6" x14ac:dyDescent="0.3"/>
    <row r="524" ht="15.6" x14ac:dyDescent="0.3"/>
    <row r="525" ht="15.6" x14ac:dyDescent="0.3"/>
    <row r="526" ht="15.6" x14ac:dyDescent="0.3"/>
    <row r="527" ht="15.6" x14ac:dyDescent="0.3"/>
    <row r="528" ht="15.6" x14ac:dyDescent="0.3"/>
    <row r="529" ht="15.6" x14ac:dyDescent="0.3"/>
    <row r="530" ht="15.6" x14ac:dyDescent="0.3"/>
    <row r="531" ht="15.6" x14ac:dyDescent="0.3"/>
    <row r="532" ht="15.6" x14ac:dyDescent="0.3"/>
    <row r="533" ht="15.6" x14ac:dyDescent="0.3"/>
    <row r="534" ht="15.6" x14ac:dyDescent="0.3"/>
    <row r="535" ht="15.6" x14ac:dyDescent="0.3"/>
    <row r="536" ht="15.6" x14ac:dyDescent="0.3"/>
    <row r="537" ht="15.6" x14ac:dyDescent="0.3"/>
    <row r="538" ht="15.6" x14ac:dyDescent="0.3"/>
    <row r="539" ht="15.6" x14ac:dyDescent="0.3"/>
    <row r="540" ht="15.6" x14ac:dyDescent="0.3"/>
    <row r="541" ht="15.6" x14ac:dyDescent="0.3"/>
    <row r="542" ht="15.6" x14ac:dyDescent="0.3"/>
    <row r="543" ht="15.6" x14ac:dyDescent="0.3"/>
    <row r="544" ht="15.6" x14ac:dyDescent="0.3"/>
    <row r="545" ht="15.6" x14ac:dyDescent="0.3"/>
    <row r="546" ht="15.6" x14ac:dyDescent="0.3"/>
    <row r="547" ht="15.6" x14ac:dyDescent="0.3"/>
    <row r="548" ht="15.6" x14ac:dyDescent="0.3"/>
    <row r="549" ht="15.6" x14ac:dyDescent="0.3"/>
    <row r="550" ht="15.6" x14ac:dyDescent="0.3"/>
    <row r="551" ht="15.6" x14ac:dyDescent="0.3"/>
    <row r="552" ht="15.6" x14ac:dyDescent="0.3"/>
    <row r="553" ht="15.6" x14ac:dyDescent="0.3"/>
    <row r="554" ht="15.6" x14ac:dyDescent="0.3"/>
    <row r="555" ht="15.6" x14ac:dyDescent="0.3"/>
    <row r="556" ht="15.6" x14ac:dyDescent="0.3"/>
    <row r="557" ht="15.6" x14ac:dyDescent="0.3"/>
    <row r="558" ht="15.6" x14ac:dyDescent="0.3"/>
    <row r="559" ht="15.6" x14ac:dyDescent="0.3"/>
    <row r="560" ht="15.6" x14ac:dyDescent="0.3"/>
    <row r="561" ht="15.6" x14ac:dyDescent="0.3"/>
    <row r="562" ht="15.6" x14ac:dyDescent="0.3"/>
    <row r="563" ht="15.6" x14ac:dyDescent="0.3"/>
    <row r="564" ht="15.6" x14ac:dyDescent="0.3"/>
    <row r="565" ht="15.6" x14ac:dyDescent="0.3"/>
    <row r="566" ht="15.6" x14ac:dyDescent="0.3"/>
    <row r="567" ht="15.6" x14ac:dyDescent="0.3"/>
    <row r="568" ht="15.6" x14ac:dyDescent="0.3"/>
    <row r="569" ht="15.6" x14ac:dyDescent="0.3"/>
    <row r="570" ht="15.6" x14ac:dyDescent="0.3"/>
    <row r="571" ht="15.6" x14ac:dyDescent="0.3"/>
    <row r="572" ht="15.6" x14ac:dyDescent="0.3"/>
    <row r="573" ht="15.6" x14ac:dyDescent="0.3"/>
    <row r="574" ht="15.6" x14ac:dyDescent="0.3"/>
    <row r="575" ht="15.6" x14ac:dyDescent="0.3"/>
    <row r="576" ht="15.6" x14ac:dyDescent="0.3"/>
    <row r="577" ht="15.6" x14ac:dyDescent="0.3"/>
    <row r="578" ht="15.6" x14ac:dyDescent="0.3"/>
    <row r="579" ht="15.6" x14ac:dyDescent="0.3"/>
    <row r="580" ht="15.6" x14ac:dyDescent="0.3"/>
    <row r="581" ht="15.6" x14ac:dyDescent="0.3"/>
    <row r="582" ht="15.6" x14ac:dyDescent="0.3"/>
    <row r="583" ht="15.6" x14ac:dyDescent="0.3"/>
    <row r="584" ht="15.6" x14ac:dyDescent="0.3"/>
    <row r="585" ht="15.6" x14ac:dyDescent="0.3"/>
    <row r="586" ht="15.6" x14ac:dyDescent="0.3"/>
    <row r="587" ht="15.6" x14ac:dyDescent="0.3"/>
    <row r="588" ht="15.6" x14ac:dyDescent="0.3"/>
    <row r="589" ht="15.6" x14ac:dyDescent="0.3"/>
    <row r="590" ht="15.6" x14ac:dyDescent="0.3"/>
    <row r="591" ht="15.6" x14ac:dyDescent="0.3"/>
    <row r="592" ht="15.6" x14ac:dyDescent="0.3"/>
    <row r="593" ht="15.6" x14ac:dyDescent="0.3"/>
    <row r="594" ht="15.6" x14ac:dyDescent="0.3"/>
    <row r="595" ht="15.6" x14ac:dyDescent="0.3"/>
    <row r="596" ht="15.6" x14ac:dyDescent="0.3"/>
    <row r="597" ht="15.6" x14ac:dyDescent="0.3"/>
    <row r="598" ht="15.6" x14ac:dyDescent="0.3"/>
    <row r="599" ht="15.6" x14ac:dyDescent="0.3"/>
    <row r="600" ht="15.6" x14ac:dyDescent="0.3"/>
    <row r="601" ht="15.6" x14ac:dyDescent="0.3"/>
    <row r="602" ht="15.6" x14ac:dyDescent="0.3"/>
    <row r="603" ht="15.6" x14ac:dyDescent="0.3"/>
    <row r="604" ht="15.6" x14ac:dyDescent="0.3"/>
    <row r="605" ht="15.6" x14ac:dyDescent="0.3"/>
    <row r="606" ht="15.6" x14ac:dyDescent="0.3"/>
    <row r="607" ht="15.6" x14ac:dyDescent="0.3"/>
    <row r="608" ht="15.6" x14ac:dyDescent="0.3"/>
    <row r="609" ht="15.6" x14ac:dyDescent="0.3"/>
    <row r="610" ht="15.6" x14ac:dyDescent="0.3"/>
    <row r="611" ht="15.6" x14ac:dyDescent="0.3"/>
    <row r="612" ht="15.6" x14ac:dyDescent="0.3"/>
    <row r="613" ht="15.6" x14ac:dyDescent="0.3"/>
    <row r="614" ht="15.6" x14ac:dyDescent="0.3"/>
    <row r="615" ht="15.6" x14ac:dyDescent="0.3"/>
    <row r="616" ht="15.6" x14ac:dyDescent="0.3"/>
    <row r="617" ht="15.6" x14ac:dyDescent="0.3"/>
    <row r="618" ht="15.6" x14ac:dyDescent="0.3"/>
    <row r="619" ht="15.6" x14ac:dyDescent="0.3"/>
    <row r="620" ht="15.6" x14ac:dyDescent="0.3"/>
    <row r="621" ht="15.6" x14ac:dyDescent="0.3"/>
    <row r="622" ht="15.6" x14ac:dyDescent="0.3"/>
    <row r="623" ht="15.6" x14ac:dyDescent="0.3"/>
    <row r="624" ht="15.6" x14ac:dyDescent="0.3"/>
    <row r="625" ht="15.6" x14ac:dyDescent="0.3"/>
    <row r="626" ht="15.6" x14ac:dyDescent="0.3"/>
    <row r="627" ht="15.6" x14ac:dyDescent="0.3"/>
    <row r="628" ht="15.6" x14ac:dyDescent="0.3"/>
    <row r="629" ht="15.6" x14ac:dyDescent="0.3"/>
    <row r="630" ht="15.6" x14ac:dyDescent="0.3"/>
    <row r="631" ht="15.6" x14ac:dyDescent="0.3"/>
    <row r="632" ht="15.6" x14ac:dyDescent="0.3"/>
    <row r="633" ht="15.6" x14ac:dyDescent="0.3"/>
    <row r="634" ht="15.6" x14ac:dyDescent="0.3"/>
    <row r="635" ht="15.6" x14ac:dyDescent="0.3"/>
    <row r="636" ht="15.6" x14ac:dyDescent="0.3"/>
    <row r="637" ht="15.6" x14ac:dyDescent="0.3"/>
    <row r="638" ht="15.6" x14ac:dyDescent="0.3"/>
    <row r="639" ht="15.6" x14ac:dyDescent="0.3"/>
    <row r="640" ht="15.6" x14ac:dyDescent="0.3"/>
    <row r="641" ht="15.6" x14ac:dyDescent="0.3"/>
    <row r="642" ht="15.6" x14ac:dyDescent="0.3"/>
    <row r="643" ht="15.6" x14ac:dyDescent="0.3"/>
    <row r="644" ht="15.6" x14ac:dyDescent="0.3"/>
    <row r="645" ht="15.6" x14ac:dyDescent="0.3"/>
    <row r="646" ht="15.6" x14ac:dyDescent="0.3"/>
    <row r="647" ht="15.6" x14ac:dyDescent="0.3"/>
    <row r="648" ht="15.6" x14ac:dyDescent="0.3"/>
    <row r="649" ht="15.6" x14ac:dyDescent="0.3"/>
    <row r="650" ht="15.6" x14ac:dyDescent="0.3"/>
    <row r="651" ht="15.6" x14ac:dyDescent="0.3"/>
    <row r="652" ht="15.6" x14ac:dyDescent="0.3"/>
    <row r="653" ht="15.6" x14ac:dyDescent="0.3"/>
    <row r="654" ht="15.6" x14ac:dyDescent="0.3"/>
    <row r="655" ht="15.6" x14ac:dyDescent="0.3"/>
    <row r="656" ht="15.6" x14ac:dyDescent="0.3"/>
    <row r="657" ht="15.6" x14ac:dyDescent="0.3"/>
    <row r="658" ht="15.6" x14ac:dyDescent="0.3"/>
    <row r="659" ht="15.6" x14ac:dyDescent="0.3"/>
    <row r="660" ht="15.6" x14ac:dyDescent="0.3"/>
    <row r="661" ht="15.6" x14ac:dyDescent="0.3"/>
    <row r="662" ht="15.6" x14ac:dyDescent="0.3"/>
    <row r="663" ht="15.6" x14ac:dyDescent="0.3"/>
    <row r="664" ht="15.6" x14ac:dyDescent="0.3"/>
    <row r="665" ht="15.6" x14ac:dyDescent="0.3"/>
    <row r="666" ht="15.6" x14ac:dyDescent="0.3"/>
    <row r="667" ht="15.6" x14ac:dyDescent="0.3"/>
    <row r="668" ht="15.6" x14ac:dyDescent="0.3"/>
    <row r="669" ht="15.6" x14ac:dyDescent="0.3"/>
    <row r="670" ht="15.6" x14ac:dyDescent="0.3"/>
    <row r="671" ht="15.6" x14ac:dyDescent="0.3"/>
    <row r="672" ht="15.6" x14ac:dyDescent="0.3"/>
    <row r="673" ht="15.6" x14ac:dyDescent="0.3"/>
    <row r="674" ht="15.6" x14ac:dyDescent="0.3"/>
    <row r="675" ht="15.6" x14ac:dyDescent="0.3"/>
    <row r="676" ht="15.6" x14ac:dyDescent="0.3"/>
    <row r="677" ht="15.6" x14ac:dyDescent="0.3"/>
    <row r="678" ht="15.6" x14ac:dyDescent="0.3"/>
    <row r="679" ht="15.6" x14ac:dyDescent="0.3"/>
    <row r="680" ht="15.6" x14ac:dyDescent="0.3"/>
    <row r="681" ht="15.6" x14ac:dyDescent="0.3"/>
    <row r="682" ht="15.6" x14ac:dyDescent="0.3"/>
    <row r="683" ht="15.6" x14ac:dyDescent="0.3"/>
    <row r="684" ht="15.6" x14ac:dyDescent="0.3"/>
    <row r="685" ht="15.6" x14ac:dyDescent="0.3"/>
    <row r="686" ht="15.6" x14ac:dyDescent="0.3"/>
    <row r="687" ht="15.6" x14ac:dyDescent="0.3"/>
    <row r="688" ht="15.6" x14ac:dyDescent="0.3"/>
    <row r="689" ht="15.6" x14ac:dyDescent="0.3"/>
    <row r="690" ht="15.6" x14ac:dyDescent="0.3"/>
    <row r="691" ht="15.6" x14ac:dyDescent="0.3"/>
    <row r="692" ht="15.6" x14ac:dyDescent="0.3"/>
    <row r="693" ht="15.6" x14ac:dyDescent="0.3"/>
    <row r="694" ht="15.6" x14ac:dyDescent="0.3"/>
    <row r="695" ht="15.6" x14ac:dyDescent="0.3"/>
    <row r="696" ht="15.6" x14ac:dyDescent="0.3"/>
    <row r="697" ht="15.6" x14ac:dyDescent="0.3"/>
    <row r="698" ht="15.6" x14ac:dyDescent="0.3"/>
    <row r="699" ht="15.6" x14ac:dyDescent="0.3"/>
    <row r="700" ht="15.6" x14ac:dyDescent="0.3"/>
    <row r="701" ht="15.6" x14ac:dyDescent="0.3"/>
    <row r="702" ht="15.6" x14ac:dyDescent="0.3"/>
    <row r="703" ht="15.6" x14ac:dyDescent="0.3"/>
    <row r="704" ht="15.6" x14ac:dyDescent="0.3"/>
    <row r="705" ht="15.6" x14ac:dyDescent="0.3"/>
    <row r="706" ht="15.6" x14ac:dyDescent="0.3"/>
    <row r="707" ht="15.6" x14ac:dyDescent="0.3"/>
    <row r="708" ht="15.6" x14ac:dyDescent="0.3"/>
    <row r="709" ht="15.6" x14ac:dyDescent="0.3"/>
    <row r="710" ht="15.6" x14ac:dyDescent="0.3"/>
    <row r="711" ht="15.6" x14ac:dyDescent="0.3"/>
    <row r="712" ht="15.6" x14ac:dyDescent="0.3"/>
    <row r="713" ht="15.6" x14ac:dyDescent="0.3"/>
    <row r="714" ht="15.6" x14ac:dyDescent="0.3"/>
    <row r="715" ht="15.6" x14ac:dyDescent="0.3"/>
    <row r="716" ht="15.6" x14ac:dyDescent="0.3"/>
    <row r="717" ht="15.6" x14ac:dyDescent="0.3"/>
    <row r="718" ht="15.6" x14ac:dyDescent="0.3"/>
    <row r="719" ht="15.6" x14ac:dyDescent="0.3"/>
    <row r="720" ht="15.6" x14ac:dyDescent="0.3"/>
    <row r="721" ht="15.6" x14ac:dyDescent="0.3"/>
    <row r="722" ht="15.6" x14ac:dyDescent="0.3"/>
    <row r="723" ht="15.6" x14ac:dyDescent="0.3"/>
    <row r="724" ht="15.6" x14ac:dyDescent="0.3"/>
    <row r="725" ht="15.6" x14ac:dyDescent="0.3"/>
    <row r="726" ht="15.6" x14ac:dyDescent="0.3"/>
    <row r="727" ht="15.6" x14ac:dyDescent="0.3"/>
    <row r="728" ht="15.6" x14ac:dyDescent="0.3"/>
    <row r="729" ht="15.6" x14ac:dyDescent="0.3"/>
    <row r="730" ht="15.6" x14ac:dyDescent="0.3"/>
    <row r="731" ht="15.6" x14ac:dyDescent="0.3"/>
    <row r="732" ht="15.6" x14ac:dyDescent="0.3"/>
    <row r="733" ht="15.6" x14ac:dyDescent="0.3"/>
    <row r="734" ht="15.6" x14ac:dyDescent="0.3"/>
    <row r="735" ht="15.6" x14ac:dyDescent="0.3"/>
    <row r="736" ht="15.6" x14ac:dyDescent="0.3"/>
    <row r="737" ht="15.6" x14ac:dyDescent="0.3"/>
    <row r="738" ht="15.6" x14ac:dyDescent="0.3"/>
    <row r="739" ht="15.6" x14ac:dyDescent="0.3"/>
    <row r="740" ht="15.6" x14ac:dyDescent="0.3"/>
    <row r="741" ht="15.6" x14ac:dyDescent="0.3"/>
    <row r="742" ht="15.6" x14ac:dyDescent="0.3"/>
    <row r="743" ht="15.6" x14ac:dyDescent="0.3"/>
    <row r="744" ht="15.6" x14ac:dyDescent="0.3"/>
    <row r="745" ht="15.6" x14ac:dyDescent="0.3"/>
    <row r="746" ht="15.6" x14ac:dyDescent="0.3"/>
    <row r="747" ht="15.6" x14ac:dyDescent="0.3"/>
    <row r="748" ht="15.6" x14ac:dyDescent="0.3"/>
    <row r="749" ht="15.6" x14ac:dyDescent="0.3"/>
    <row r="750" ht="15.6" x14ac:dyDescent="0.3"/>
    <row r="751" ht="15.6" x14ac:dyDescent="0.3"/>
    <row r="752" ht="15.6" x14ac:dyDescent="0.3"/>
    <row r="753" ht="15.6" x14ac:dyDescent="0.3"/>
    <row r="754" ht="15.6" x14ac:dyDescent="0.3"/>
    <row r="755" ht="15.6" x14ac:dyDescent="0.3"/>
    <row r="756" ht="15.6" x14ac:dyDescent="0.3"/>
    <row r="757" ht="15.6" x14ac:dyDescent="0.3"/>
    <row r="758" ht="15.6" x14ac:dyDescent="0.3"/>
    <row r="759" ht="15.6" x14ac:dyDescent="0.3"/>
    <row r="760" ht="15.6" x14ac:dyDescent="0.3"/>
    <row r="761" ht="15.6" x14ac:dyDescent="0.3"/>
    <row r="762" ht="15.6" x14ac:dyDescent="0.3"/>
    <row r="763" ht="15.6" x14ac:dyDescent="0.3"/>
    <row r="764" ht="15.6" x14ac:dyDescent="0.3"/>
    <row r="765" ht="15.6" x14ac:dyDescent="0.3"/>
    <row r="766" ht="15.6" x14ac:dyDescent="0.3"/>
    <row r="767" ht="15.6" x14ac:dyDescent="0.3"/>
    <row r="768" ht="15.6" x14ac:dyDescent="0.3"/>
    <row r="769" ht="15.6" x14ac:dyDescent="0.3"/>
    <row r="770" ht="15.6" x14ac:dyDescent="0.3"/>
    <row r="771" ht="15.6" x14ac:dyDescent="0.3"/>
    <row r="772" ht="15.6" x14ac:dyDescent="0.3"/>
    <row r="773" ht="15.6" x14ac:dyDescent="0.3"/>
    <row r="774" ht="15.6" x14ac:dyDescent="0.3"/>
    <row r="775" ht="15.6" x14ac:dyDescent="0.3"/>
    <row r="776" ht="15.6" x14ac:dyDescent="0.3"/>
    <row r="777" ht="15.6" x14ac:dyDescent="0.3"/>
    <row r="778" ht="15.6" x14ac:dyDescent="0.3"/>
    <row r="779" ht="15.6" x14ac:dyDescent="0.3"/>
    <row r="780" ht="15.6" x14ac:dyDescent="0.3"/>
    <row r="781" ht="15.6" x14ac:dyDescent="0.3"/>
    <row r="782" ht="15.6" x14ac:dyDescent="0.3"/>
    <row r="783" ht="15.6" x14ac:dyDescent="0.3"/>
    <row r="784" ht="15.6" x14ac:dyDescent="0.3"/>
    <row r="785" ht="15.6" x14ac:dyDescent="0.3"/>
    <row r="786" ht="15.6" x14ac:dyDescent="0.3"/>
    <row r="787" ht="15.6" x14ac:dyDescent="0.3"/>
    <row r="788" ht="15.6" x14ac:dyDescent="0.3"/>
    <row r="789" ht="15.6" x14ac:dyDescent="0.3"/>
    <row r="790" ht="15.6" x14ac:dyDescent="0.3"/>
    <row r="791" ht="15.6" x14ac:dyDescent="0.3"/>
    <row r="792" ht="15.6" x14ac:dyDescent="0.3"/>
    <row r="793" ht="15.6" x14ac:dyDescent="0.3"/>
    <row r="794" ht="15.6" x14ac:dyDescent="0.3"/>
    <row r="795" ht="15.6" x14ac:dyDescent="0.3"/>
    <row r="796" ht="15.6" x14ac:dyDescent="0.3"/>
    <row r="797" ht="15.6" x14ac:dyDescent="0.3"/>
    <row r="798" ht="15.6" x14ac:dyDescent="0.3"/>
    <row r="799" ht="15.6" x14ac:dyDescent="0.3"/>
    <row r="800" ht="15.6" x14ac:dyDescent="0.3"/>
    <row r="801" ht="15.6" x14ac:dyDescent="0.3"/>
    <row r="802" ht="15.6" x14ac:dyDescent="0.3"/>
    <row r="803" ht="15.6" x14ac:dyDescent="0.3"/>
    <row r="804" ht="15.6" x14ac:dyDescent="0.3"/>
    <row r="805" ht="15.6" x14ac:dyDescent="0.3"/>
    <row r="806" ht="15.6" x14ac:dyDescent="0.3"/>
    <row r="807" ht="15.6" x14ac:dyDescent="0.3"/>
    <row r="808" ht="15.6" x14ac:dyDescent="0.3"/>
    <row r="809" ht="15.6" x14ac:dyDescent="0.3"/>
    <row r="810" ht="15.6" x14ac:dyDescent="0.3"/>
    <row r="811" ht="15.6" x14ac:dyDescent="0.3"/>
    <row r="812" ht="15.6" x14ac:dyDescent="0.3"/>
    <row r="813" ht="15.6" x14ac:dyDescent="0.3"/>
    <row r="814" ht="15.6" x14ac:dyDescent="0.3"/>
    <row r="815" ht="15.6" x14ac:dyDescent="0.3"/>
    <row r="816" ht="15.6" x14ac:dyDescent="0.3"/>
    <row r="817" ht="15.6" x14ac:dyDescent="0.3"/>
    <row r="818" ht="15.6" x14ac:dyDescent="0.3"/>
    <row r="819" ht="15.6" x14ac:dyDescent="0.3"/>
    <row r="820" ht="15.6" x14ac:dyDescent="0.3"/>
    <row r="821" ht="15.6" x14ac:dyDescent="0.3"/>
    <row r="822" ht="15.6" x14ac:dyDescent="0.3"/>
    <row r="823" ht="15.6" x14ac:dyDescent="0.3"/>
    <row r="824" ht="15.6" x14ac:dyDescent="0.3"/>
    <row r="825" ht="15.6" x14ac:dyDescent="0.3"/>
    <row r="826" ht="15.6" x14ac:dyDescent="0.3"/>
    <row r="827" ht="15.6" x14ac:dyDescent="0.3"/>
    <row r="828" ht="15.6" x14ac:dyDescent="0.3"/>
    <row r="829" ht="15.6" x14ac:dyDescent="0.3"/>
    <row r="830" ht="15.6" x14ac:dyDescent="0.3"/>
    <row r="831" ht="15.6" x14ac:dyDescent="0.3"/>
    <row r="832" ht="15.6" x14ac:dyDescent="0.3"/>
    <row r="833" ht="15.6" x14ac:dyDescent="0.3"/>
    <row r="834" ht="15.6" x14ac:dyDescent="0.3"/>
    <row r="835" ht="15.6" x14ac:dyDescent="0.3"/>
    <row r="836" ht="15.6" x14ac:dyDescent="0.3"/>
    <row r="837" ht="15.6" x14ac:dyDescent="0.3"/>
    <row r="838" ht="15.6" x14ac:dyDescent="0.3"/>
    <row r="839" ht="15.6" x14ac:dyDescent="0.3"/>
    <row r="840" ht="15.6" x14ac:dyDescent="0.3"/>
    <row r="841" ht="15.6" x14ac:dyDescent="0.3"/>
    <row r="842" ht="15.6" x14ac:dyDescent="0.3"/>
    <row r="843" ht="15.6" x14ac:dyDescent="0.3"/>
    <row r="844" ht="15.6" x14ac:dyDescent="0.3"/>
    <row r="845" ht="15.6" x14ac:dyDescent="0.3"/>
    <row r="846" ht="15.6" x14ac:dyDescent="0.3"/>
    <row r="847" ht="15.6" x14ac:dyDescent="0.3"/>
    <row r="848" ht="15.6" x14ac:dyDescent="0.3"/>
    <row r="849" ht="15.6" x14ac:dyDescent="0.3"/>
    <row r="850" ht="15.6" x14ac:dyDescent="0.3"/>
    <row r="851" ht="15.6" x14ac:dyDescent="0.3"/>
    <row r="852" ht="15.6" x14ac:dyDescent="0.3"/>
    <row r="853" ht="15.6" x14ac:dyDescent="0.3"/>
    <row r="854" ht="15.6" x14ac:dyDescent="0.3"/>
    <row r="855" ht="15.6" x14ac:dyDescent="0.3"/>
    <row r="856" ht="15.6" x14ac:dyDescent="0.3"/>
    <row r="857" ht="15.6" x14ac:dyDescent="0.3"/>
    <row r="858" ht="15.6" x14ac:dyDescent="0.3"/>
    <row r="859" ht="15.6" x14ac:dyDescent="0.3"/>
    <row r="860" ht="15.6" x14ac:dyDescent="0.3"/>
    <row r="861" ht="15.6" x14ac:dyDescent="0.3"/>
    <row r="862" ht="15.6" x14ac:dyDescent="0.3"/>
    <row r="863" ht="15.6" x14ac:dyDescent="0.3"/>
    <row r="864" ht="15.6" x14ac:dyDescent="0.3"/>
    <row r="865" ht="15.6" x14ac:dyDescent="0.3"/>
    <row r="866" ht="15.6" x14ac:dyDescent="0.3"/>
    <row r="867" ht="15.6" x14ac:dyDescent="0.3"/>
    <row r="868" ht="15.6" x14ac:dyDescent="0.3"/>
    <row r="869" ht="15.6" x14ac:dyDescent="0.3"/>
    <row r="870" ht="15.6" x14ac:dyDescent="0.3"/>
    <row r="871" ht="15.6" x14ac:dyDescent="0.3"/>
    <row r="872" ht="15.6" x14ac:dyDescent="0.3"/>
    <row r="873" ht="15.6" x14ac:dyDescent="0.3"/>
    <row r="874" ht="15.6" x14ac:dyDescent="0.3"/>
    <row r="875" ht="15.6" x14ac:dyDescent="0.3"/>
    <row r="876" ht="15.6" x14ac:dyDescent="0.3"/>
    <row r="877" ht="15.6" x14ac:dyDescent="0.3"/>
    <row r="878" ht="15.6" x14ac:dyDescent="0.3"/>
    <row r="879" ht="15.6" x14ac:dyDescent="0.3"/>
    <row r="880" ht="15.6" x14ac:dyDescent="0.3"/>
    <row r="881" ht="15.6" x14ac:dyDescent="0.3"/>
    <row r="882" ht="15.6" x14ac:dyDescent="0.3"/>
    <row r="883" ht="15.6" x14ac:dyDescent="0.3"/>
    <row r="884" ht="15.6" x14ac:dyDescent="0.3"/>
    <row r="885" ht="15.6" x14ac:dyDescent="0.3"/>
    <row r="886" ht="15.6" x14ac:dyDescent="0.3"/>
    <row r="887" ht="15.6" x14ac:dyDescent="0.3"/>
    <row r="888" ht="15.6" x14ac:dyDescent="0.3"/>
    <row r="889" ht="15.6" x14ac:dyDescent="0.3"/>
    <row r="890" ht="15.6" x14ac:dyDescent="0.3"/>
    <row r="891" ht="15.6" x14ac:dyDescent="0.3"/>
    <row r="892" ht="15.6" x14ac:dyDescent="0.3"/>
    <row r="893" ht="15.6" x14ac:dyDescent="0.3"/>
    <row r="894" ht="15.6" x14ac:dyDescent="0.3"/>
    <row r="895" ht="15.6" x14ac:dyDescent="0.3"/>
    <row r="896" ht="15.6" x14ac:dyDescent="0.3"/>
    <row r="897" ht="15.6" x14ac:dyDescent="0.3"/>
    <row r="898" ht="15.6" x14ac:dyDescent="0.3"/>
    <row r="899" ht="15.6" x14ac:dyDescent="0.3"/>
    <row r="900" ht="15.6" x14ac:dyDescent="0.3"/>
    <row r="901" ht="15.6" x14ac:dyDescent="0.3"/>
    <row r="902" ht="15.6" x14ac:dyDescent="0.3"/>
    <row r="903" ht="15.6" x14ac:dyDescent="0.3"/>
    <row r="904" ht="15.6" x14ac:dyDescent="0.3"/>
    <row r="905" ht="15.6" x14ac:dyDescent="0.3"/>
    <row r="906" ht="15.6" x14ac:dyDescent="0.3"/>
    <row r="907" ht="15.6" x14ac:dyDescent="0.3"/>
    <row r="908" ht="15.6" x14ac:dyDescent="0.3"/>
    <row r="909" ht="15.6" x14ac:dyDescent="0.3"/>
    <row r="910" ht="15.6" x14ac:dyDescent="0.3"/>
    <row r="911" ht="15.6" x14ac:dyDescent="0.3"/>
    <row r="912" ht="15.6" x14ac:dyDescent="0.3"/>
    <row r="913" ht="15.6" x14ac:dyDescent="0.3"/>
    <row r="914" ht="15.6" x14ac:dyDescent="0.3"/>
    <row r="915" ht="15.6" x14ac:dyDescent="0.3"/>
    <row r="916" ht="15.6" x14ac:dyDescent="0.3"/>
    <row r="917" ht="15.6" x14ac:dyDescent="0.3"/>
    <row r="918" ht="15.6" x14ac:dyDescent="0.3"/>
    <row r="919" ht="15.6" x14ac:dyDescent="0.3"/>
    <row r="920" ht="15.6" x14ac:dyDescent="0.3"/>
    <row r="921" ht="15.6" x14ac:dyDescent="0.3"/>
    <row r="922" ht="15.6" x14ac:dyDescent="0.3"/>
    <row r="923" ht="15.6" x14ac:dyDescent="0.3"/>
    <row r="924" ht="15.6" x14ac:dyDescent="0.3"/>
    <row r="925" ht="15.6" x14ac:dyDescent="0.3"/>
    <row r="926" ht="15.6" x14ac:dyDescent="0.3"/>
    <row r="927" ht="15.6" x14ac:dyDescent="0.3"/>
    <row r="928" ht="15.6" x14ac:dyDescent="0.3"/>
    <row r="929" ht="15.6" x14ac:dyDescent="0.3"/>
    <row r="930" ht="15.6" x14ac:dyDescent="0.3"/>
    <row r="931" ht="15.6" x14ac:dyDescent="0.3"/>
    <row r="932" ht="15.6" x14ac:dyDescent="0.3"/>
    <row r="933" ht="15.6" x14ac:dyDescent="0.3"/>
    <row r="934" ht="15.6" x14ac:dyDescent="0.3"/>
    <row r="935" ht="15.6" x14ac:dyDescent="0.3"/>
    <row r="936" ht="15.6" x14ac:dyDescent="0.3"/>
    <row r="937" ht="15.6" x14ac:dyDescent="0.3"/>
    <row r="938" ht="15.6" x14ac:dyDescent="0.3"/>
    <row r="939" ht="15.6" x14ac:dyDescent="0.3"/>
  </sheetData>
  <mergeCells count="3">
    <mergeCell ref="B21:H21"/>
    <mergeCell ref="B22:H22"/>
    <mergeCell ref="B23:H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3225C-55CD-754C-B8AD-7AB8F766CA3F}">
  <sheetPr>
    <tabColor theme="0" tint="-0.14999847407452621"/>
  </sheetPr>
  <dimension ref="A1:AI939"/>
  <sheetViews>
    <sheetView showGridLines="0" zoomScaleNormal="80" workbookViewId="0">
      <selection activeCell="B21" sqref="B21:H21"/>
    </sheetView>
  </sheetViews>
  <sheetFormatPr baseColWidth="10" defaultColWidth="12.6640625" defaultRowHeight="0" customHeight="1" zeroHeight="1" x14ac:dyDescent="0.3"/>
  <cols>
    <col min="1" max="1" width="4.109375" style="37" customWidth="1"/>
    <col min="2" max="2" width="34.33203125" style="30" customWidth="1"/>
    <col min="3" max="3" width="14.6640625" style="30" customWidth="1"/>
    <col min="4" max="4" width="19.77734375" style="30" customWidth="1"/>
    <col min="5" max="5" width="18.33203125" style="32" customWidth="1"/>
    <col min="6" max="36" width="10.6640625" style="30" customWidth="1"/>
    <col min="37" max="16384" width="12.6640625" style="30"/>
  </cols>
  <sheetData>
    <row r="1" spans="1:35" ht="21.75" customHeight="1" x14ac:dyDescent="0.3">
      <c r="A1" s="30"/>
      <c r="B1" s="31"/>
      <c r="C1" s="31"/>
      <c r="D1" s="31"/>
    </row>
    <row r="2" spans="1:35" s="36" customFormat="1" ht="46.95" customHeight="1" x14ac:dyDescent="0.3">
      <c r="A2" s="33"/>
      <c r="B2" s="34" t="s">
        <v>0</v>
      </c>
      <c r="C2" s="34" t="s">
        <v>19</v>
      </c>
      <c r="D2" s="35" t="s">
        <v>20</v>
      </c>
      <c r="E2" s="34" t="s">
        <v>3</v>
      </c>
    </row>
    <row r="3" spans="1:35" s="42" customFormat="1" ht="15.6" x14ac:dyDescent="0.3">
      <c r="A3" s="37"/>
      <c r="B3" s="38" t="s">
        <v>4</v>
      </c>
      <c r="C3" s="39">
        <v>2322</v>
      </c>
      <c r="D3" s="40"/>
      <c r="E3" s="41">
        <f>+D3*C3</f>
        <v>0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</row>
    <row r="4" spans="1:35" s="42" customFormat="1" ht="15.6" x14ac:dyDescent="0.3">
      <c r="A4" s="37"/>
      <c r="B4" s="38" t="s">
        <v>5</v>
      </c>
      <c r="C4" s="39">
        <v>468</v>
      </c>
      <c r="D4" s="40"/>
      <c r="E4" s="41">
        <f t="shared" ref="E4:E17" si="0">+D4*C4</f>
        <v>0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1:35" s="42" customFormat="1" ht="15.6" x14ac:dyDescent="0.3">
      <c r="A5" s="37"/>
      <c r="B5" s="38" t="s">
        <v>6</v>
      </c>
      <c r="C5" s="39">
        <v>117</v>
      </c>
      <c r="D5" s="40"/>
      <c r="E5" s="41">
        <f t="shared" si="0"/>
        <v>0</v>
      </c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</row>
    <row r="6" spans="1:35" s="42" customFormat="1" ht="15.6" x14ac:dyDescent="0.3">
      <c r="A6" s="37"/>
      <c r="B6" s="38" t="s">
        <v>7</v>
      </c>
      <c r="C6" s="39">
        <v>50</v>
      </c>
      <c r="D6" s="40"/>
      <c r="E6" s="41">
        <f t="shared" si="0"/>
        <v>0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s="37" customFormat="1" ht="17.25" customHeight="1" x14ac:dyDescent="0.3">
      <c r="B7" s="38" t="s">
        <v>8</v>
      </c>
      <c r="C7" s="43">
        <v>75</v>
      </c>
      <c r="D7" s="40"/>
      <c r="E7" s="41">
        <f t="shared" si="0"/>
        <v>0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</row>
    <row r="8" spans="1:35" s="37" customFormat="1" ht="15.6" x14ac:dyDescent="0.3">
      <c r="B8" s="38" t="s">
        <v>9</v>
      </c>
      <c r="C8" s="39">
        <v>13</v>
      </c>
      <c r="D8" s="40"/>
      <c r="E8" s="41">
        <f t="shared" si="0"/>
        <v>0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</row>
    <row r="9" spans="1:35" s="37" customFormat="1" ht="15.6" x14ac:dyDescent="0.3">
      <c r="B9" s="38" t="s">
        <v>10</v>
      </c>
      <c r="C9" s="39">
        <v>13</v>
      </c>
      <c r="D9" s="40"/>
      <c r="E9" s="41">
        <f t="shared" si="0"/>
        <v>0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</row>
    <row r="10" spans="1:35" s="37" customFormat="1" ht="15.6" x14ac:dyDescent="0.3">
      <c r="B10" s="38" t="s">
        <v>11</v>
      </c>
      <c r="C10" s="39">
        <v>13</v>
      </c>
      <c r="D10" s="40"/>
      <c r="E10" s="41">
        <f t="shared" si="0"/>
        <v>0</v>
      </c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</row>
    <row r="11" spans="1:35" s="37" customFormat="1" ht="15.6" x14ac:dyDescent="0.3">
      <c r="B11" s="38" t="s">
        <v>12</v>
      </c>
      <c r="C11" s="39">
        <v>13</v>
      </c>
      <c r="D11" s="40"/>
      <c r="E11" s="41">
        <f t="shared" si="0"/>
        <v>0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</row>
    <row r="12" spans="1:35" s="37" customFormat="1" ht="15.6" x14ac:dyDescent="0.3">
      <c r="B12" s="38" t="s">
        <v>13</v>
      </c>
      <c r="C12" s="39">
        <v>13</v>
      </c>
      <c r="D12" s="40"/>
      <c r="E12" s="41">
        <f t="shared" si="0"/>
        <v>0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</row>
    <row r="13" spans="1:35" s="37" customFormat="1" ht="15.6" x14ac:dyDescent="0.3">
      <c r="B13" s="38" t="s">
        <v>14</v>
      </c>
      <c r="C13" s="39">
        <v>13</v>
      </c>
      <c r="D13" s="40"/>
      <c r="E13" s="41">
        <f t="shared" si="0"/>
        <v>0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</row>
    <row r="14" spans="1:35" s="37" customFormat="1" ht="15.6" x14ac:dyDescent="0.3">
      <c r="B14" s="38" t="s">
        <v>15</v>
      </c>
      <c r="C14" s="39">
        <v>13</v>
      </c>
      <c r="D14" s="40"/>
      <c r="E14" s="41">
        <f t="shared" si="0"/>
        <v>0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s="37" customFormat="1" ht="15.6" x14ac:dyDescent="0.3">
      <c r="B15" s="38" t="s">
        <v>16</v>
      </c>
      <c r="C15" s="39">
        <v>65</v>
      </c>
      <c r="D15" s="40"/>
      <c r="E15" s="41">
        <f t="shared" si="0"/>
        <v>0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s="37" customFormat="1" ht="15.6" x14ac:dyDescent="0.3">
      <c r="B16" s="38" t="s">
        <v>17</v>
      </c>
      <c r="C16" s="39">
        <v>13</v>
      </c>
      <c r="D16" s="40"/>
      <c r="E16" s="41">
        <f t="shared" si="0"/>
        <v>0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2:35" s="37" customFormat="1" ht="15.6" x14ac:dyDescent="0.3">
      <c r="B17" s="38" t="s">
        <v>18</v>
      </c>
      <c r="C17" s="39">
        <v>13</v>
      </c>
      <c r="D17" s="40"/>
      <c r="E17" s="41">
        <f t="shared" si="0"/>
        <v>0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2:35" s="37" customFormat="1" ht="15.6" x14ac:dyDescent="0.3">
      <c r="B18" s="30"/>
      <c r="C18" s="30"/>
      <c r="D18" s="30"/>
      <c r="E18" s="44">
        <f>SUM(E3:E17)</f>
        <v>0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2:35" s="37" customFormat="1" ht="15.6" x14ac:dyDescent="0.3">
      <c r="B19" s="30"/>
      <c r="C19" s="30"/>
      <c r="D19" s="30"/>
      <c r="E19" s="32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2:35" s="37" customFormat="1" ht="15.6" x14ac:dyDescent="0.3">
      <c r="B20" s="30"/>
      <c r="C20" s="30"/>
      <c r="D20" s="30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2:35" s="37" customFormat="1" ht="31.95" customHeight="1" x14ac:dyDescent="0.3">
      <c r="B21" s="55" t="s">
        <v>125</v>
      </c>
      <c r="C21" s="55"/>
      <c r="D21" s="55"/>
      <c r="E21" s="55"/>
      <c r="F21" s="55"/>
      <c r="G21" s="55"/>
      <c r="H21" s="55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2:35" s="37" customFormat="1" ht="31.95" customHeight="1" x14ac:dyDescent="0.3">
      <c r="B22" s="56" t="s">
        <v>103</v>
      </c>
      <c r="C22" s="56"/>
      <c r="D22" s="56"/>
      <c r="E22" s="56"/>
      <c r="F22" s="56"/>
      <c r="G22" s="56"/>
      <c r="H22" s="56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3" spans="2:35" s="37" customFormat="1" ht="16.05" customHeight="1" x14ac:dyDescent="0.3">
      <c r="B23" s="56"/>
      <c r="C23" s="56"/>
      <c r="D23" s="56"/>
      <c r="E23" s="56"/>
      <c r="F23" s="56"/>
      <c r="G23" s="56"/>
      <c r="H23" s="56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</row>
    <row r="24" spans="2:35" s="37" customFormat="1" ht="15.6" x14ac:dyDescent="0.3">
      <c r="B24" s="30"/>
      <c r="C24" s="30"/>
      <c r="D24" s="30"/>
      <c r="E24" s="32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</row>
    <row r="25" spans="2:35" s="37" customFormat="1" ht="15.6" x14ac:dyDescent="0.3">
      <c r="B25" s="30"/>
      <c r="C25" s="30"/>
      <c r="D25" s="30"/>
      <c r="E25" s="3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</row>
    <row r="26" spans="2:35" s="37" customFormat="1" ht="15.6" x14ac:dyDescent="0.3">
      <c r="B26" s="30"/>
      <c r="C26" s="30"/>
      <c r="D26" s="30"/>
      <c r="E26" s="3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</row>
    <row r="27" spans="2:35" s="37" customFormat="1" ht="15.6" x14ac:dyDescent="0.3">
      <c r="B27" s="30"/>
      <c r="C27" s="30"/>
      <c r="D27" s="30"/>
      <c r="E27" s="3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</row>
    <row r="28" spans="2:35" s="37" customFormat="1" ht="15.6" x14ac:dyDescent="0.3">
      <c r="B28" s="30"/>
      <c r="C28" s="30"/>
      <c r="D28" s="30"/>
      <c r="E28" s="3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</row>
    <row r="29" spans="2:35" s="37" customFormat="1" ht="15.6" x14ac:dyDescent="0.3">
      <c r="B29" s="30"/>
      <c r="C29" s="30"/>
      <c r="D29" s="30"/>
      <c r="E29" s="32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</row>
    <row r="30" spans="2:35" s="37" customFormat="1" ht="15.6" x14ac:dyDescent="0.3">
      <c r="B30" s="30"/>
      <c r="C30" s="30"/>
      <c r="D30" s="30"/>
      <c r="E30" s="32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</row>
    <row r="31" spans="2:35" s="37" customFormat="1" ht="15.6" x14ac:dyDescent="0.3">
      <c r="B31" s="30"/>
      <c r="C31" s="30"/>
      <c r="D31" s="30"/>
      <c r="E31" s="32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</row>
    <row r="32" spans="2:35" ht="15.6" x14ac:dyDescent="0.3"/>
    <row r="33" ht="15.6" x14ac:dyDescent="0.3"/>
    <row r="34" ht="15.6" x14ac:dyDescent="0.3"/>
    <row r="35" ht="15.6" x14ac:dyDescent="0.3"/>
    <row r="36" ht="15.6" x14ac:dyDescent="0.3"/>
    <row r="37" ht="15.6" x14ac:dyDescent="0.3"/>
    <row r="38" ht="15.6" x14ac:dyDescent="0.3"/>
    <row r="39" ht="15.6" x14ac:dyDescent="0.3"/>
    <row r="40" ht="15.6" x14ac:dyDescent="0.3"/>
    <row r="41" ht="15.6" x14ac:dyDescent="0.3"/>
    <row r="42" ht="15.6" x14ac:dyDescent="0.3"/>
    <row r="43" ht="15.6" x14ac:dyDescent="0.3"/>
    <row r="44" ht="15.6" x14ac:dyDescent="0.3"/>
    <row r="45" ht="15.6" x14ac:dyDescent="0.3"/>
    <row r="46" ht="15.6" x14ac:dyDescent="0.3"/>
    <row r="47" ht="15.6" x14ac:dyDescent="0.3"/>
    <row r="48" ht="15.6" x14ac:dyDescent="0.3"/>
    <row r="49" ht="15.6" x14ac:dyDescent="0.3"/>
    <row r="50" ht="15.6" x14ac:dyDescent="0.3"/>
    <row r="51" ht="15.6" x14ac:dyDescent="0.3"/>
    <row r="52" ht="15.6" x14ac:dyDescent="0.3"/>
    <row r="53" ht="15.6" x14ac:dyDescent="0.3"/>
    <row r="54" ht="15.6" x14ac:dyDescent="0.3"/>
    <row r="55" ht="15.6" x14ac:dyDescent="0.3"/>
    <row r="56" ht="15.6" x14ac:dyDescent="0.3"/>
    <row r="57" ht="15.6" x14ac:dyDescent="0.3"/>
    <row r="58" ht="15.6" x14ac:dyDescent="0.3"/>
    <row r="59" ht="15.6" x14ac:dyDescent="0.3"/>
    <row r="60" ht="15.6" x14ac:dyDescent="0.3"/>
    <row r="61" ht="15.6" x14ac:dyDescent="0.3"/>
    <row r="62" ht="15.6" x14ac:dyDescent="0.3"/>
    <row r="63" ht="15.6" x14ac:dyDescent="0.3"/>
    <row r="64" ht="15.6" x14ac:dyDescent="0.3"/>
    <row r="65" ht="15.6" x14ac:dyDescent="0.3"/>
    <row r="66" ht="15.6" x14ac:dyDescent="0.3"/>
    <row r="67" ht="15.6" x14ac:dyDescent="0.3"/>
    <row r="68" ht="15.6" x14ac:dyDescent="0.3"/>
    <row r="69" ht="15.6" x14ac:dyDescent="0.3"/>
    <row r="70" ht="15.6" x14ac:dyDescent="0.3"/>
    <row r="71" ht="15.6" x14ac:dyDescent="0.3"/>
    <row r="72" ht="15.6" x14ac:dyDescent="0.3"/>
    <row r="73" ht="15.6" x14ac:dyDescent="0.3"/>
    <row r="74" ht="15.6" x14ac:dyDescent="0.3"/>
    <row r="75" ht="15.6" x14ac:dyDescent="0.3"/>
    <row r="76" ht="15.6" x14ac:dyDescent="0.3"/>
    <row r="77" ht="15.6" x14ac:dyDescent="0.3"/>
    <row r="78" ht="15.6" x14ac:dyDescent="0.3"/>
    <row r="79" ht="15.6" x14ac:dyDescent="0.3"/>
    <row r="80" ht="15.6" x14ac:dyDescent="0.3"/>
    <row r="81" ht="15.6" x14ac:dyDescent="0.3"/>
    <row r="82" ht="15.6" x14ac:dyDescent="0.3"/>
    <row r="83" ht="15.6" x14ac:dyDescent="0.3"/>
    <row r="84" ht="15.6" x14ac:dyDescent="0.3"/>
    <row r="85" ht="15.6" x14ac:dyDescent="0.3"/>
    <row r="86" ht="15.6" x14ac:dyDescent="0.3"/>
    <row r="87" ht="15.6" x14ac:dyDescent="0.3"/>
    <row r="88" ht="15.6" x14ac:dyDescent="0.3"/>
    <row r="89" ht="15.6" x14ac:dyDescent="0.3"/>
    <row r="90" ht="15.6" x14ac:dyDescent="0.3"/>
    <row r="91" ht="15.6" x14ac:dyDescent="0.3"/>
    <row r="92" ht="15.6" x14ac:dyDescent="0.3"/>
    <row r="93" ht="15.6" x14ac:dyDescent="0.3"/>
    <row r="94" ht="15.6" x14ac:dyDescent="0.3"/>
    <row r="95" ht="15.6" x14ac:dyDescent="0.3"/>
    <row r="96" ht="15.6" x14ac:dyDescent="0.3"/>
    <row r="97" ht="15.6" x14ac:dyDescent="0.3"/>
    <row r="98" ht="15.6" x14ac:dyDescent="0.3"/>
    <row r="99" ht="15.6" x14ac:dyDescent="0.3"/>
    <row r="100" ht="15.6" x14ac:dyDescent="0.3"/>
    <row r="101" ht="15.6" x14ac:dyDescent="0.3"/>
    <row r="102" ht="15.6" x14ac:dyDescent="0.3"/>
    <row r="103" ht="15.6" x14ac:dyDescent="0.3"/>
    <row r="104" ht="15.6" x14ac:dyDescent="0.3"/>
    <row r="105" ht="15.6" x14ac:dyDescent="0.3"/>
    <row r="106" ht="15.6" x14ac:dyDescent="0.3"/>
    <row r="107" ht="15.6" x14ac:dyDescent="0.3"/>
    <row r="108" ht="15.6" x14ac:dyDescent="0.3"/>
    <row r="109" ht="15.6" x14ac:dyDescent="0.3"/>
    <row r="110" ht="15.6" x14ac:dyDescent="0.3"/>
    <row r="111" ht="15.6" x14ac:dyDescent="0.3"/>
    <row r="112" ht="15.6" x14ac:dyDescent="0.3"/>
    <row r="113" ht="15.6" x14ac:dyDescent="0.3"/>
    <row r="114" ht="15.6" x14ac:dyDescent="0.3"/>
    <row r="115" ht="15.6" x14ac:dyDescent="0.3"/>
    <row r="116" ht="15.6" x14ac:dyDescent="0.3"/>
    <row r="117" ht="15.6" x14ac:dyDescent="0.3"/>
    <row r="118" ht="15.6" x14ac:dyDescent="0.3"/>
    <row r="119" ht="15.6" x14ac:dyDescent="0.3"/>
    <row r="120" ht="15.6" x14ac:dyDescent="0.3"/>
    <row r="121" ht="15.6" x14ac:dyDescent="0.3"/>
    <row r="122" ht="15.6" x14ac:dyDescent="0.3"/>
    <row r="123" ht="15.6" x14ac:dyDescent="0.3"/>
    <row r="124" ht="15.6" x14ac:dyDescent="0.3"/>
    <row r="125" ht="15.6" x14ac:dyDescent="0.3"/>
    <row r="126" ht="15.6" x14ac:dyDescent="0.3"/>
    <row r="127" ht="15.6" x14ac:dyDescent="0.3"/>
    <row r="128" ht="15.6" x14ac:dyDescent="0.3"/>
    <row r="129" ht="15.6" x14ac:dyDescent="0.3"/>
    <row r="130" ht="15.6" x14ac:dyDescent="0.3"/>
    <row r="131" ht="15.6" x14ac:dyDescent="0.3"/>
    <row r="132" ht="15.6" x14ac:dyDescent="0.3"/>
    <row r="133" ht="15.6" x14ac:dyDescent="0.3"/>
    <row r="134" ht="15.6" x14ac:dyDescent="0.3"/>
    <row r="135" ht="15.6" x14ac:dyDescent="0.3"/>
    <row r="136" ht="15.6" x14ac:dyDescent="0.3"/>
    <row r="137" ht="15.6" x14ac:dyDescent="0.3"/>
    <row r="138" ht="15.6" x14ac:dyDescent="0.3"/>
    <row r="139" ht="15.6" x14ac:dyDescent="0.3"/>
    <row r="140" ht="15.6" x14ac:dyDescent="0.3"/>
    <row r="141" ht="15.6" x14ac:dyDescent="0.3"/>
    <row r="142" ht="15.6" x14ac:dyDescent="0.3"/>
    <row r="143" ht="15.6" x14ac:dyDescent="0.3"/>
    <row r="144" ht="15.6" x14ac:dyDescent="0.3"/>
    <row r="145" ht="15.6" x14ac:dyDescent="0.3"/>
    <row r="146" ht="15.6" x14ac:dyDescent="0.3"/>
    <row r="147" ht="15.6" x14ac:dyDescent="0.3"/>
    <row r="148" ht="15.6" x14ac:dyDescent="0.3"/>
    <row r="149" ht="15.6" x14ac:dyDescent="0.3"/>
    <row r="150" ht="15.6" x14ac:dyDescent="0.3"/>
    <row r="151" ht="15.6" x14ac:dyDescent="0.3"/>
    <row r="152" ht="15.6" x14ac:dyDescent="0.3"/>
    <row r="153" ht="15.6" x14ac:dyDescent="0.3"/>
    <row r="154" ht="15.6" x14ac:dyDescent="0.3"/>
    <row r="155" ht="15.6" x14ac:dyDescent="0.3"/>
    <row r="156" ht="15.6" x14ac:dyDescent="0.3"/>
    <row r="157" ht="15.6" x14ac:dyDescent="0.3"/>
    <row r="158" ht="15.6" x14ac:dyDescent="0.3"/>
    <row r="159" ht="15.6" x14ac:dyDescent="0.3"/>
    <row r="160" ht="15.6" x14ac:dyDescent="0.3"/>
    <row r="161" ht="15.6" x14ac:dyDescent="0.3"/>
    <row r="162" ht="15.6" x14ac:dyDescent="0.3"/>
    <row r="163" ht="15.6" x14ac:dyDescent="0.3"/>
    <row r="164" ht="15.6" x14ac:dyDescent="0.3"/>
    <row r="165" ht="15.6" x14ac:dyDescent="0.3"/>
    <row r="166" ht="15.6" x14ac:dyDescent="0.3"/>
    <row r="167" ht="15.6" x14ac:dyDescent="0.3"/>
    <row r="168" ht="15.6" x14ac:dyDescent="0.3"/>
    <row r="169" ht="15.6" x14ac:dyDescent="0.3"/>
    <row r="170" ht="15.6" x14ac:dyDescent="0.3"/>
    <row r="171" ht="15.6" x14ac:dyDescent="0.3"/>
    <row r="172" ht="15.6" x14ac:dyDescent="0.3"/>
    <row r="173" ht="15.6" x14ac:dyDescent="0.3"/>
    <row r="174" ht="15.6" x14ac:dyDescent="0.3"/>
    <row r="175" ht="15.6" x14ac:dyDescent="0.3"/>
    <row r="176" ht="15.6" x14ac:dyDescent="0.3"/>
    <row r="177" ht="15.6" x14ac:dyDescent="0.3"/>
    <row r="178" ht="15.6" x14ac:dyDescent="0.3"/>
    <row r="179" ht="15.6" x14ac:dyDescent="0.3"/>
    <row r="180" ht="15.6" x14ac:dyDescent="0.3"/>
    <row r="181" ht="15.6" x14ac:dyDescent="0.3"/>
    <row r="182" ht="15.6" x14ac:dyDescent="0.3"/>
    <row r="183" ht="15.6" x14ac:dyDescent="0.3"/>
    <row r="184" ht="15.6" x14ac:dyDescent="0.3"/>
    <row r="185" ht="15.6" x14ac:dyDescent="0.3"/>
    <row r="186" ht="15.6" x14ac:dyDescent="0.3"/>
    <row r="187" ht="15.6" x14ac:dyDescent="0.3"/>
    <row r="188" ht="15.6" x14ac:dyDescent="0.3"/>
    <row r="189" ht="15.6" x14ac:dyDescent="0.3"/>
    <row r="190" ht="15.6" x14ac:dyDescent="0.3"/>
    <row r="191" ht="15.6" x14ac:dyDescent="0.3"/>
    <row r="192" ht="15.6" x14ac:dyDescent="0.3"/>
    <row r="193" ht="15.6" x14ac:dyDescent="0.3"/>
    <row r="194" ht="15.6" x14ac:dyDescent="0.3"/>
    <row r="195" ht="15.6" x14ac:dyDescent="0.3"/>
    <row r="196" ht="15.6" x14ac:dyDescent="0.3"/>
    <row r="197" ht="15.6" x14ac:dyDescent="0.3"/>
    <row r="198" ht="15.6" x14ac:dyDescent="0.3"/>
    <row r="199" ht="15.6" x14ac:dyDescent="0.3"/>
    <row r="200" ht="15.6" x14ac:dyDescent="0.3"/>
    <row r="201" ht="15.6" x14ac:dyDescent="0.3"/>
    <row r="202" ht="15.6" x14ac:dyDescent="0.3"/>
    <row r="203" ht="15.6" x14ac:dyDescent="0.3"/>
    <row r="204" ht="15.6" x14ac:dyDescent="0.3"/>
    <row r="205" ht="15.6" x14ac:dyDescent="0.3"/>
    <row r="206" ht="15.6" x14ac:dyDescent="0.3"/>
    <row r="207" ht="15.6" x14ac:dyDescent="0.3"/>
    <row r="208" ht="15.6" x14ac:dyDescent="0.3"/>
    <row r="209" ht="15.6" x14ac:dyDescent="0.3"/>
    <row r="210" ht="15.6" x14ac:dyDescent="0.3"/>
    <row r="211" ht="15.6" x14ac:dyDescent="0.3"/>
    <row r="212" ht="15.6" x14ac:dyDescent="0.3"/>
    <row r="213" ht="15.6" x14ac:dyDescent="0.3"/>
    <row r="214" ht="15.6" x14ac:dyDescent="0.3"/>
    <row r="215" ht="15.6" x14ac:dyDescent="0.3"/>
    <row r="216" ht="15.6" x14ac:dyDescent="0.3"/>
    <row r="217" ht="15.6" x14ac:dyDescent="0.3"/>
    <row r="218" ht="15.6" x14ac:dyDescent="0.3"/>
    <row r="219" ht="15.6" x14ac:dyDescent="0.3"/>
    <row r="220" ht="15.6" x14ac:dyDescent="0.3"/>
    <row r="221" ht="15.6" x14ac:dyDescent="0.3"/>
    <row r="222" ht="15.6" x14ac:dyDescent="0.3"/>
    <row r="223" ht="15.6" x14ac:dyDescent="0.3"/>
    <row r="224" ht="15.6" x14ac:dyDescent="0.3"/>
    <row r="225" ht="15.6" x14ac:dyDescent="0.3"/>
    <row r="226" ht="15.6" x14ac:dyDescent="0.3"/>
    <row r="227" ht="15.6" x14ac:dyDescent="0.3"/>
    <row r="228" ht="15.6" x14ac:dyDescent="0.3"/>
    <row r="229" ht="15.6" x14ac:dyDescent="0.3"/>
    <row r="230" ht="15.6" x14ac:dyDescent="0.3"/>
    <row r="231" ht="15.6" x14ac:dyDescent="0.3"/>
    <row r="232" ht="15.6" x14ac:dyDescent="0.3"/>
    <row r="233" ht="15.6" x14ac:dyDescent="0.3"/>
    <row r="234" ht="15.6" x14ac:dyDescent="0.3"/>
    <row r="235" ht="15.6" x14ac:dyDescent="0.3"/>
    <row r="236" ht="15.6" x14ac:dyDescent="0.3"/>
    <row r="237" ht="15.6" x14ac:dyDescent="0.3"/>
    <row r="238" ht="15.6" x14ac:dyDescent="0.3"/>
    <row r="239" ht="15.6" x14ac:dyDescent="0.3"/>
    <row r="240" ht="15.6" x14ac:dyDescent="0.3"/>
    <row r="241" ht="15.6" x14ac:dyDescent="0.3"/>
    <row r="242" ht="15.6" x14ac:dyDescent="0.3"/>
    <row r="243" ht="15.6" x14ac:dyDescent="0.3"/>
    <row r="244" ht="15.6" x14ac:dyDescent="0.3"/>
    <row r="245" ht="15.6" x14ac:dyDescent="0.3"/>
    <row r="246" ht="15.6" x14ac:dyDescent="0.3"/>
    <row r="247" ht="15.6" x14ac:dyDescent="0.3"/>
    <row r="248" ht="15.6" x14ac:dyDescent="0.3"/>
    <row r="249" ht="15.6" x14ac:dyDescent="0.3"/>
    <row r="250" ht="15.6" x14ac:dyDescent="0.3"/>
    <row r="251" ht="15.6" x14ac:dyDescent="0.3"/>
    <row r="252" ht="15.6" x14ac:dyDescent="0.3"/>
    <row r="253" ht="15.6" x14ac:dyDescent="0.3"/>
    <row r="254" ht="15.6" x14ac:dyDescent="0.3"/>
    <row r="255" ht="15.6" x14ac:dyDescent="0.3"/>
    <row r="256" ht="15.6" x14ac:dyDescent="0.3"/>
    <row r="257" ht="15.6" x14ac:dyDescent="0.3"/>
    <row r="258" ht="15.6" x14ac:dyDescent="0.3"/>
    <row r="259" ht="15.6" x14ac:dyDescent="0.3"/>
    <row r="260" ht="15.6" x14ac:dyDescent="0.3"/>
    <row r="261" ht="15.6" x14ac:dyDescent="0.3"/>
    <row r="262" ht="15.6" x14ac:dyDescent="0.3"/>
    <row r="263" ht="15.6" x14ac:dyDescent="0.3"/>
    <row r="264" ht="15.6" x14ac:dyDescent="0.3"/>
    <row r="265" ht="15.6" x14ac:dyDescent="0.3"/>
    <row r="266" ht="15.6" x14ac:dyDescent="0.3"/>
    <row r="267" ht="15.6" x14ac:dyDescent="0.3"/>
    <row r="268" ht="15.6" x14ac:dyDescent="0.3"/>
    <row r="269" ht="15.6" x14ac:dyDescent="0.3"/>
    <row r="270" ht="15.6" x14ac:dyDescent="0.3"/>
    <row r="271" ht="15.6" x14ac:dyDescent="0.3"/>
    <row r="272" ht="15.6" x14ac:dyDescent="0.3"/>
    <row r="273" ht="15.6" x14ac:dyDescent="0.3"/>
    <row r="274" ht="15.6" x14ac:dyDescent="0.3"/>
    <row r="275" ht="15.6" x14ac:dyDescent="0.3"/>
    <row r="276" ht="15.6" x14ac:dyDescent="0.3"/>
    <row r="277" ht="15.6" x14ac:dyDescent="0.3"/>
    <row r="278" ht="15.6" x14ac:dyDescent="0.3"/>
    <row r="279" ht="15.6" x14ac:dyDescent="0.3"/>
    <row r="280" ht="15.6" x14ac:dyDescent="0.3"/>
    <row r="281" ht="15.6" x14ac:dyDescent="0.3"/>
    <row r="282" ht="15.6" x14ac:dyDescent="0.3"/>
    <row r="283" ht="15.6" x14ac:dyDescent="0.3"/>
    <row r="284" ht="15.6" x14ac:dyDescent="0.3"/>
    <row r="285" ht="15.6" x14ac:dyDescent="0.3"/>
    <row r="286" ht="15.6" x14ac:dyDescent="0.3"/>
    <row r="287" ht="15.6" x14ac:dyDescent="0.3"/>
    <row r="288" ht="15.6" x14ac:dyDescent="0.3"/>
    <row r="289" ht="15.6" x14ac:dyDescent="0.3"/>
    <row r="290" ht="15.6" x14ac:dyDescent="0.3"/>
    <row r="291" ht="15.6" x14ac:dyDescent="0.3"/>
    <row r="292" ht="15.6" x14ac:dyDescent="0.3"/>
    <row r="293" ht="15.6" x14ac:dyDescent="0.3"/>
    <row r="294" ht="15.6" x14ac:dyDescent="0.3"/>
    <row r="295" ht="15.6" x14ac:dyDescent="0.3"/>
    <row r="296" ht="15.6" x14ac:dyDescent="0.3"/>
    <row r="297" ht="15.6" x14ac:dyDescent="0.3"/>
    <row r="298" ht="15.6" x14ac:dyDescent="0.3"/>
    <row r="299" ht="15.6" x14ac:dyDescent="0.3"/>
    <row r="300" ht="15.6" x14ac:dyDescent="0.3"/>
    <row r="301" ht="15.6" x14ac:dyDescent="0.3"/>
    <row r="302" ht="15.6" x14ac:dyDescent="0.3"/>
    <row r="303" ht="15.6" x14ac:dyDescent="0.3"/>
    <row r="304" ht="15.6" x14ac:dyDescent="0.3"/>
    <row r="305" ht="15.6" x14ac:dyDescent="0.3"/>
    <row r="306" ht="15.6" x14ac:dyDescent="0.3"/>
    <row r="307" ht="15.6" x14ac:dyDescent="0.3"/>
    <row r="308" ht="15.6" x14ac:dyDescent="0.3"/>
    <row r="309" ht="15.6" x14ac:dyDescent="0.3"/>
    <row r="310" ht="15.6" x14ac:dyDescent="0.3"/>
    <row r="311" ht="15.6" x14ac:dyDescent="0.3"/>
    <row r="312" ht="15.6" x14ac:dyDescent="0.3"/>
    <row r="313" ht="15.6" x14ac:dyDescent="0.3"/>
    <row r="314" ht="15.6" x14ac:dyDescent="0.3"/>
    <row r="315" ht="15.6" x14ac:dyDescent="0.3"/>
    <row r="316" ht="15.6" x14ac:dyDescent="0.3"/>
    <row r="317" ht="15.6" x14ac:dyDescent="0.3"/>
    <row r="318" ht="15.6" x14ac:dyDescent="0.3"/>
    <row r="319" ht="15.6" x14ac:dyDescent="0.3"/>
    <row r="320" ht="15.6" x14ac:dyDescent="0.3"/>
    <row r="321" ht="15.6" x14ac:dyDescent="0.3"/>
    <row r="322" ht="15.6" x14ac:dyDescent="0.3"/>
    <row r="323" ht="15.6" x14ac:dyDescent="0.3"/>
    <row r="324" ht="15.6" x14ac:dyDescent="0.3"/>
    <row r="325" ht="15.6" x14ac:dyDescent="0.3"/>
    <row r="326" ht="15.6" x14ac:dyDescent="0.3"/>
    <row r="327" ht="15.6" x14ac:dyDescent="0.3"/>
    <row r="328" ht="15.6" x14ac:dyDescent="0.3"/>
    <row r="329" ht="15.6" x14ac:dyDescent="0.3"/>
    <row r="330" ht="15.6" x14ac:dyDescent="0.3"/>
    <row r="331" ht="15.6" x14ac:dyDescent="0.3"/>
    <row r="332" ht="15.6" x14ac:dyDescent="0.3"/>
    <row r="333" ht="15.6" x14ac:dyDescent="0.3"/>
    <row r="334" ht="15.6" x14ac:dyDescent="0.3"/>
    <row r="335" ht="15.6" x14ac:dyDescent="0.3"/>
    <row r="336" ht="15.6" x14ac:dyDescent="0.3"/>
    <row r="337" ht="15.6" x14ac:dyDescent="0.3"/>
    <row r="338" ht="15.6" x14ac:dyDescent="0.3"/>
    <row r="339" ht="15.6" x14ac:dyDescent="0.3"/>
    <row r="340" ht="15.6" x14ac:dyDescent="0.3"/>
    <row r="341" ht="15.6" x14ac:dyDescent="0.3"/>
    <row r="342" ht="15.6" x14ac:dyDescent="0.3"/>
    <row r="343" ht="15.6" x14ac:dyDescent="0.3"/>
    <row r="344" ht="15.6" x14ac:dyDescent="0.3"/>
    <row r="345" ht="15.6" x14ac:dyDescent="0.3"/>
    <row r="346" ht="15.6" x14ac:dyDescent="0.3"/>
    <row r="347" ht="15.6" x14ac:dyDescent="0.3"/>
    <row r="348" ht="15.6" x14ac:dyDescent="0.3"/>
    <row r="349" ht="15.6" x14ac:dyDescent="0.3"/>
    <row r="350" ht="15.6" x14ac:dyDescent="0.3"/>
    <row r="351" ht="15.6" x14ac:dyDescent="0.3"/>
    <row r="352" ht="15.6" x14ac:dyDescent="0.3"/>
    <row r="353" ht="15.6" x14ac:dyDescent="0.3"/>
    <row r="354" ht="15.6" x14ac:dyDescent="0.3"/>
    <row r="355" ht="15.6" x14ac:dyDescent="0.3"/>
    <row r="356" ht="15.6" x14ac:dyDescent="0.3"/>
    <row r="357" ht="15.6" x14ac:dyDescent="0.3"/>
    <row r="358" ht="15.6" x14ac:dyDescent="0.3"/>
    <row r="359" ht="15.6" x14ac:dyDescent="0.3"/>
    <row r="360" ht="15.6" x14ac:dyDescent="0.3"/>
    <row r="361" ht="15.6" x14ac:dyDescent="0.3"/>
    <row r="362" ht="15.6" x14ac:dyDescent="0.3"/>
    <row r="363" ht="15.6" x14ac:dyDescent="0.3"/>
    <row r="364" ht="15.6" x14ac:dyDescent="0.3"/>
    <row r="365" ht="15.6" x14ac:dyDescent="0.3"/>
    <row r="366" ht="15.6" x14ac:dyDescent="0.3"/>
    <row r="367" ht="15.6" x14ac:dyDescent="0.3"/>
    <row r="368" ht="15.6" x14ac:dyDescent="0.3"/>
    <row r="369" ht="15.6" x14ac:dyDescent="0.3"/>
    <row r="370" ht="15.6" x14ac:dyDescent="0.3"/>
    <row r="371" ht="15.6" x14ac:dyDescent="0.3"/>
    <row r="372" ht="15.6" x14ac:dyDescent="0.3"/>
    <row r="373" ht="15.6" x14ac:dyDescent="0.3"/>
    <row r="374" ht="15.6" x14ac:dyDescent="0.3"/>
    <row r="375" ht="15.6" x14ac:dyDescent="0.3"/>
    <row r="376" ht="15.6" x14ac:dyDescent="0.3"/>
    <row r="377" ht="15.6" x14ac:dyDescent="0.3"/>
    <row r="378" ht="15.6" x14ac:dyDescent="0.3"/>
    <row r="379" ht="15.6" x14ac:dyDescent="0.3"/>
    <row r="380" ht="15.6" x14ac:dyDescent="0.3"/>
    <row r="381" ht="15.6" x14ac:dyDescent="0.3"/>
    <row r="382" ht="15.6" x14ac:dyDescent="0.3"/>
    <row r="383" ht="15.6" x14ac:dyDescent="0.3"/>
    <row r="384" ht="15.6" x14ac:dyDescent="0.3"/>
    <row r="385" ht="15.6" x14ac:dyDescent="0.3"/>
    <row r="386" ht="15.6" x14ac:dyDescent="0.3"/>
    <row r="387" ht="15.6" x14ac:dyDescent="0.3"/>
    <row r="388" ht="15.6" x14ac:dyDescent="0.3"/>
    <row r="389" ht="15.6" x14ac:dyDescent="0.3"/>
    <row r="390" ht="15.6" x14ac:dyDescent="0.3"/>
    <row r="391" ht="15.6" x14ac:dyDescent="0.3"/>
    <row r="392" ht="15.6" x14ac:dyDescent="0.3"/>
    <row r="393" ht="15.6" x14ac:dyDescent="0.3"/>
    <row r="394" ht="15.6" x14ac:dyDescent="0.3"/>
    <row r="395" ht="15.6" x14ac:dyDescent="0.3"/>
    <row r="396" ht="15.6" x14ac:dyDescent="0.3"/>
    <row r="397" ht="15.6" x14ac:dyDescent="0.3"/>
    <row r="398" ht="15.6" x14ac:dyDescent="0.3"/>
    <row r="399" ht="15.6" x14ac:dyDescent="0.3"/>
    <row r="400" ht="15.6" x14ac:dyDescent="0.3"/>
    <row r="401" ht="15.6" x14ac:dyDescent="0.3"/>
    <row r="402" ht="15.6" x14ac:dyDescent="0.3"/>
    <row r="403" ht="15.6" x14ac:dyDescent="0.3"/>
    <row r="404" ht="15.6" x14ac:dyDescent="0.3"/>
    <row r="405" ht="15.6" x14ac:dyDescent="0.3"/>
    <row r="406" ht="15.6" x14ac:dyDescent="0.3"/>
    <row r="407" ht="15.6" x14ac:dyDescent="0.3"/>
    <row r="408" ht="15.6" x14ac:dyDescent="0.3"/>
    <row r="409" ht="15.6" x14ac:dyDescent="0.3"/>
    <row r="410" ht="15.6" x14ac:dyDescent="0.3"/>
    <row r="411" ht="15.6" x14ac:dyDescent="0.3"/>
    <row r="412" ht="15.6" x14ac:dyDescent="0.3"/>
    <row r="413" ht="15.6" x14ac:dyDescent="0.3"/>
    <row r="414" ht="15.6" x14ac:dyDescent="0.3"/>
    <row r="415" ht="15.6" x14ac:dyDescent="0.3"/>
    <row r="416" ht="15.6" x14ac:dyDescent="0.3"/>
    <row r="417" ht="15.6" x14ac:dyDescent="0.3"/>
    <row r="418" ht="15.6" x14ac:dyDescent="0.3"/>
    <row r="419" ht="15.6" x14ac:dyDescent="0.3"/>
    <row r="420" ht="15.6" x14ac:dyDescent="0.3"/>
    <row r="421" ht="15.6" x14ac:dyDescent="0.3"/>
    <row r="422" ht="15.6" x14ac:dyDescent="0.3"/>
    <row r="423" ht="15.6" x14ac:dyDescent="0.3"/>
    <row r="424" ht="15.6" x14ac:dyDescent="0.3"/>
    <row r="425" ht="15.6" x14ac:dyDescent="0.3"/>
    <row r="426" ht="15.6" x14ac:dyDescent="0.3"/>
    <row r="427" ht="15.6" x14ac:dyDescent="0.3"/>
    <row r="428" ht="15.6" x14ac:dyDescent="0.3"/>
    <row r="429" ht="15.6" x14ac:dyDescent="0.3"/>
    <row r="430" ht="15.6" x14ac:dyDescent="0.3"/>
    <row r="431" ht="15.6" x14ac:dyDescent="0.3"/>
    <row r="432" ht="15.6" x14ac:dyDescent="0.3"/>
    <row r="433" ht="15.6" x14ac:dyDescent="0.3"/>
    <row r="434" ht="15.6" x14ac:dyDescent="0.3"/>
    <row r="435" ht="15.6" x14ac:dyDescent="0.3"/>
    <row r="436" ht="15.6" x14ac:dyDescent="0.3"/>
    <row r="437" ht="15.6" x14ac:dyDescent="0.3"/>
    <row r="438" ht="15.6" x14ac:dyDescent="0.3"/>
    <row r="439" ht="15.6" x14ac:dyDescent="0.3"/>
    <row r="440" ht="15.6" x14ac:dyDescent="0.3"/>
    <row r="441" ht="15.6" x14ac:dyDescent="0.3"/>
    <row r="442" ht="15.6" x14ac:dyDescent="0.3"/>
    <row r="443" ht="15.6" x14ac:dyDescent="0.3"/>
    <row r="444" ht="15.6" x14ac:dyDescent="0.3"/>
    <row r="445" ht="15.6" x14ac:dyDescent="0.3"/>
    <row r="446" ht="15.6" x14ac:dyDescent="0.3"/>
    <row r="447" ht="15.6" x14ac:dyDescent="0.3"/>
    <row r="448" ht="15.6" x14ac:dyDescent="0.3"/>
    <row r="449" ht="15.6" x14ac:dyDescent="0.3"/>
    <row r="450" ht="15.6" x14ac:dyDescent="0.3"/>
    <row r="451" ht="15.6" x14ac:dyDescent="0.3"/>
    <row r="452" ht="15.6" x14ac:dyDescent="0.3"/>
    <row r="453" ht="15.6" x14ac:dyDescent="0.3"/>
    <row r="454" ht="15.6" x14ac:dyDescent="0.3"/>
    <row r="455" ht="15.6" x14ac:dyDescent="0.3"/>
    <row r="456" ht="15.6" x14ac:dyDescent="0.3"/>
    <row r="457" ht="15.6" x14ac:dyDescent="0.3"/>
    <row r="458" ht="15.6" x14ac:dyDescent="0.3"/>
    <row r="459" ht="15.6" x14ac:dyDescent="0.3"/>
    <row r="460" ht="15.6" x14ac:dyDescent="0.3"/>
    <row r="461" ht="15.6" x14ac:dyDescent="0.3"/>
    <row r="462" ht="15.6" x14ac:dyDescent="0.3"/>
    <row r="463" ht="15.6" x14ac:dyDescent="0.3"/>
    <row r="464" ht="15.6" x14ac:dyDescent="0.3"/>
    <row r="465" ht="15.6" x14ac:dyDescent="0.3"/>
    <row r="466" ht="15.6" x14ac:dyDescent="0.3"/>
    <row r="467" ht="15.6" x14ac:dyDescent="0.3"/>
    <row r="468" ht="15.6" x14ac:dyDescent="0.3"/>
    <row r="469" ht="15.6" x14ac:dyDescent="0.3"/>
    <row r="470" ht="15.6" x14ac:dyDescent="0.3"/>
    <row r="471" ht="15.6" x14ac:dyDescent="0.3"/>
    <row r="472" ht="15.6" x14ac:dyDescent="0.3"/>
    <row r="473" ht="15.6" x14ac:dyDescent="0.3"/>
    <row r="474" ht="15.6" x14ac:dyDescent="0.3"/>
    <row r="475" ht="15.6" x14ac:dyDescent="0.3"/>
    <row r="476" ht="15.6" x14ac:dyDescent="0.3"/>
    <row r="477" ht="15.6" x14ac:dyDescent="0.3"/>
    <row r="478" ht="15.6" x14ac:dyDescent="0.3"/>
    <row r="479" ht="15.6" x14ac:dyDescent="0.3"/>
    <row r="480" ht="15.6" x14ac:dyDescent="0.3"/>
    <row r="481" ht="15.6" x14ac:dyDescent="0.3"/>
    <row r="482" ht="15.6" x14ac:dyDescent="0.3"/>
    <row r="483" ht="15.6" x14ac:dyDescent="0.3"/>
    <row r="484" ht="15.6" x14ac:dyDescent="0.3"/>
    <row r="485" ht="15.6" x14ac:dyDescent="0.3"/>
    <row r="486" ht="15.6" x14ac:dyDescent="0.3"/>
    <row r="487" ht="15.6" x14ac:dyDescent="0.3"/>
    <row r="488" ht="15.6" x14ac:dyDescent="0.3"/>
    <row r="489" ht="15.6" x14ac:dyDescent="0.3"/>
    <row r="490" ht="15.6" x14ac:dyDescent="0.3"/>
    <row r="491" ht="15.6" x14ac:dyDescent="0.3"/>
    <row r="492" ht="15.6" x14ac:dyDescent="0.3"/>
    <row r="493" ht="15.6" x14ac:dyDescent="0.3"/>
    <row r="494" ht="15.6" x14ac:dyDescent="0.3"/>
    <row r="495" ht="15.6" x14ac:dyDescent="0.3"/>
    <row r="496" ht="15.6" x14ac:dyDescent="0.3"/>
    <row r="497" ht="15.6" x14ac:dyDescent="0.3"/>
    <row r="498" ht="15.6" x14ac:dyDescent="0.3"/>
    <row r="499" ht="15.6" x14ac:dyDescent="0.3"/>
    <row r="500" ht="15.6" x14ac:dyDescent="0.3"/>
    <row r="501" ht="15.6" x14ac:dyDescent="0.3"/>
    <row r="502" ht="15.6" x14ac:dyDescent="0.3"/>
    <row r="503" ht="15.6" x14ac:dyDescent="0.3"/>
    <row r="504" ht="15.6" x14ac:dyDescent="0.3"/>
    <row r="505" ht="15.6" x14ac:dyDescent="0.3"/>
    <row r="506" ht="15.6" x14ac:dyDescent="0.3"/>
    <row r="507" ht="15.6" x14ac:dyDescent="0.3"/>
    <row r="508" ht="15.6" x14ac:dyDescent="0.3"/>
    <row r="509" ht="15.6" x14ac:dyDescent="0.3"/>
    <row r="510" ht="15.6" x14ac:dyDescent="0.3"/>
    <row r="511" ht="15.6" x14ac:dyDescent="0.3"/>
    <row r="512" ht="15.6" x14ac:dyDescent="0.3"/>
    <row r="513" ht="15.6" x14ac:dyDescent="0.3"/>
    <row r="514" ht="15.6" x14ac:dyDescent="0.3"/>
    <row r="515" ht="15.6" x14ac:dyDescent="0.3"/>
    <row r="516" ht="15.6" x14ac:dyDescent="0.3"/>
    <row r="517" ht="15.6" x14ac:dyDescent="0.3"/>
    <row r="518" ht="15.6" x14ac:dyDescent="0.3"/>
    <row r="519" ht="15.6" x14ac:dyDescent="0.3"/>
    <row r="520" ht="15.6" x14ac:dyDescent="0.3"/>
    <row r="521" ht="15.6" x14ac:dyDescent="0.3"/>
    <row r="522" ht="15.6" x14ac:dyDescent="0.3"/>
    <row r="523" ht="15.6" x14ac:dyDescent="0.3"/>
    <row r="524" ht="15.6" x14ac:dyDescent="0.3"/>
    <row r="525" ht="15.6" x14ac:dyDescent="0.3"/>
    <row r="526" ht="15.6" x14ac:dyDescent="0.3"/>
    <row r="527" ht="15.6" x14ac:dyDescent="0.3"/>
    <row r="528" ht="15.6" x14ac:dyDescent="0.3"/>
    <row r="529" ht="15.6" x14ac:dyDescent="0.3"/>
    <row r="530" ht="15.6" x14ac:dyDescent="0.3"/>
    <row r="531" ht="15.6" x14ac:dyDescent="0.3"/>
    <row r="532" ht="15.6" x14ac:dyDescent="0.3"/>
    <row r="533" ht="15.6" x14ac:dyDescent="0.3"/>
    <row r="534" ht="15.6" x14ac:dyDescent="0.3"/>
    <row r="535" ht="15.6" x14ac:dyDescent="0.3"/>
    <row r="536" ht="15.6" x14ac:dyDescent="0.3"/>
    <row r="537" ht="15.6" x14ac:dyDescent="0.3"/>
    <row r="538" ht="15.6" x14ac:dyDescent="0.3"/>
    <row r="539" ht="15.6" x14ac:dyDescent="0.3"/>
    <row r="540" ht="15.6" x14ac:dyDescent="0.3"/>
    <row r="541" ht="15.6" x14ac:dyDescent="0.3"/>
    <row r="542" ht="15.6" x14ac:dyDescent="0.3"/>
    <row r="543" ht="15.6" x14ac:dyDescent="0.3"/>
    <row r="544" ht="15.6" x14ac:dyDescent="0.3"/>
    <row r="545" ht="15.6" x14ac:dyDescent="0.3"/>
    <row r="546" ht="15.6" x14ac:dyDescent="0.3"/>
    <row r="547" ht="15.6" x14ac:dyDescent="0.3"/>
    <row r="548" ht="15.6" x14ac:dyDescent="0.3"/>
    <row r="549" ht="15.6" x14ac:dyDescent="0.3"/>
    <row r="550" ht="15.6" x14ac:dyDescent="0.3"/>
    <row r="551" ht="15.6" x14ac:dyDescent="0.3"/>
    <row r="552" ht="15.6" x14ac:dyDescent="0.3"/>
    <row r="553" ht="15.6" x14ac:dyDescent="0.3"/>
    <row r="554" ht="15.6" x14ac:dyDescent="0.3"/>
    <row r="555" ht="15.6" x14ac:dyDescent="0.3"/>
    <row r="556" ht="15.6" x14ac:dyDescent="0.3"/>
    <row r="557" ht="15.6" x14ac:dyDescent="0.3"/>
    <row r="558" ht="15.6" x14ac:dyDescent="0.3"/>
    <row r="559" ht="15.6" x14ac:dyDescent="0.3"/>
    <row r="560" ht="15.6" x14ac:dyDescent="0.3"/>
    <row r="561" ht="15.6" x14ac:dyDescent="0.3"/>
    <row r="562" ht="15.6" x14ac:dyDescent="0.3"/>
    <row r="563" ht="15.6" x14ac:dyDescent="0.3"/>
    <row r="564" ht="15.6" x14ac:dyDescent="0.3"/>
    <row r="565" ht="15.6" x14ac:dyDescent="0.3"/>
    <row r="566" ht="15.6" x14ac:dyDescent="0.3"/>
    <row r="567" ht="15.6" x14ac:dyDescent="0.3"/>
    <row r="568" ht="15.6" x14ac:dyDescent="0.3"/>
    <row r="569" ht="15.6" x14ac:dyDescent="0.3"/>
    <row r="570" ht="15.6" x14ac:dyDescent="0.3"/>
    <row r="571" ht="15.6" x14ac:dyDescent="0.3"/>
    <row r="572" ht="15.6" x14ac:dyDescent="0.3"/>
    <row r="573" ht="15.6" x14ac:dyDescent="0.3"/>
    <row r="574" ht="15.6" x14ac:dyDescent="0.3"/>
    <row r="575" ht="15.6" x14ac:dyDescent="0.3"/>
    <row r="576" ht="15.6" x14ac:dyDescent="0.3"/>
    <row r="577" ht="15.6" x14ac:dyDescent="0.3"/>
    <row r="578" ht="15.6" x14ac:dyDescent="0.3"/>
    <row r="579" ht="15.6" x14ac:dyDescent="0.3"/>
    <row r="580" ht="15.6" x14ac:dyDescent="0.3"/>
    <row r="581" ht="15.6" x14ac:dyDescent="0.3"/>
    <row r="582" ht="15.6" x14ac:dyDescent="0.3"/>
    <row r="583" ht="15.6" x14ac:dyDescent="0.3"/>
    <row r="584" ht="15.6" x14ac:dyDescent="0.3"/>
    <row r="585" ht="15.6" x14ac:dyDescent="0.3"/>
    <row r="586" ht="15.6" x14ac:dyDescent="0.3"/>
    <row r="587" ht="15.6" x14ac:dyDescent="0.3"/>
    <row r="588" ht="15.6" x14ac:dyDescent="0.3"/>
    <row r="589" ht="15.6" x14ac:dyDescent="0.3"/>
    <row r="590" ht="15.6" x14ac:dyDescent="0.3"/>
    <row r="591" ht="15.6" x14ac:dyDescent="0.3"/>
    <row r="592" ht="15.6" x14ac:dyDescent="0.3"/>
    <row r="593" ht="15.6" x14ac:dyDescent="0.3"/>
    <row r="594" ht="15.6" x14ac:dyDescent="0.3"/>
    <row r="595" ht="15.6" x14ac:dyDescent="0.3"/>
    <row r="596" ht="15.6" x14ac:dyDescent="0.3"/>
    <row r="597" ht="15.6" x14ac:dyDescent="0.3"/>
    <row r="598" ht="15.6" x14ac:dyDescent="0.3"/>
    <row r="599" ht="15.6" x14ac:dyDescent="0.3"/>
    <row r="600" ht="15.6" x14ac:dyDescent="0.3"/>
    <row r="601" ht="15.6" x14ac:dyDescent="0.3"/>
    <row r="602" ht="15.6" x14ac:dyDescent="0.3"/>
    <row r="603" ht="15.6" x14ac:dyDescent="0.3"/>
    <row r="604" ht="15.6" x14ac:dyDescent="0.3"/>
    <row r="605" ht="15.6" x14ac:dyDescent="0.3"/>
    <row r="606" ht="15.6" x14ac:dyDescent="0.3"/>
    <row r="607" ht="15.6" x14ac:dyDescent="0.3"/>
    <row r="608" ht="15.6" x14ac:dyDescent="0.3"/>
    <row r="609" ht="15.6" x14ac:dyDescent="0.3"/>
    <row r="610" ht="15.6" x14ac:dyDescent="0.3"/>
    <row r="611" ht="15.6" x14ac:dyDescent="0.3"/>
    <row r="612" ht="15.6" x14ac:dyDescent="0.3"/>
    <row r="613" ht="15.6" x14ac:dyDescent="0.3"/>
    <row r="614" ht="15.6" x14ac:dyDescent="0.3"/>
    <row r="615" ht="15.6" x14ac:dyDescent="0.3"/>
    <row r="616" ht="15.6" x14ac:dyDescent="0.3"/>
    <row r="617" ht="15.6" x14ac:dyDescent="0.3"/>
    <row r="618" ht="15.6" x14ac:dyDescent="0.3"/>
    <row r="619" ht="15.6" x14ac:dyDescent="0.3"/>
    <row r="620" ht="15.6" x14ac:dyDescent="0.3"/>
    <row r="621" ht="15.6" x14ac:dyDescent="0.3"/>
    <row r="622" ht="15.6" x14ac:dyDescent="0.3"/>
    <row r="623" ht="15.6" x14ac:dyDescent="0.3"/>
    <row r="624" ht="15.6" x14ac:dyDescent="0.3"/>
    <row r="625" ht="15.6" x14ac:dyDescent="0.3"/>
    <row r="626" ht="15.6" x14ac:dyDescent="0.3"/>
    <row r="627" ht="15.6" x14ac:dyDescent="0.3"/>
    <row r="628" ht="15.6" x14ac:dyDescent="0.3"/>
    <row r="629" ht="15.6" x14ac:dyDescent="0.3"/>
    <row r="630" ht="15.6" x14ac:dyDescent="0.3"/>
    <row r="631" ht="15.6" x14ac:dyDescent="0.3"/>
    <row r="632" ht="15.6" x14ac:dyDescent="0.3"/>
    <row r="633" ht="15.6" x14ac:dyDescent="0.3"/>
    <row r="634" ht="15.6" x14ac:dyDescent="0.3"/>
    <row r="635" ht="15.6" x14ac:dyDescent="0.3"/>
    <row r="636" ht="15.6" x14ac:dyDescent="0.3"/>
    <row r="637" ht="15.6" x14ac:dyDescent="0.3"/>
    <row r="638" ht="15.6" x14ac:dyDescent="0.3"/>
    <row r="639" ht="15.6" x14ac:dyDescent="0.3"/>
    <row r="640" ht="15.6" x14ac:dyDescent="0.3"/>
    <row r="641" ht="15.6" x14ac:dyDescent="0.3"/>
    <row r="642" ht="15.6" x14ac:dyDescent="0.3"/>
    <row r="643" ht="15.6" x14ac:dyDescent="0.3"/>
    <row r="644" ht="15.6" x14ac:dyDescent="0.3"/>
    <row r="645" ht="15.6" x14ac:dyDescent="0.3"/>
    <row r="646" ht="15.6" x14ac:dyDescent="0.3"/>
    <row r="647" ht="15.6" x14ac:dyDescent="0.3"/>
    <row r="648" ht="15.6" x14ac:dyDescent="0.3"/>
    <row r="649" ht="15.6" x14ac:dyDescent="0.3"/>
    <row r="650" ht="15.6" x14ac:dyDescent="0.3"/>
    <row r="651" ht="15.6" x14ac:dyDescent="0.3"/>
    <row r="652" ht="15.6" x14ac:dyDescent="0.3"/>
    <row r="653" ht="15.6" x14ac:dyDescent="0.3"/>
    <row r="654" ht="15.6" x14ac:dyDescent="0.3"/>
    <row r="655" ht="15.6" x14ac:dyDescent="0.3"/>
    <row r="656" ht="15.6" x14ac:dyDescent="0.3"/>
    <row r="657" ht="15.6" x14ac:dyDescent="0.3"/>
    <row r="658" ht="15.6" x14ac:dyDescent="0.3"/>
    <row r="659" ht="15.6" x14ac:dyDescent="0.3"/>
    <row r="660" ht="15.6" x14ac:dyDescent="0.3"/>
    <row r="661" ht="15.6" x14ac:dyDescent="0.3"/>
    <row r="662" ht="15.6" x14ac:dyDescent="0.3"/>
    <row r="663" ht="15.6" x14ac:dyDescent="0.3"/>
    <row r="664" ht="15.6" x14ac:dyDescent="0.3"/>
    <row r="665" ht="15.6" x14ac:dyDescent="0.3"/>
    <row r="666" ht="15.6" x14ac:dyDescent="0.3"/>
    <row r="667" ht="15.6" x14ac:dyDescent="0.3"/>
    <row r="668" ht="15.6" x14ac:dyDescent="0.3"/>
    <row r="669" ht="15.6" x14ac:dyDescent="0.3"/>
    <row r="670" ht="15.6" x14ac:dyDescent="0.3"/>
    <row r="671" ht="15.6" x14ac:dyDescent="0.3"/>
    <row r="672" ht="15.6" x14ac:dyDescent="0.3"/>
    <row r="673" ht="15.6" x14ac:dyDescent="0.3"/>
    <row r="674" ht="15.6" x14ac:dyDescent="0.3"/>
    <row r="675" ht="15.6" x14ac:dyDescent="0.3"/>
    <row r="676" ht="15.6" x14ac:dyDescent="0.3"/>
    <row r="677" ht="15.6" x14ac:dyDescent="0.3"/>
    <row r="678" ht="15.6" x14ac:dyDescent="0.3"/>
    <row r="679" ht="15.6" x14ac:dyDescent="0.3"/>
    <row r="680" ht="15.6" x14ac:dyDescent="0.3"/>
    <row r="681" ht="15.6" x14ac:dyDescent="0.3"/>
    <row r="682" ht="15.6" x14ac:dyDescent="0.3"/>
    <row r="683" ht="15.6" x14ac:dyDescent="0.3"/>
    <row r="684" ht="15.6" x14ac:dyDescent="0.3"/>
    <row r="685" ht="15.6" x14ac:dyDescent="0.3"/>
    <row r="686" ht="15.6" x14ac:dyDescent="0.3"/>
    <row r="687" ht="15.6" x14ac:dyDescent="0.3"/>
    <row r="688" ht="15.6" x14ac:dyDescent="0.3"/>
    <row r="689" ht="15.6" x14ac:dyDescent="0.3"/>
    <row r="690" ht="15.6" x14ac:dyDescent="0.3"/>
    <row r="691" ht="15.6" x14ac:dyDescent="0.3"/>
    <row r="692" ht="15.6" x14ac:dyDescent="0.3"/>
    <row r="693" ht="15.6" x14ac:dyDescent="0.3"/>
    <row r="694" ht="15.6" x14ac:dyDescent="0.3"/>
    <row r="695" ht="15.6" x14ac:dyDescent="0.3"/>
    <row r="696" ht="15.6" x14ac:dyDescent="0.3"/>
    <row r="697" ht="15.6" x14ac:dyDescent="0.3"/>
    <row r="698" ht="15.6" x14ac:dyDescent="0.3"/>
    <row r="699" ht="15.6" x14ac:dyDescent="0.3"/>
    <row r="700" ht="15.6" x14ac:dyDescent="0.3"/>
    <row r="701" ht="15.6" x14ac:dyDescent="0.3"/>
    <row r="702" ht="15.6" x14ac:dyDescent="0.3"/>
    <row r="703" ht="15.6" x14ac:dyDescent="0.3"/>
    <row r="704" ht="15.6" x14ac:dyDescent="0.3"/>
    <row r="705" ht="15.6" x14ac:dyDescent="0.3"/>
    <row r="706" ht="15.6" x14ac:dyDescent="0.3"/>
    <row r="707" ht="15.6" x14ac:dyDescent="0.3"/>
    <row r="708" ht="15.6" x14ac:dyDescent="0.3"/>
    <row r="709" ht="15.6" x14ac:dyDescent="0.3"/>
    <row r="710" ht="15.6" x14ac:dyDescent="0.3"/>
    <row r="711" ht="15.6" x14ac:dyDescent="0.3"/>
    <row r="712" ht="15.6" x14ac:dyDescent="0.3"/>
    <row r="713" ht="15.6" x14ac:dyDescent="0.3"/>
    <row r="714" ht="15.6" x14ac:dyDescent="0.3"/>
    <row r="715" ht="15.6" x14ac:dyDescent="0.3"/>
    <row r="716" ht="15.6" x14ac:dyDescent="0.3"/>
    <row r="717" ht="15.6" x14ac:dyDescent="0.3"/>
    <row r="718" ht="15.6" x14ac:dyDescent="0.3"/>
    <row r="719" ht="15.6" x14ac:dyDescent="0.3"/>
    <row r="720" ht="15.6" x14ac:dyDescent="0.3"/>
    <row r="721" ht="15.6" x14ac:dyDescent="0.3"/>
    <row r="722" ht="15.6" x14ac:dyDescent="0.3"/>
    <row r="723" ht="15.6" x14ac:dyDescent="0.3"/>
    <row r="724" ht="15.6" x14ac:dyDescent="0.3"/>
    <row r="725" ht="15.6" x14ac:dyDescent="0.3"/>
    <row r="726" ht="15.6" x14ac:dyDescent="0.3"/>
    <row r="727" ht="15.6" x14ac:dyDescent="0.3"/>
    <row r="728" ht="15.6" x14ac:dyDescent="0.3"/>
    <row r="729" ht="15.6" x14ac:dyDescent="0.3"/>
    <row r="730" ht="15.6" x14ac:dyDescent="0.3"/>
    <row r="731" ht="15.6" x14ac:dyDescent="0.3"/>
    <row r="732" ht="15.6" x14ac:dyDescent="0.3"/>
    <row r="733" ht="15.6" x14ac:dyDescent="0.3"/>
    <row r="734" ht="15.6" x14ac:dyDescent="0.3"/>
    <row r="735" ht="15.6" x14ac:dyDescent="0.3"/>
    <row r="736" ht="15.6" x14ac:dyDescent="0.3"/>
    <row r="737" ht="15.6" x14ac:dyDescent="0.3"/>
    <row r="738" ht="15.6" x14ac:dyDescent="0.3"/>
    <row r="739" ht="15.6" x14ac:dyDescent="0.3"/>
    <row r="740" ht="15.6" x14ac:dyDescent="0.3"/>
    <row r="741" ht="15.6" x14ac:dyDescent="0.3"/>
    <row r="742" ht="15.6" x14ac:dyDescent="0.3"/>
    <row r="743" ht="15.6" x14ac:dyDescent="0.3"/>
    <row r="744" ht="15.6" x14ac:dyDescent="0.3"/>
    <row r="745" ht="15.6" x14ac:dyDescent="0.3"/>
    <row r="746" ht="15.6" x14ac:dyDescent="0.3"/>
    <row r="747" ht="15.6" x14ac:dyDescent="0.3"/>
    <row r="748" ht="15.6" x14ac:dyDescent="0.3"/>
    <row r="749" ht="15.6" x14ac:dyDescent="0.3"/>
    <row r="750" ht="15.6" x14ac:dyDescent="0.3"/>
    <row r="751" ht="15.6" x14ac:dyDescent="0.3"/>
    <row r="752" ht="15.6" x14ac:dyDescent="0.3"/>
    <row r="753" ht="15.6" x14ac:dyDescent="0.3"/>
    <row r="754" ht="15.6" x14ac:dyDescent="0.3"/>
    <row r="755" ht="15.6" x14ac:dyDescent="0.3"/>
    <row r="756" ht="15.6" x14ac:dyDescent="0.3"/>
    <row r="757" ht="15.6" x14ac:dyDescent="0.3"/>
    <row r="758" ht="15.6" x14ac:dyDescent="0.3"/>
    <row r="759" ht="15.6" x14ac:dyDescent="0.3"/>
    <row r="760" ht="15.6" x14ac:dyDescent="0.3"/>
    <row r="761" ht="15.6" x14ac:dyDescent="0.3"/>
    <row r="762" ht="15.6" x14ac:dyDescent="0.3"/>
    <row r="763" ht="15.6" x14ac:dyDescent="0.3"/>
    <row r="764" ht="15.6" x14ac:dyDescent="0.3"/>
    <row r="765" ht="15.6" x14ac:dyDescent="0.3"/>
    <row r="766" ht="15.6" x14ac:dyDescent="0.3"/>
    <row r="767" ht="15.6" x14ac:dyDescent="0.3"/>
    <row r="768" ht="15.6" x14ac:dyDescent="0.3"/>
    <row r="769" ht="15.6" x14ac:dyDescent="0.3"/>
    <row r="770" ht="15.6" x14ac:dyDescent="0.3"/>
    <row r="771" ht="15.6" x14ac:dyDescent="0.3"/>
    <row r="772" ht="15.6" x14ac:dyDescent="0.3"/>
    <row r="773" ht="15.6" x14ac:dyDescent="0.3"/>
    <row r="774" ht="15.6" x14ac:dyDescent="0.3"/>
    <row r="775" ht="15.6" x14ac:dyDescent="0.3"/>
    <row r="776" ht="15.6" x14ac:dyDescent="0.3"/>
    <row r="777" ht="15.6" x14ac:dyDescent="0.3"/>
    <row r="778" ht="15.6" x14ac:dyDescent="0.3"/>
    <row r="779" ht="15.6" x14ac:dyDescent="0.3"/>
    <row r="780" ht="15.6" x14ac:dyDescent="0.3"/>
    <row r="781" ht="15.6" x14ac:dyDescent="0.3"/>
    <row r="782" ht="15.6" x14ac:dyDescent="0.3"/>
    <row r="783" ht="15.6" x14ac:dyDescent="0.3"/>
    <row r="784" ht="15.6" x14ac:dyDescent="0.3"/>
    <row r="785" ht="15.6" x14ac:dyDescent="0.3"/>
    <row r="786" ht="15.6" x14ac:dyDescent="0.3"/>
    <row r="787" ht="15.6" x14ac:dyDescent="0.3"/>
    <row r="788" ht="15.6" x14ac:dyDescent="0.3"/>
    <row r="789" ht="15.6" x14ac:dyDescent="0.3"/>
    <row r="790" ht="15.6" x14ac:dyDescent="0.3"/>
    <row r="791" ht="15.6" x14ac:dyDescent="0.3"/>
    <row r="792" ht="15.6" x14ac:dyDescent="0.3"/>
    <row r="793" ht="15.6" x14ac:dyDescent="0.3"/>
    <row r="794" ht="15.6" x14ac:dyDescent="0.3"/>
    <row r="795" ht="15.6" x14ac:dyDescent="0.3"/>
    <row r="796" ht="15.6" x14ac:dyDescent="0.3"/>
    <row r="797" ht="15.6" x14ac:dyDescent="0.3"/>
    <row r="798" ht="15.6" x14ac:dyDescent="0.3"/>
    <row r="799" ht="15.6" x14ac:dyDescent="0.3"/>
    <row r="800" ht="15.6" x14ac:dyDescent="0.3"/>
    <row r="801" ht="15.6" x14ac:dyDescent="0.3"/>
    <row r="802" ht="15.6" x14ac:dyDescent="0.3"/>
    <row r="803" ht="15.6" x14ac:dyDescent="0.3"/>
    <row r="804" ht="15.6" x14ac:dyDescent="0.3"/>
    <row r="805" ht="15.6" x14ac:dyDescent="0.3"/>
    <row r="806" ht="15.6" x14ac:dyDescent="0.3"/>
    <row r="807" ht="15.6" x14ac:dyDescent="0.3"/>
    <row r="808" ht="15.6" x14ac:dyDescent="0.3"/>
    <row r="809" ht="15.6" x14ac:dyDescent="0.3"/>
    <row r="810" ht="15.6" x14ac:dyDescent="0.3"/>
    <row r="811" ht="15.6" x14ac:dyDescent="0.3"/>
    <row r="812" ht="15.6" x14ac:dyDescent="0.3"/>
    <row r="813" ht="15.6" x14ac:dyDescent="0.3"/>
    <row r="814" ht="15.6" x14ac:dyDescent="0.3"/>
    <row r="815" ht="15.6" x14ac:dyDescent="0.3"/>
    <row r="816" ht="15.6" x14ac:dyDescent="0.3"/>
    <row r="817" ht="15.6" x14ac:dyDescent="0.3"/>
    <row r="818" ht="15.6" x14ac:dyDescent="0.3"/>
    <row r="819" ht="15.6" x14ac:dyDescent="0.3"/>
    <row r="820" ht="15.6" x14ac:dyDescent="0.3"/>
    <row r="821" ht="15.6" x14ac:dyDescent="0.3"/>
    <row r="822" ht="15.6" x14ac:dyDescent="0.3"/>
    <row r="823" ht="15.6" x14ac:dyDescent="0.3"/>
    <row r="824" ht="15.6" x14ac:dyDescent="0.3"/>
    <row r="825" ht="15.6" x14ac:dyDescent="0.3"/>
    <row r="826" ht="15.6" x14ac:dyDescent="0.3"/>
    <row r="827" ht="15.6" x14ac:dyDescent="0.3"/>
    <row r="828" ht="15.6" x14ac:dyDescent="0.3"/>
    <row r="829" ht="15.6" x14ac:dyDescent="0.3"/>
    <row r="830" ht="15.6" x14ac:dyDescent="0.3"/>
    <row r="831" ht="15.6" x14ac:dyDescent="0.3"/>
    <row r="832" ht="15.6" x14ac:dyDescent="0.3"/>
    <row r="833" ht="15.6" x14ac:dyDescent="0.3"/>
    <row r="834" ht="15.6" x14ac:dyDescent="0.3"/>
    <row r="835" ht="15.6" x14ac:dyDescent="0.3"/>
    <row r="836" ht="15.6" x14ac:dyDescent="0.3"/>
    <row r="837" ht="15.6" x14ac:dyDescent="0.3"/>
    <row r="838" ht="15.6" x14ac:dyDescent="0.3"/>
    <row r="839" ht="15.6" x14ac:dyDescent="0.3"/>
    <row r="840" ht="15.6" x14ac:dyDescent="0.3"/>
    <row r="841" ht="15.6" x14ac:dyDescent="0.3"/>
    <row r="842" ht="15.6" x14ac:dyDescent="0.3"/>
    <row r="843" ht="15.6" x14ac:dyDescent="0.3"/>
    <row r="844" ht="15.6" x14ac:dyDescent="0.3"/>
    <row r="845" ht="15.6" x14ac:dyDescent="0.3"/>
    <row r="846" ht="15.6" x14ac:dyDescent="0.3"/>
    <row r="847" ht="15.6" x14ac:dyDescent="0.3"/>
    <row r="848" ht="15.6" x14ac:dyDescent="0.3"/>
    <row r="849" ht="15.6" x14ac:dyDescent="0.3"/>
    <row r="850" ht="15.6" x14ac:dyDescent="0.3"/>
    <row r="851" ht="15.6" x14ac:dyDescent="0.3"/>
    <row r="852" ht="15.6" x14ac:dyDescent="0.3"/>
    <row r="853" ht="15.6" x14ac:dyDescent="0.3"/>
    <row r="854" ht="15.6" x14ac:dyDescent="0.3"/>
    <row r="855" ht="15.6" x14ac:dyDescent="0.3"/>
    <row r="856" ht="15.6" x14ac:dyDescent="0.3"/>
    <row r="857" ht="15.6" x14ac:dyDescent="0.3"/>
    <row r="858" ht="15.6" x14ac:dyDescent="0.3"/>
    <row r="859" ht="15.6" x14ac:dyDescent="0.3"/>
    <row r="860" ht="15.6" x14ac:dyDescent="0.3"/>
    <row r="861" ht="15.6" x14ac:dyDescent="0.3"/>
    <row r="862" ht="15.6" x14ac:dyDescent="0.3"/>
    <row r="863" ht="15.6" x14ac:dyDescent="0.3"/>
    <row r="864" ht="15.6" x14ac:dyDescent="0.3"/>
    <row r="865" ht="15.6" x14ac:dyDescent="0.3"/>
    <row r="866" ht="15.6" x14ac:dyDescent="0.3"/>
    <row r="867" ht="15.6" x14ac:dyDescent="0.3"/>
    <row r="868" ht="15.6" x14ac:dyDescent="0.3"/>
    <row r="869" ht="15.6" x14ac:dyDescent="0.3"/>
    <row r="870" ht="15.6" x14ac:dyDescent="0.3"/>
    <row r="871" ht="15.6" x14ac:dyDescent="0.3"/>
    <row r="872" ht="15.6" x14ac:dyDescent="0.3"/>
    <row r="873" ht="15.6" x14ac:dyDescent="0.3"/>
    <row r="874" ht="15.6" x14ac:dyDescent="0.3"/>
    <row r="875" ht="15.6" x14ac:dyDescent="0.3"/>
    <row r="876" ht="15.6" x14ac:dyDescent="0.3"/>
    <row r="877" ht="15.6" x14ac:dyDescent="0.3"/>
    <row r="878" ht="15.6" x14ac:dyDescent="0.3"/>
    <row r="879" ht="15.6" x14ac:dyDescent="0.3"/>
    <row r="880" ht="15.6" x14ac:dyDescent="0.3"/>
    <row r="881" ht="15.6" x14ac:dyDescent="0.3"/>
    <row r="882" ht="15.6" x14ac:dyDescent="0.3"/>
    <row r="883" ht="15.6" x14ac:dyDescent="0.3"/>
    <row r="884" ht="15.6" x14ac:dyDescent="0.3"/>
    <row r="885" ht="15.6" x14ac:dyDescent="0.3"/>
    <row r="886" ht="15.6" x14ac:dyDescent="0.3"/>
    <row r="887" ht="15.6" x14ac:dyDescent="0.3"/>
    <row r="888" ht="15.6" x14ac:dyDescent="0.3"/>
    <row r="889" ht="15.6" x14ac:dyDescent="0.3"/>
    <row r="890" ht="15.6" x14ac:dyDescent="0.3"/>
    <row r="891" ht="15.6" x14ac:dyDescent="0.3"/>
    <row r="892" ht="15.6" x14ac:dyDescent="0.3"/>
    <row r="893" ht="15.6" x14ac:dyDescent="0.3"/>
    <row r="894" ht="15.6" x14ac:dyDescent="0.3"/>
    <row r="895" ht="15.6" x14ac:dyDescent="0.3"/>
    <row r="896" ht="15.6" x14ac:dyDescent="0.3"/>
    <row r="897" ht="15.6" x14ac:dyDescent="0.3"/>
    <row r="898" ht="15.6" x14ac:dyDescent="0.3"/>
    <row r="899" ht="15.6" x14ac:dyDescent="0.3"/>
    <row r="900" ht="15.6" x14ac:dyDescent="0.3"/>
    <row r="901" ht="15.6" x14ac:dyDescent="0.3"/>
    <row r="902" ht="15.6" x14ac:dyDescent="0.3"/>
    <row r="903" ht="15.6" x14ac:dyDescent="0.3"/>
    <row r="904" ht="15.6" x14ac:dyDescent="0.3"/>
    <row r="905" ht="15.6" x14ac:dyDescent="0.3"/>
    <row r="906" ht="15.6" x14ac:dyDescent="0.3"/>
    <row r="907" ht="15.6" x14ac:dyDescent="0.3"/>
    <row r="908" ht="15.6" x14ac:dyDescent="0.3"/>
    <row r="909" ht="15.6" x14ac:dyDescent="0.3"/>
    <row r="910" ht="15.6" x14ac:dyDescent="0.3"/>
    <row r="911" ht="15.6" x14ac:dyDescent="0.3"/>
    <row r="912" ht="15.6" x14ac:dyDescent="0.3"/>
    <row r="913" ht="15.6" x14ac:dyDescent="0.3"/>
    <row r="914" ht="15.6" x14ac:dyDescent="0.3"/>
    <row r="915" ht="15.6" x14ac:dyDescent="0.3"/>
    <row r="916" ht="15.6" x14ac:dyDescent="0.3"/>
    <row r="917" ht="15.6" x14ac:dyDescent="0.3"/>
    <row r="918" ht="15.6" x14ac:dyDescent="0.3"/>
    <row r="919" ht="15.6" x14ac:dyDescent="0.3"/>
    <row r="920" ht="15.6" x14ac:dyDescent="0.3"/>
    <row r="921" ht="15.6" x14ac:dyDescent="0.3"/>
    <row r="922" ht="15.6" x14ac:dyDescent="0.3"/>
    <row r="923" ht="15.6" x14ac:dyDescent="0.3"/>
    <row r="924" ht="15.6" x14ac:dyDescent="0.3"/>
    <row r="925" ht="15.6" x14ac:dyDescent="0.3"/>
    <row r="926" ht="15.6" x14ac:dyDescent="0.3"/>
    <row r="927" ht="15.6" x14ac:dyDescent="0.3"/>
    <row r="928" ht="15.6" x14ac:dyDescent="0.3"/>
    <row r="929" ht="15.6" x14ac:dyDescent="0.3"/>
    <row r="930" ht="15.6" x14ac:dyDescent="0.3"/>
    <row r="931" ht="15.6" x14ac:dyDescent="0.3"/>
    <row r="932" ht="15.6" x14ac:dyDescent="0.3"/>
    <row r="933" ht="15.6" x14ac:dyDescent="0.3"/>
    <row r="934" ht="15.6" x14ac:dyDescent="0.3"/>
    <row r="935" ht="15.6" x14ac:dyDescent="0.3"/>
    <row r="936" ht="15.6" x14ac:dyDescent="0.3"/>
    <row r="937" ht="15.6" x14ac:dyDescent="0.3"/>
    <row r="938" ht="15.6" x14ac:dyDescent="0.3"/>
    <row r="939" ht="15.6" x14ac:dyDescent="0.3"/>
  </sheetData>
  <mergeCells count="3">
    <mergeCell ref="B21:H21"/>
    <mergeCell ref="B22:H22"/>
    <mergeCell ref="B23:H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DC66-CECE-C648-BE1B-0229391C9883}">
  <sheetPr>
    <tabColor theme="0" tint="-0.14999847407452621"/>
  </sheetPr>
  <dimension ref="A1:AI939"/>
  <sheetViews>
    <sheetView showGridLines="0" topLeftCell="B1" zoomScale="68" zoomScaleNormal="80" workbookViewId="0">
      <selection activeCell="L11" sqref="L11"/>
    </sheetView>
  </sheetViews>
  <sheetFormatPr baseColWidth="10" defaultColWidth="12.6640625" defaultRowHeight="0" customHeight="1" zeroHeight="1" x14ac:dyDescent="0.3"/>
  <cols>
    <col min="1" max="1" width="4.109375" style="37" customWidth="1"/>
    <col min="2" max="2" width="34.33203125" style="30" customWidth="1"/>
    <col min="3" max="3" width="25.44140625" style="30" customWidth="1"/>
    <col min="4" max="5" width="19.77734375" style="30" customWidth="1"/>
    <col min="6" max="6" width="29.44140625" style="30" customWidth="1"/>
    <col min="7" max="8" width="10.6640625" style="30" customWidth="1"/>
    <col min="9" max="9" width="40.44140625" style="30" customWidth="1"/>
    <col min="10" max="10" width="17.44140625" style="30" customWidth="1"/>
    <col min="11" max="11" width="10.6640625" style="30" customWidth="1"/>
    <col min="12" max="12" width="17" style="30" customWidth="1"/>
    <col min="13" max="13" width="19.77734375" style="30" bestFit="1" customWidth="1"/>
    <col min="14" max="36" width="10.6640625" style="30" customWidth="1"/>
    <col min="37" max="16384" width="12.6640625" style="30"/>
  </cols>
  <sheetData>
    <row r="1" spans="1:35" ht="21.75" customHeight="1" x14ac:dyDescent="0.3">
      <c r="A1" s="30"/>
      <c r="B1" s="31"/>
      <c r="C1" s="31"/>
      <c r="D1" s="31"/>
      <c r="E1" s="31"/>
      <c r="F1" s="31"/>
    </row>
    <row r="2" spans="1:35" s="36" customFormat="1" ht="46.95" customHeight="1" x14ac:dyDescent="0.3">
      <c r="A2" s="33"/>
      <c r="B2" s="34" t="s">
        <v>0</v>
      </c>
      <c r="C2" s="35" t="s">
        <v>22</v>
      </c>
      <c r="D2" s="35" t="s">
        <v>21</v>
      </c>
      <c r="E2" s="35" t="s">
        <v>1</v>
      </c>
      <c r="F2" s="35" t="s">
        <v>2</v>
      </c>
      <c r="I2" s="45" t="s">
        <v>105</v>
      </c>
      <c r="J2" s="47" t="s">
        <v>106</v>
      </c>
      <c r="K2" s="48" t="s">
        <v>107</v>
      </c>
      <c r="L2" s="47" t="s">
        <v>108</v>
      </c>
      <c r="M2" s="45" t="s">
        <v>122</v>
      </c>
    </row>
    <row r="3" spans="1:35" s="42" customFormat="1" ht="15.6" x14ac:dyDescent="0.3">
      <c r="A3" s="37"/>
      <c r="B3" s="38" t="s">
        <v>4</v>
      </c>
      <c r="C3" s="40">
        <f>+'Estudio de mercado Grandes supe'!F3</f>
        <v>54803.172666666673</v>
      </c>
      <c r="D3" s="40">
        <f>+M3</f>
        <v>29375.15</v>
      </c>
      <c r="E3" s="46">
        <f>+D3*1.051</f>
        <v>30873.282650000001</v>
      </c>
      <c r="F3" s="46">
        <f>+AVERAGE(+C3,E3)</f>
        <v>42838.227658333337</v>
      </c>
      <c r="G3" s="30"/>
      <c r="H3" s="30"/>
      <c r="I3" s="49" t="s">
        <v>109</v>
      </c>
      <c r="J3" s="50">
        <v>24685</v>
      </c>
      <c r="K3" s="51">
        <v>0.19</v>
      </c>
      <c r="L3" s="50">
        <f>+K3*J3</f>
        <v>4690.1499999999996</v>
      </c>
      <c r="M3" s="52">
        <f>+L3+J3</f>
        <v>29375.15</v>
      </c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</row>
    <row r="4" spans="1:35" s="42" customFormat="1" ht="15.6" x14ac:dyDescent="0.3">
      <c r="A4" s="37"/>
      <c r="B4" s="38" t="s">
        <v>5</v>
      </c>
      <c r="C4" s="40">
        <f>+'Estudio de mercado Grandes supe'!F4</f>
        <v>172340.04666666669</v>
      </c>
      <c r="D4" s="40">
        <f>+M4</f>
        <v>101010.77</v>
      </c>
      <c r="E4" s="46">
        <f t="shared" ref="E4:E17" si="0">+D4*1.051</f>
        <v>106162.31926999999</v>
      </c>
      <c r="F4" s="46">
        <f>+AVERAGE(+C4,E4)</f>
        <v>139251.18296833333</v>
      </c>
      <c r="G4" s="30"/>
      <c r="H4" s="30"/>
      <c r="I4" s="49" t="s">
        <v>110</v>
      </c>
      <c r="J4" s="50">
        <v>84883</v>
      </c>
      <c r="K4" s="51">
        <v>0.19</v>
      </c>
      <c r="L4" s="50">
        <f t="shared" ref="L4:L16" si="1">+K4*J4</f>
        <v>16127.77</v>
      </c>
      <c r="M4" s="52">
        <f t="shared" ref="M4:M16" si="2">+L4+J4</f>
        <v>101010.77</v>
      </c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</row>
    <row r="5" spans="1:35" s="42" customFormat="1" ht="15.6" x14ac:dyDescent="0.3">
      <c r="A5" s="37"/>
      <c r="B5" s="38" t="s">
        <v>6</v>
      </c>
      <c r="C5" s="40">
        <f>+'Estudio de mercado Grandes supe'!F6</f>
        <v>3657470.6349999998</v>
      </c>
      <c r="D5" s="40">
        <f>+M6</f>
        <v>1428000</v>
      </c>
      <c r="E5" s="46">
        <f t="shared" si="0"/>
        <v>1500828</v>
      </c>
      <c r="F5" s="46">
        <f>+AVERAGE(+C5,E5)</f>
        <v>2579149.3174999999</v>
      </c>
      <c r="G5" s="30"/>
      <c r="H5" s="30"/>
      <c r="I5" s="49" t="s">
        <v>111</v>
      </c>
      <c r="J5" s="50">
        <v>2500001</v>
      </c>
      <c r="K5" s="51">
        <v>0.19</v>
      </c>
      <c r="L5" s="50">
        <f t="shared" si="1"/>
        <v>475000.19</v>
      </c>
      <c r="M5" s="52">
        <f t="shared" si="2"/>
        <v>2975001.19</v>
      </c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</row>
    <row r="6" spans="1:35" s="42" customFormat="1" ht="15.6" x14ac:dyDescent="0.3">
      <c r="A6" s="37"/>
      <c r="B6" s="38" t="s">
        <v>7</v>
      </c>
      <c r="C6" s="40">
        <f>+'Estudio de mercado Grandes supe'!F5</f>
        <v>5600217.9414999997</v>
      </c>
      <c r="D6" s="40">
        <f>+M5</f>
        <v>2975001.19</v>
      </c>
      <c r="E6" s="46">
        <f t="shared" si="0"/>
        <v>3126726.2506899997</v>
      </c>
      <c r="F6" s="46">
        <f>+AVERAGE(+C6,E6)</f>
        <v>4363472.0960949995</v>
      </c>
      <c r="G6" s="30"/>
      <c r="H6" s="30"/>
      <c r="I6" s="49" t="s">
        <v>112</v>
      </c>
      <c r="J6" s="50">
        <v>1200000</v>
      </c>
      <c r="K6" s="51">
        <v>0.19</v>
      </c>
      <c r="L6" s="50">
        <f t="shared" si="1"/>
        <v>228000</v>
      </c>
      <c r="M6" s="52">
        <f t="shared" si="2"/>
        <v>1428000</v>
      </c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s="37" customFormat="1" ht="17.25" customHeight="1" x14ac:dyDescent="0.3">
      <c r="B7" s="38" t="s">
        <v>8</v>
      </c>
      <c r="C7" s="40">
        <f>+'Estudio de mercado Grandes supe'!F7</f>
        <v>1112050.3333333333</v>
      </c>
      <c r="D7" s="40">
        <f>+M7</f>
        <v>821100</v>
      </c>
      <c r="E7" s="46">
        <f t="shared" si="0"/>
        <v>862976.1</v>
      </c>
      <c r="F7" s="46">
        <f>+AVERAGE(+C7,E7)</f>
        <v>987513.21666666656</v>
      </c>
      <c r="G7" s="30"/>
      <c r="H7" s="30"/>
      <c r="I7" s="49" t="s">
        <v>113</v>
      </c>
      <c r="J7" s="50">
        <v>690000</v>
      </c>
      <c r="K7" s="51">
        <v>0.19</v>
      </c>
      <c r="L7" s="50">
        <f t="shared" si="1"/>
        <v>131100</v>
      </c>
      <c r="M7" s="52">
        <f t="shared" si="2"/>
        <v>821100</v>
      </c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</row>
    <row r="8" spans="1:35" s="37" customFormat="1" ht="15.6" x14ac:dyDescent="0.3">
      <c r="B8" s="38" t="s">
        <v>9</v>
      </c>
      <c r="C8" s="40">
        <f>+'Estudio de mercado Grandes supe'!F8</f>
        <v>744500.12</v>
      </c>
      <c r="D8" s="40">
        <f t="shared" ref="D8:D14" si="3">+M9</f>
        <v>1034985.84</v>
      </c>
      <c r="E8" s="46">
        <f t="shared" si="0"/>
        <v>1087770.11784</v>
      </c>
      <c r="F8" s="46">
        <f t="shared" ref="F8:F17" si="4">+AVERAGE(+C8,E8)</f>
        <v>916135.11892000004</v>
      </c>
      <c r="G8" s="30"/>
      <c r="H8" s="30"/>
      <c r="I8" s="49" t="s">
        <v>114</v>
      </c>
      <c r="J8" s="50">
        <v>36956</v>
      </c>
      <c r="K8" s="51">
        <v>0.19</v>
      </c>
      <c r="L8" s="50">
        <f t="shared" si="1"/>
        <v>7021.64</v>
      </c>
      <c r="M8" s="52">
        <f t="shared" si="2"/>
        <v>43977.64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</row>
    <row r="9" spans="1:35" s="37" customFormat="1" ht="15.6" x14ac:dyDescent="0.3">
      <c r="B9" s="38" t="s">
        <v>10</v>
      </c>
      <c r="C9" s="40">
        <f>+'Estudio de mercado Grandes supe'!F9</f>
        <v>363331.45333333337</v>
      </c>
      <c r="D9" s="40">
        <f t="shared" si="3"/>
        <v>133612.01</v>
      </c>
      <c r="E9" s="46">
        <f t="shared" si="0"/>
        <v>140426.22250999999</v>
      </c>
      <c r="F9" s="46">
        <f t="shared" si="4"/>
        <v>251878.83792166668</v>
      </c>
      <c r="G9" s="30"/>
      <c r="H9" s="30"/>
      <c r="I9" s="49" t="s">
        <v>115</v>
      </c>
      <c r="J9" s="50">
        <v>869736</v>
      </c>
      <c r="K9" s="51">
        <v>0.19</v>
      </c>
      <c r="L9" s="50">
        <f t="shared" si="1"/>
        <v>165249.84</v>
      </c>
      <c r="M9" s="52">
        <f t="shared" si="2"/>
        <v>1034985.84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</row>
    <row r="10" spans="1:35" s="37" customFormat="1" ht="15.6" x14ac:dyDescent="0.3">
      <c r="B10" s="38" t="s">
        <v>11</v>
      </c>
      <c r="C10" s="40">
        <f>+'Estudio de mercado Grandes supe'!F10</f>
        <v>135900.69219999999</v>
      </c>
      <c r="D10" s="40">
        <f t="shared" si="3"/>
        <v>54092.639999999999</v>
      </c>
      <c r="E10" s="46">
        <f t="shared" si="0"/>
        <v>56851.364639999993</v>
      </c>
      <c r="F10" s="46">
        <f t="shared" si="4"/>
        <v>96376.028419999988</v>
      </c>
      <c r="G10" s="30"/>
      <c r="H10" s="30"/>
      <c r="I10" s="49" t="s">
        <v>116</v>
      </c>
      <c r="J10" s="50">
        <v>112279</v>
      </c>
      <c r="K10" s="51">
        <v>0.19</v>
      </c>
      <c r="L10" s="50">
        <f t="shared" si="1"/>
        <v>21333.010000000002</v>
      </c>
      <c r="M10" s="52">
        <f t="shared" si="2"/>
        <v>133612.01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</row>
    <row r="11" spans="1:35" s="37" customFormat="1" ht="15.6" x14ac:dyDescent="0.3">
      <c r="B11" s="38" t="s">
        <v>12</v>
      </c>
      <c r="C11" s="40">
        <f>+'Estudio de mercado Grandes supe'!F11</f>
        <v>137706.98759999999</v>
      </c>
      <c r="D11" s="40">
        <f t="shared" si="3"/>
        <v>28036.400000000001</v>
      </c>
      <c r="E11" s="46">
        <f t="shared" si="0"/>
        <v>29466.256399999998</v>
      </c>
      <c r="F11" s="46">
        <f t="shared" si="4"/>
        <v>83586.622000000003</v>
      </c>
      <c r="G11" s="30"/>
      <c r="H11" s="30"/>
      <c r="I11" s="49" t="s">
        <v>117</v>
      </c>
      <c r="J11" s="50">
        <v>45456</v>
      </c>
      <c r="K11" s="51">
        <v>0.19</v>
      </c>
      <c r="L11" s="50">
        <f t="shared" si="1"/>
        <v>8636.64</v>
      </c>
      <c r="M11" s="52">
        <f t="shared" si="2"/>
        <v>54092.639999999999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</row>
    <row r="12" spans="1:35" s="37" customFormat="1" ht="15.6" x14ac:dyDescent="0.3">
      <c r="B12" s="38" t="s">
        <v>13</v>
      </c>
      <c r="C12" s="40">
        <f>+'Estudio de mercado Grandes supe'!F12</f>
        <v>47648.303733333334</v>
      </c>
      <c r="D12" s="40">
        <f t="shared" si="3"/>
        <v>27874.560000000001</v>
      </c>
      <c r="E12" s="46">
        <f t="shared" si="0"/>
        <v>29296.162560000001</v>
      </c>
      <c r="F12" s="46">
        <f t="shared" si="4"/>
        <v>38472.233146666666</v>
      </c>
      <c r="G12" s="30"/>
      <c r="H12" s="30"/>
      <c r="I12" s="49" t="s">
        <v>118</v>
      </c>
      <c r="J12" s="50">
        <v>23560</v>
      </c>
      <c r="K12" s="51">
        <v>0.19</v>
      </c>
      <c r="L12" s="50">
        <f t="shared" si="1"/>
        <v>4476.3999999999996</v>
      </c>
      <c r="M12" s="52">
        <f t="shared" si="2"/>
        <v>28036.400000000001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</row>
    <row r="13" spans="1:35" s="37" customFormat="1" ht="15.6" x14ac:dyDescent="0.3">
      <c r="B13" s="38" t="s">
        <v>14</v>
      </c>
      <c r="C13" s="40">
        <f>+'Estudio de mercado Grandes supe'!F13</f>
        <v>154084.658</v>
      </c>
      <c r="D13" s="40">
        <f t="shared" si="3"/>
        <v>102249.56</v>
      </c>
      <c r="E13" s="46">
        <f t="shared" si="0"/>
        <v>107464.28756</v>
      </c>
      <c r="F13" s="46">
        <f t="shared" si="4"/>
        <v>130774.47278</v>
      </c>
      <c r="G13" s="30"/>
      <c r="H13" s="30"/>
      <c r="I13" s="49" t="s">
        <v>119</v>
      </c>
      <c r="J13" s="50">
        <v>23424</v>
      </c>
      <c r="K13" s="51">
        <v>0.19</v>
      </c>
      <c r="L13" s="50">
        <f t="shared" si="1"/>
        <v>4450.5600000000004</v>
      </c>
      <c r="M13" s="52">
        <f t="shared" si="2"/>
        <v>27874.560000000001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</row>
    <row r="14" spans="1:35" s="37" customFormat="1" ht="15.6" x14ac:dyDescent="0.3">
      <c r="B14" s="38" t="s">
        <v>15</v>
      </c>
      <c r="C14" s="40">
        <f>+'Estudio de mercado Grandes supe'!F14</f>
        <v>13366.808000000001</v>
      </c>
      <c r="D14" s="40">
        <f t="shared" si="3"/>
        <v>42424.69</v>
      </c>
      <c r="E14" s="46">
        <f t="shared" si="0"/>
        <v>44588.349190000001</v>
      </c>
      <c r="F14" s="46">
        <f t="shared" si="4"/>
        <v>28977.578594999999</v>
      </c>
      <c r="G14" s="30"/>
      <c r="H14" s="30"/>
      <c r="I14" s="49" t="s">
        <v>120</v>
      </c>
      <c r="J14" s="50">
        <v>85924</v>
      </c>
      <c r="K14" s="51">
        <v>0.19</v>
      </c>
      <c r="L14" s="50">
        <f t="shared" si="1"/>
        <v>16325.56</v>
      </c>
      <c r="M14" s="52">
        <f t="shared" si="2"/>
        <v>102249.56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</row>
    <row r="15" spans="1:35" s="37" customFormat="1" ht="15.6" x14ac:dyDescent="0.3">
      <c r="B15" s="38" t="s">
        <v>16</v>
      </c>
      <c r="C15" s="40">
        <f>+'Estudio de mercado Grandes supe'!F17</f>
        <v>60134.723133333333</v>
      </c>
      <c r="D15" s="40">
        <f>+M8</f>
        <v>43977.64</v>
      </c>
      <c r="E15" s="46">
        <f t="shared" si="0"/>
        <v>46220.499639999995</v>
      </c>
      <c r="F15" s="46">
        <f t="shared" si="4"/>
        <v>53177.611386666664</v>
      </c>
      <c r="G15" s="30"/>
      <c r="H15" s="30"/>
      <c r="I15" s="49" t="s">
        <v>121</v>
      </c>
      <c r="J15" s="50">
        <v>35651</v>
      </c>
      <c r="K15" s="51">
        <v>0.19</v>
      </c>
      <c r="L15" s="50">
        <f t="shared" si="1"/>
        <v>6773.6900000000005</v>
      </c>
      <c r="M15" s="52">
        <f t="shared" si="2"/>
        <v>42424.69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s="37" customFormat="1" ht="15.6" x14ac:dyDescent="0.3">
      <c r="B16" s="38" t="s">
        <v>17</v>
      </c>
      <c r="C16" s="40">
        <f>+'Estudio de mercado Grandes supe'!F16</f>
        <v>392159.64666666667</v>
      </c>
      <c r="D16" s="40"/>
      <c r="E16" s="46">
        <f t="shared" si="0"/>
        <v>0</v>
      </c>
      <c r="F16" s="46">
        <f>+AVERAGE(+C16)</f>
        <v>392159.64666666667</v>
      </c>
      <c r="G16" s="30"/>
      <c r="H16" s="30"/>
      <c r="I16" s="49" t="s">
        <v>123</v>
      </c>
      <c r="J16" s="50">
        <v>750000</v>
      </c>
      <c r="K16" s="51">
        <v>0.19</v>
      </c>
      <c r="L16" s="50">
        <f t="shared" si="1"/>
        <v>142500</v>
      </c>
      <c r="M16" s="52">
        <f t="shared" si="2"/>
        <v>892500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2:35" s="37" customFormat="1" ht="15.6" x14ac:dyDescent="0.3">
      <c r="B17" s="38" t="s">
        <v>18</v>
      </c>
      <c r="C17" s="40">
        <f>+'Estudio de mercado Grandes supe'!F15</f>
        <v>949332.02</v>
      </c>
      <c r="D17" s="40">
        <f>+M16</f>
        <v>892500</v>
      </c>
      <c r="E17" s="46">
        <f t="shared" si="0"/>
        <v>938017.49999999988</v>
      </c>
      <c r="F17" s="46">
        <f t="shared" si="4"/>
        <v>943674.76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</row>
    <row r="18" spans="2:35" s="37" customFormat="1" ht="15.6" x14ac:dyDescent="0.3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</row>
    <row r="19" spans="2:35" s="37" customFormat="1" ht="15.6" x14ac:dyDescent="0.3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</row>
    <row r="20" spans="2:35" s="37" customFormat="1" ht="15.6" x14ac:dyDescent="0.3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</row>
    <row r="21" spans="2:35" s="37" customFormat="1" ht="15.6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2:35" s="37" customFormat="1" ht="15.6" x14ac:dyDescent="0.3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3" spans="2:35" s="37" customFormat="1" ht="15.6" x14ac:dyDescent="0.3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</row>
    <row r="24" spans="2:35" s="37" customFormat="1" ht="15.6" x14ac:dyDescent="0.3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</row>
    <row r="25" spans="2:35" s="37" customFormat="1" ht="15.6" x14ac:dyDescent="0.3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</row>
    <row r="26" spans="2:35" s="37" customFormat="1" ht="15.6" x14ac:dyDescent="0.3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</row>
    <row r="27" spans="2:35" s="37" customFormat="1" ht="15.6" x14ac:dyDescent="0.3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</row>
    <row r="28" spans="2:35" s="37" customFormat="1" ht="15.6" x14ac:dyDescent="0.3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</row>
    <row r="29" spans="2:35" s="37" customFormat="1" ht="15.6" x14ac:dyDescent="0.3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</row>
    <row r="30" spans="2:35" s="37" customFormat="1" ht="15.6" x14ac:dyDescent="0.3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</row>
    <row r="31" spans="2:35" s="37" customFormat="1" ht="15.6" x14ac:dyDescent="0.3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</row>
    <row r="32" spans="2:35" ht="15.6" x14ac:dyDescent="0.3"/>
    <row r="33" ht="15.6" x14ac:dyDescent="0.3"/>
    <row r="34" ht="15.6" x14ac:dyDescent="0.3"/>
    <row r="35" ht="15.6" x14ac:dyDescent="0.3"/>
    <row r="36" ht="15.6" x14ac:dyDescent="0.3"/>
    <row r="37" ht="15.6" x14ac:dyDescent="0.3"/>
    <row r="38" ht="15.6" x14ac:dyDescent="0.3"/>
    <row r="39" ht="15.6" x14ac:dyDescent="0.3"/>
    <row r="40" ht="15.6" x14ac:dyDescent="0.3"/>
    <row r="41" ht="15.6" x14ac:dyDescent="0.3"/>
    <row r="42" ht="15.6" x14ac:dyDescent="0.3"/>
    <row r="43" ht="15.6" x14ac:dyDescent="0.3"/>
    <row r="44" ht="15.6" x14ac:dyDescent="0.3"/>
    <row r="45" ht="15.6" x14ac:dyDescent="0.3"/>
    <row r="46" ht="15.6" x14ac:dyDescent="0.3"/>
    <row r="47" ht="15.6" x14ac:dyDescent="0.3"/>
    <row r="48" ht="15.6" x14ac:dyDescent="0.3"/>
    <row r="49" ht="15.6" x14ac:dyDescent="0.3"/>
    <row r="50" ht="15.6" x14ac:dyDescent="0.3"/>
    <row r="51" ht="15.6" x14ac:dyDescent="0.3"/>
    <row r="52" ht="15.6" x14ac:dyDescent="0.3"/>
    <row r="53" ht="15.6" x14ac:dyDescent="0.3"/>
    <row r="54" ht="15.6" x14ac:dyDescent="0.3"/>
    <row r="55" ht="15.6" x14ac:dyDescent="0.3"/>
    <row r="56" ht="15.6" x14ac:dyDescent="0.3"/>
    <row r="57" ht="15.6" x14ac:dyDescent="0.3"/>
    <row r="58" ht="15.6" x14ac:dyDescent="0.3"/>
    <row r="59" ht="15.6" x14ac:dyDescent="0.3"/>
    <row r="60" ht="15.6" x14ac:dyDescent="0.3"/>
    <row r="61" ht="15.6" x14ac:dyDescent="0.3"/>
    <row r="62" ht="15.6" x14ac:dyDescent="0.3"/>
    <row r="63" ht="15.6" x14ac:dyDescent="0.3"/>
    <row r="64" ht="15.6" x14ac:dyDescent="0.3"/>
    <row r="65" ht="15.6" x14ac:dyDescent="0.3"/>
    <row r="66" ht="15.6" x14ac:dyDescent="0.3"/>
    <row r="67" ht="15.6" x14ac:dyDescent="0.3"/>
    <row r="68" ht="15.6" x14ac:dyDescent="0.3"/>
    <row r="69" ht="15.6" x14ac:dyDescent="0.3"/>
    <row r="70" ht="15.6" x14ac:dyDescent="0.3"/>
    <row r="71" ht="15.6" x14ac:dyDescent="0.3"/>
    <row r="72" ht="15.6" x14ac:dyDescent="0.3"/>
    <row r="73" ht="15.6" x14ac:dyDescent="0.3"/>
    <row r="74" ht="15.6" x14ac:dyDescent="0.3"/>
    <row r="75" ht="15.6" x14ac:dyDescent="0.3"/>
    <row r="76" ht="15.6" x14ac:dyDescent="0.3"/>
    <row r="77" ht="15.6" x14ac:dyDescent="0.3"/>
    <row r="78" ht="15.6" x14ac:dyDescent="0.3"/>
    <row r="79" ht="15.6" x14ac:dyDescent="0.3"/>
    <row r="80" ht="15.6" x14ac:dyDescent="0.3"/>
    <row r="81" ht="15.6" x14ac:dyDescent="0.3"/>
    <row r="82" ht="15.6" x14ac:dyDescent="0.3"/>
    <row r="83" ht="15.6" x14ac:dyDescent="0.3"/>
    <row r="84" ht="15.6" x14ac:dyDescent="0.3"/>
    <row r="85" ht="15.6" x14ac:dyDescent="0.3"/>
    <row r="86" ht="15.6" x14ac:dyDescent="0.3"/>
    <row r="87" ht="15.6" x14ac:dyDescent="0.3"/>
    <row r="88" ht="15.6" x14ac:dyDescent="0.3"/>
    <row r="89" ht="15.6" x14ac:dyDescent="0.3"/>
    <row r="90" ht="15.6" x14ac:dyDescent="0.3"/>
    <row r="91" ht="15.6" x14ac:dyDescent="0.3"/>
    <row r="92" ht="15.6" x14ac:dyDescent="0.3"/>
    <row r="93" ht="15.6" x14ac:dyDescent="0.3"/>
    <row r="94" ht="15.6" x14ac:dyDescent="0.3"/>
    <row r="95" ht="15.6" x14ac:dyDescent="0.3"/>
    <row r="96" ht="15.6" x14ac:dyDescent="0.3"/>
    <row r="97" ht="15.6" x14ac:dyDescent="0.3"/>
    <row r="98" ht="15.6" x14ac:dyDescent="0.3"/>
    <row r="99" ht="15.6" x14ac:dyDescent="0.3"/>
    <row r="100" ht="15.6" x14ac:dyDescent="0.3"/>
    <row r="101" ht="15.6" x14ac:dyDescent="0.3"/>
    <row r="102" ht="15.6" x14ac:dyDescent="0.3"/>
    <row r="103" ht="15.6" x14ac:dyDescent="0.3"/>
    <row r="104" ht="15.6" x14ac:dyDescent="0.3"/>
    <row r="105" ht="15.6" x14ac:dyDescent="0.3"/>
    <row r="106" ht="15.6" x14ac:dyDescent="0.3"/>
    <row r="107" ht="15.6" x14ac:dyDescent="0.3"/>
    <row r="108" ht="15.6" x14ac:dyDescent="0.3"/>
    <row r="109" ht="15.6" x14ac:dyDescent="0.3"/>
    <row r="110" ht="15.6" x14ac:dyDescent="0.3"/>
    <row r="111" ht="15.6" x14ac:dyDescent="0.3"/>
    <row r="112" ht="15.6" x14ac:dyDescent="0.3"/>
    <row r="113" ht="15.6" x14ac:dyDescent="0.3"/>
    <row r="114" ht="15.6" x14ac:dyDescent="0.3"/>
    <row r="115" ht="15.6" x14ac:dyDescent="0.3"/>
    <row r="116" ht="15.6" x14ac:dyDescent="0.3"/>
    <row r="117" ht="15.6" x14ac:dyDescent="0.3"/>
    <row r="118" ht="15.6" x14ac:dyDescent="0.3"/>
    <row r="119" ht="15.6" x14ac:dyDescent="0.3"/>
    <row r="120" ht="15.6" x14ac:dyDescent="0.3"/>
    <row r="121" ht="15.6" x14ac:dyDescent="0.3"/>
    <row r="122" ht="15.6" x14ac:dyDescent="0.3"/>
    <row r="123" ht="15.6" x14ac:dyDescent="0.3"/>
    <row r="124" ht="15.6" x14ac:dyDescent="0.3"/>
    <row r="125" ht="15.6" x14ac:dyDescent="0.3"/>
    <row r="126" ht="15.6" x14ac:dyDescent="0.3"/>
    <row r="127" ht="15.6" x14ac:dyDescent="0.3"/>
    <row r="128" ht="15.6" x14ac:dyDescent="0.3"/>
    <row r="129" ht="15.6" x14ac:dyDescent="0.3"/>
    <row r="130" ht="15.6" x14ac:dyDescent="0.3"/>
    <row r="131" ht="15.6" x14ac:dyDescent="0.3"/>
    <row r="132" ht="15.6" x14ac:dyDescent="0.3"/>
    <row r="133" ht="15.6" x14ac:dyDescent="0.3"/>
    <row r="134" ht="15.6" x14ac:dyDescent="0.3"/>
    <row r="135" ht="15.6" x14ac:dyDescent="0.3"/>
    <row r="136" ht="15.6" x14ac:dyDescent="0.3"/>
    <row r="137" ht="15.6" x14ac:dyDescent="0.3"/>
    <row r="138" ht="15.6" x14ac:dyDescent="0.3"/>
    <row r="139" ht="15.6" x14ac:dyDescent="0.3"/>
    <row r="140" ht="15.6" x14ac:dyDescent="0.3"/>
    <row r="141" ht="15.6" x14ac:dyDescent="0.3"/>
    <row r="142" ht="15.6" x14ac:dyDescent="0.3"/>
    <row r="143" ht="15.6" x14ac:dyDescent="0.3"/>
    <row r="144" ht="15.6" x14ac:dyDescent="0.3"/>
    <row r="145" ht="15.6" x14ac:dyDescent="0.3"/>
    <row r="146" ht="15.6" x14ac:dyDescent="0.3"/>
    <row r="147" ht="15.6" x14ac:dyDescent="0.3"/>
    <row r="148" ht="15.6" x14ac:dyDescent="0.3"/>
    <row r="149" ht="15.6" x14ac:dyDescent="0.3"/>
    <row r="150" ht="15.6" x14ac:dyDescent="0.3"/>
    <row r="151" ht="15.6" x14ac:dyDescent="0.3"/>
    <row r="152" ht="15.6" x14ac:dyDescent="0.3"/>
    <row r="153" ht="15.6" x14ac:dyDescent="0.3"/>
    <row r="154" ht="15.6" x14ac:dyDescent="0.3"/>
    <row r="155" ht="15.6" x14ac:dyDescent="0.3"/>
    <row r="156" ht="15.6" x14ac:dyDescent="0.3"/>
    <row r="157" ht="15.6" x14ac:dyDescent="0.3"/>
    <row r="158" ht="15.6" x14ac:dyDescent="0.3"/>
    <row r="159" ht="15.6" x14ac:dyDescent="0.3"/>
    <row r="160" ht="15.6" x14ac:dyDescent="0.3"/>
    <row r="161" ht="15.6" x14ac:dyDescent="0.3"/>
    <row r="162" ht="15.6" x14ac:dyDescent="0.3"/>
    <row r="163" ht="15.6" x14ac:dyDescent="0.3"/>
    <row r="164" ht="15.6" x14ac:dyDescent="0.3"/>
    <row r="165" ht="15.6" x14ac:dyDescent="0.3"/>
    <row r="166" ht="15.6" x14ac:dyDescent="0.3"/>
    <row r="167" ht="15.6" x14ac:dyDescent="0.3"/>
    <row r="168" ht="15.6" x14ac:dyDescent="0.3"/>
    <row r="169" ht="15.6" x14ac:dyDescent="0.3"/>
    <row r="170" ht="15.6" x14ac:dyDescent="0.3"/>
    <row r="171" ht="15.6" x14ac:dyDescent="0.3"/>
    <row r="172" ht="15.6" x14ac:dyDescent="0.3"/>
    <row r="173" ht="15.6" x14ac:dyDescent="0.3"/>
    <row r="174" ht="15.6" x14ac:dyDescent="0.3"/>
    <row r="175" ht="15.6" x14ac:dyDescent="0.3"/>
    <row r="176" ht="15.6" x14ac:dyDescent="0.3"/>
    <row r="177" ht="15.6" x14ac:dyDescent="0.3"/>
    <row r="178" ht="15.6" x14ac:dyDescent="0.3"/>
    <row r="179" ht="15.6" x14ac:dyDescent="0.3"/>
    <row r="180" ht="15.6" x14ac:dyDescent="0.3"/>
    <row r="181" ht="15.6" x14ac:dyDescent="0.3"/>
    <row r="182" ht="15.6" x14ac:dyDescent="0.3"/>
    <row r="183" ht="15.6" x14ac:dyDescent="0.3"/>
    <row r="184" ht="15.6" x14ac:dyDescent="0.3"/>
    <row r="185" ht="15.6" x14ac:dyDescent="0.3"/>
    <row r="186" ht="15.6" x14ac:dyDescent="0.3"/>
    <row r="187" ht="15.6" x14ac:dyDescent="0.3"/>
    <row r="188" ht="15.6" x14ac:dyDescent="0.3"/>
    <row r="189" ht="15.6" x14ac:dyDescent="0.3"/>
    <row r="190" ht="15.6" x14ac:dyDescent="0.3"/>
    <row r="191" ht="15.6" x14ac:dyDescent="0.3"/>
    <row r="192" ht="15.6" x14ac:dyDescent="0.3"/>
    <row r="193" ht="15.6" x14ac:dyDescent="0.3"/>
    <row r="194" ht="15.6" x14ac:dyDescent="0.3"/>
    <row r="195" ht="15.6" x14ac:dyDescent="0.3"/>
    <row r="196" ht="15.6" x14ac:dyDescent="0.3"/>
    <row r="197" ht="15.6" x14ac:dyDescent="0.3"/>
    <row r="198" ht="15.6" x14ac:dyDescent="0.3"/>
    <row r="199" ht="15.6" x14ac:dyDescent="0.3"/>
    <row r="200" ht="15.6" x14ac:dyDescent="0.3"/>
    <row r="201" ht="15.6" x14ac:dyDescent="0.3"/>
    <row r="202" ht="15.6" x14ac:dyDescent="0.3"/>
    <row r="203" ht="15.6" x14ac:dyDescent="0.3"/>
    <row r="204" ht="15.6" x14ac:dyDescent="0.3"/>
    <row r="205" ht="15.6" x14ac:dyDescent="0.3"/>
    <row r="206" ht="15.6" x14ac:dyDescent="0.3"/>
    <row r="207" ht="15.6" x14ac:dyDescent="0.3"/>
    <row r="208" ht="15.6" x14ac:dyDescent="0.3"/>
    <row r="209" ht="15.6" x14ac:dyDescent="0.3"/>
    <row r="210" ht="15.6" x14ac:dyDescent="0.3"/>
    <row r="211" ht="15.6" x14ac:dyDescent="0.3"/>
    <row r="212" ht="15.6" x14ac:dyDescent="0.3"/>
    <row r="213" ht="15.6" x14ac:dyDescent="0.3"/>
    <row r="214" ht="15.6" x14ac:dyDescent="0.3"/>
    <row r="215" ht="15.6" x14ac:dyDescent="0.3"/>
    <row r="216" ht="15.6" x14ac:dyDescent="0.3"/>
    <row r="217" ht="15.6" x14ac:dyDescent="0.3"/>
    <row r="218" ht="15.6" x14ac:dyDescent="0.3"/>
    <row r="219" ht="15.6" x14ac:dyDescent="0.3"/>
    <row r="220" ht="15.6" x14ac:dyDescent="0.3"/>
    <row r="221" ht="15.6" x14ac:dyDescent="0.3"/>
    <row r="222" ht="15.6" x14ac:dyDescent="0.3"/>
    <row r="223" ht="15.6" x14ac:dyDescent="0.3"/>
    <row r="224" ht="15.6" x14ac:dyDescent="0.3"/>
    <row r="225" ht="15.6" x14ac:dyDescent="0.3"/>
    <row r="226" ht="15.6" x14ac:dyDescent="0.3"/>
    <row r="227" ht="15.6" x14ac:dyDescent="0.3"/>
    <row r="228" ht="15.6" x14ac:dyDescent="0.3"/>
    <row r="229" ht="15.6" x14ac:dyDescent="0.3"/>
    <row r="230" ht="15.6" x14ac:dyDescent="0.3"/>
    <row r="231" ht="15.6" x14ac:dyDescent="0.3"/>
    <row r="232" ht="15.6" x14ac:dyDescent="0.3"/>
    <row r="233" ht="15.6" x14ac:dyDescent="0.3"/>
    <row r="234" ht="15.6" x14ac:dyDescent="0.3"/>
    <row r="235" ht="15.6" x14ac:dyDescent="0.3"/>
    <row r="236" ht="15.6" x14ac:dyDescent="0.3"/>
    <row r="237" ht="15.6" x14ac:dyDescent="0.3"/>
    <row r="238" ht="15.6" x14ac:dyDescent="0.3"/>
    <row r="239" ht="15.6" x14ac:dyDescent="0.3"/>
    <row r="240" ht="15.6" x14ac:dyDescent="0.3"/>
    <row r="241" ht="15.6" x14ac:dyDescent="0.3"/>
    <row r="242" ht="15.6" x14ac:dyDescent="0.3"/>
    <row r="243" ht="15.6" x14ac:dyDescent="0.3"/>
    <row r="244" ht="15.6" x14ac:dyDescent="0.3"/>
    <row r="245" ht="15.6" x14ac:dyDescent="0.3"/>
    <row r="246" ht="15.6" x14ac:dyDescent="0.3"/>
    <row r="247" ht="15.6" x14ac:dyDescent="0.3"/>
    <row r="248" ht="15.6" x14ac:dyDescent="0.3"/>
    <row r="249" ht="15.6" x14ac:dyDescent="0.3"/>
    <row r="250" ht="15.6" x14ac:dyDescent="0.3"/>
    <row r="251" ht="15.6" x14ac:dyDescent="0.3"/>
    <row r="252" ht="15.6" x14ac:dyDescent="0.3"/>
    <row r="253" ht="15.6" x14ac:dyDescent="0.3"/>
    <row r="254" ht="15.6" x14ac:dyDescent="0.3"/>
    <row r="255" ht="15.6" x14ac:dyDescent="0.3"/>
    <row r="256" ht="15.6" x14ac:dyDescent="0.3"/>
    <row r="257" ht="15.6" x14ac:dyDescent="0.3"/>
    <row r="258" ht="15.6" x14ac:dyDescent="0.3"/>
    <row r="259" ht="15.6" x14ac:dyDescent="0.3"/>
    <row r="260" ht="15.6" x14ac:dyDescent="0.3"/>
    <row r="261" ht="15.6" x14ac:dyDescent="0.3"/>
    <row r="262" ht="15.6" x14ac:dyDescent="0.3"/>
    <row r="263" ht="15.6" x14ac:dyDescent="0.3"/>
    <row r="264" ht="15.6" x14ac:dyDescent="0.3"/>
    <row r="265" ht="15.6" x14ac:dyDescent="0.3"/>
    <row r="266" ht="15.6" x14ac:dyDescent="0.3"/>
    <row r="267" ht="15.6" x14ac:dyDescent="0.3"/>
    <row r="268" ht="15.6" x14ac:dyDescent="0.3"/>
    <row r="269" ht="15.6" x14ac:dyDescent="0.3"/>
    <row r="270" ht="15.6" x14ac:dyDescent="0.3"/>
    <row r="271" ht="15.6" x14ac:dyDescent="0.3"/>
    <row r="272" ht="15.6" x14ac:dyDescent="0.3"/>
    <row r="273" ht="15.6" x14ac:dyDescent="0.3"/>
    <row r="274" ht="15.6" x14ac:dyDescent="0.3"/>
    <row r="275" ht="15.6" x14ac:dyDescent="0.3"/>
    <row r="276" ht="15.6" x14ac:dyDescent="0.3"/>
    <row r="277" ht="15.6" x14ac:dyDescent="0.3"/>
    <row r="278" ht="15.6" x14ac:dyDescent="0.3"/>
    <row r="279" ht="15.6" x14ac:dyDescent="0.3"/>
    <row r="280" ht="15.6" x14ac:dyDescent="0.3"/>
    <row r="281" ht="15.6" x14ac:dyDescent="0.3"/>
    <row r="282" ht="15.6" x14ac:dyDescent="0.3"/>
    <row r="283" ht="15.6" x14ac:dyDescent="0.3"/>
    <row r="284" ht="15.6" x14ac:dyDescent="0.3"/>
    <row r="285" ht="15.6" x14ac:dyDescent="0.3"/>
    <row r="286" ht="15.6" x14ac:dyDescent="0.3"/>
    <row r="287" ht="15.6" x14ac:dyDescent="0.3"/>
    <row r="288" ht="15.6" x14ac:dyDescent="0.3"/>
    <row r="289" ht="15.6" x14ac:dyDescent="0.3"/>
    <row r="290" ht="15.6" x14ac:dyDescent="0.3"/>
    <row r="291" ht="15.6" x14ac:dyDescent="0.3"/>
    <row r="292" ht="15.6" x14ac:dyDescent="0.3"/>
    <row r="293" ht="15.6" x14ac:dyDescent="0.3"/>
    <row r="294" ht="15.6" x14ac:dyDescent="0.3"/>
    <row r="295" ht="15.6" x14ac:dyDescent="0.3"/>
    <row r="296" ht="15.6" x14ac:dyDescent="0.3"/>
    <row r="297" ht="15.6" x14ac:dyDescent="0.3"/>
    <row r="298" ht="15.6" x14ac:dyDescent="0.3"/>
    <row r="299" ht="15.6" x14ac:dyDescent="0.3"/>
    <row r="300" ht="15.6" x14ac:dyDescent="0.3"/>
    <row r="301" ht="15.6" x14ac:dyDescent="0.3"/>
    <row r="302" ht="15.6" x14ac:dyDescent="0.3"/>
    <row r="303" ht="15.6" x14ac:dyDescent="0.3"/>
    <row r="304" ht="15.6" x14ac:dyDescent="0.3"/>
    <row r="305" ht="15.6" x14ac:dyDescent="0.3"/>
    <row r="306" ht="15.6" x14ac:dyDescent="0.3"/>
    <row r="307" ht="15.6" x14ac:dyDescent="0.3"/>
    <row r="308" ht="15.6" x14ac:dyDescent="0.3"/>
    <row r="309" ht="15.6" x14ac:dyDescent="0.3"/>
    <row r="310" ht="15.6" x14ac:dyDescent="0.3"/>
    <row r="311" ht="15.6" x14ac:dyDescent="0.3"/>
    <row r="312" ht="15.6" x14ac:dyDescent="0.3"/>
    <row r="313" ht="15.6" x14ac:dyDescent="0.3"/>
    <row r="314" ht="15.6" x14ac:dyDescent="0.3"/>
    <row r="315" ht="15.6" x14ac:dyDescent="0.3"/>
    <row r="316" ht="15.6" x14ac:dyDescent="0.3"/>
    <row r="317" ht="15.6" x14ac:dyDescent="0.3"/>
    <row r="318" ht="15.6" x14ac:dyDescent="0.3"/>
    <row r="319" ht="15.6" x14ac:dyDescent="0.3"/>
    <row r="320" ht="15.6" x14ac:dyDescent="0.3"/>
    <row r="321" ht="15.6" x14ac:dyDescent="0.3"/>
    <row r="322" ht="15.6" x14ac:dyDescent="0.3"/>
    <row r="323" ht="15.6" x14ac:dyDescent="0.3"/>
    <row r="324" ht="15.6" x14ac:dyDescent="0.3"/>
    <row r="325" ht="15.6" x14ac:dyDescent="0.3"/>
    <row r="326" ht="15.6" x14ac:dyDescent="0.3"/>
    <row r="327" ht="15.6" x14ac:dyDescent="0.3"/>
    <row r="328" ht="15.6" x14ac:dyDescent="0.3"/>
    <row r="329" ht="15.6" x14ac:dyDescent="0.3"/>
    <row r="330" ht="15.6" x14ac:dyDescent="0.3"/>
    <row r="331" ht="15.6" x14ac:dyDescent="0.3"/>
    <row r="332" ht="15.6" x14ac:dyDescent="0.3"/>
    <row r="333" ht="15.6" x14ac:dyDescent="0.3"/>
    <row r="334" ht="15.6" x14ac:dyDescent="0.3"/>
    <row r="335" ht="15.6" x14ac:dyDescent="0.3"/>
    <row r="336" ht="15.6" x14ac:dyDescent="0.3"/>
    <row r="337" ht="15.6" x14ac:dyDescent="0.3"/>
    <row r="338" ht="15.6" x14ac:dyDescent="0.3"/>
    <row r="339" ht="15.6" x14ac:dyDescent="0.3"/>
    <row r="340" ht="15.6" x14ac:dyDescent="0.3"/>
    <row r="341" ht="15.6" x14ac:dyDescent="0.3"/>
    <row r="342" ht="15.6" x14ac:dyDescent="0.3"/>
    <row r="343" ht="15.6" x14ac:dyDescent="0.3"/>
    <row r="344" ht="15.6" x14ac:dyDescent="0.3"/>
    <row r="345" ht="15.6" x14ac:dyDescent="0.3"/>
    <row r="346" ht="15.6" x14ac:dyDescent="0.3"/>
    <row r="347" ht="15.6" x14ac:dyDescent="0.3"/>
    <row r="348" ht="15.6" x14ac:dyDescent="0.3"/>
    <row r="349" ht="15.6" x14ac:dyDescent="0.3"/>
    <row r="350" ht="15.6" x14ac:dyDescent="0.3"/>
    <row r="351" ht="15.6" x14ac:dyDescent="0.3"/>
    <row r="352" ht="15.6" x14ac:dyDescent="0.3"/>
    <row r="353" ht="15.6" x14ac:dyDescent="0.3"/>
    <row r="354" ht="15.6" x14ac:dyDescent="0.3"/>
    <row r="355" ht="15.6" x14ac:dyDescent="0.3"/>
    <row r="356" ht="15.6" x14ac:dyDescent="0.3"/>
    <row r="357" ht="15.6" x14ac:dyDescent="0.3"/>
    <row r="358" ht="15.6" x14ac:dyDescent="0.3"/>
    <row r="359" ht="15.6" x14ac:dyDescent="0.3"/>
    <row r="360" ht="15.6" x14ac:dyDescent="0.3"/>
    <row r="361" ht="15.6" x14ac:dyDescent="0.3"/>
    <row r="362" ht="15.6" x14ac:dyDescent="0.3"/>
    <row r="363" ht="15.6" x14ac:dyDescent="0.3"/>
    <row r="364" ht="15.6" x14ac:dyDescent="0.3"/>
    <row r="365" ht="15.6" x14ac:dyDescent="0.3"/>
    <row r="366" ht="15.6" x14ac:dyDescent="0.3"/>
    <row r="367" ht="15.6" x14ac:dyDescent="0.3"/>
    <row r="368" ht="15.6" x14ac:dyDescent="0.3"/>
    <row r="369" ht="15.6" x14ac:dyDescent="0.3"/>
    <row r="370" ht="15.6" x14ac:dyDescent="0.3"/>
    <row r="371" ht="15.6" x14ac:dyDescent="0.3"/>
    <row r="372" ht="15.6" x14ac:dyDescent="0.3"/>
    <row r="373" ht="15.6" x14ac:dyDescent="0.3"/>
    <row r="374" ht="15.6" x14ac:dyDescent="0.3"/>
    <row r="375" ht="15.6" x14ac:dyDescent="0.3"/>
    <row r="376" ht="15.6" x14ac:dyDescent="0.3"/>
    <row r="377" ht="15.6" x14ac:dyDescent="0.3"/>
    <row r="378" ht="15.6" x14ac:dyDescent="0.3"/>
    <row r="379" ht="15.6" x14ac:dyDescent="0.3"/>
    <row r="380" ht="15.6" x14ac:dyDescent="0.3"/>
    <row r="381" ht="15.6" x14ac:dyDescent="0.3"/>
    <row r="382" ht="15.6" x14ac:dyDescent="0.3"/>
    <row r="383" ht="15.6" x14ac:dyDescent="0.3"/>
    <row r="384" ht="15.6" x14ac:dyDescent="0.3"/>
    <row r="385" ht="15.6" x14ac:dyDescent="0.3"/>
    <row r="386" ht="15.6" x14ac:dyDescent="0.3"/>
    <row r="387" ht="15.6" x14ac:dyDescent="0.3"/>
    <row r="388" ht="15.6" x14ac:dyDescent="0.3"/>
    <row r="389" ht="15.6" x14ac:dyDescent="0.3"/>
    <row r="390" ht="15.6" x14ac:dyDescent="0.3"/>
    <row r="391" ht="15.6" x14ac:dyDescent="0.3"/>
    <row r="392" ht="15.6" x14ac:dyDescent="0.3"/>
    <row r="393" ht="15.6" x14ac:dyDescent="0.3"/>
    <row r="394" ht="15.6" x14ac:dyDescent="0.3"/>
    <row r="395" ht="15.6" x14ac:dyDescent="0.3"/>
    <row r="396" ht="15.6" x14ac:dyDescent="0.3"/>
    <row r="397" ht="15.6" x14ac:dyDescent="0.3"/>
    <row r="398" ht="15.6" x14ac:dyDescent="0.3"/>
    <row r="399" ht="15.6" x14ac:dyDescent="0.3"/>
    <row r="400" ht="15.6" x14ac:dyDescent="0.3"/>
    <row r="401" ht="15.6" x14ac:dyDescent="0.3"/>
    <row r="402" ht="15.6" x14ac:dyDescent="0.3"/>
    <row r="403" ht="15.6" x14ac:dyDescent="0.3"/>
    <row r="404" ht="15.6" x14ac:dyDescent="0.3"/>
    <row r="405" ht="15.6" x14ac:dyDescent="0.3"/>
    <row r="406" ht="15.6" x14ac:dyDescent="0.3"/>
    <row r="407" ht="15.6" x14ac:dyDescent="0.3"/>
    <row r="408" ht="15.6" x14ac:dyDescent="0.3"/>
    <row r="409" ht="15.6" x14ac:dyDescent="0.3"/>
    <row r="410" ht="15.6" x14ac:dyDescent="0.3"/>
    <row r="411" ht="15.6" x14ac:dyDescent="0.3"/>
    <row r="412" ht="15.6" x14ac:dyDescent="0.3"/>
    <row r="413" ht="15.6" x14ac:dyDescent="0.3"/>
    <row r="414" ht="15.6" x14ac:dyDescent="0.3"/>
    <row r="415" ht="15.6" x14ac:dyDescent="0.3"/>
    <row r="416" ht="15.6" x14ac:dyDescent="0.3"/>
    <row r="417" ht="15.6" x14ac:dyDescent="0.3"/>
    <row r="418" ht="15.6" x14ac:dyDescent="0.3"/>
    <row r="419" ht="15.6" x14ac:dyDescent="0.3"/>
    <row r="420" ht="15.6" x14ac:dyDescent="0.3"/>
    <row r="421" ht="15.6" x14ac:dyDescent="0.3"/>
    <row r="422" ht="15.6" x14ac:dyDescent="0.3"/>
    <row r="423" ht="15.6" x14ac:dyDescent="0.3"/>
    <row r="424" ht="15.6" x14ac:dyDescent="0.3"/>
    <row r="425" ht="15.6" x14ac:dyDescent="0.3"/>
    <row r="426" ht="15.6" x14ac:dyDescent="0.3"/>
    <row r="427" ht="15.6" x14ac:dyDescent="0.3"/>
    <row r="428" ht="15.6" x14ac:dyDescent="0.3"/>
    <row r="429" ht="15.6" x14ac:dyDescent="0.3"/>
    <row r="430" ht="15.6" x14ac:dyDescent="0.3"/>
    <row r="431" ht="15.6" x14ac:dyDescent="0.3"/>
    <row r="432" ht="15.6" x14ac:dyDescent="0.3"/>
    <row r="433" ht="15.6" x14ac:dyDescent="0.3"/>
    <row r="434" ht="15.6" x14ac:dyDescent="0.3"/>
    <row r="435" ht="15.6" x14ac:dyDescent="0.3"/>
    <row r="436" ht="15.6" x14ac:dyDescent="0.3"/>
    <row r="437" ht="15.6" x14ac:dyDescent="0.3"/>
    <row r="438" ht="15.6" x14ac:dyDescent="0.3"/>
    <row r="439" ht="15.6" x14ac:dyDescent="0.3"/>
    <row r="440" ht="15.6" x14ac:dyDescent="0.3"/>
    <row r="441" ht="15.6" x14ac:dyDescent="0.3"/>
    <row r="442" ht="15.6" x14ac:dyDescent="0.3"/>
    <row r="443" ht="15.6" x14ac:dyDescent="0.3"/>
    <row r="444" ht="15.6" x14ac:dyDescent="0.3"/>
    <row r="445" ht="15.6" x14ac:dyDescent="0.3"/>
    <row r="446" ht="15.6" x14ac:dyDescent="0.3"/>
    <row r="447" ht="15.6" x14ac:dyDescent="0.3"/>
    <row r="448" ht="15.6" x14ac:dyDescent="0.3"/>
    <row r="449" ht="15.6" x14ac:dyDescent="0.3"/>
    <row r="450" ht="15.6" x14ac:dyDescent="0.3"/>
    <row r="451" ht="15.6" x14ac:dyDescent="0.3"/>
    <row r="452" ht="15.6" x14ac:dyDescent="0.3"/>
    <row r="453" ht="15.6" x14ac:dyDescent="0.3"/>
    <row r="454" ht="15.6" x14ac:dyDescent="0.3"/>
    <row r="455" ht="15.6" x14ac:dyDescent="0.3"/>
    <row r="456" ht="15.6" x14ac:dyDescent="0.3"/>
    <row r="457" ht="15.6" x14ac:dyDescent="0.3"/>
    <row r="458" ht="15.6" x14ac:dyDescent="0.3"/>
    <row r="459" ht="15.6" x14ac:dyDescent="0.3"/>
    <row r="460" ht="15.6" x14ac:dyDescent="0.3"/>
    <row r="461" ht="15.6" x14ac:dyDescent="0.3"/>
    <row r="462" ht="15.6" x14ac:dyDescent="0.3"/>
    <row r="463" ht="15.6" x14ac:dyDescent="0.3"/>
    <row r="464" ht="15.6" x14ac:dyDescent="0.3"/>
    <row r="465" ht="15.6" x14ac:dyDescent="0.3"/>
    <row r="466" ht="15.6" x14ac:dyDescent="0.3"/>
    <row r="467" ht="15.6" x14ac:dyDescent="0.3"/>
    <row r="468" ht="15.6" x14ac:dyDescent="0.3"/>
    <row r="469" ht="15.6" x14ac:dyDescent="0.3"/>
    <row r="470" ht="15.6" x14ac:dyDescent="0.3"/>
    <row r="471" ht="15.6" x14ac:dyDescent="0.3"/>
    <row r="472" ht="15.6" x14ac:dyDescent="0.3"/>
    <row r="473" ht="15.6" x14ac:dyDescent="0.3"/>
    <row r="474" ht="15.6" x14ac:dyDescent="0.3"/>
    <row r="475" ht="15.6" x14ac:dyDescent="0.3"/>
    <row r="476" ht="15.6" x14ac:dyDescent="0.3"/>
    <row r="477" ht="15.6" x14ac:dyDescent="0.3"/>
    <row r="478" ht="15.6" x14ac:dyDescent="0.3"/>
    <row r="479" ht="15.6" x14ac:dyDescent="0.3"/>
    <row r="480" ht="15.6" x14ac:dyDescent="0.3"/>
    <row r="481" ht="15.6" x14ac:dyDescent="0.3"/>
    <row r="482" ht="15.6" x14ac:dyDescent="0.3"/>
    <row r="483" ht="15.6" x14ac:dyDescent="0.3"/>
    <row r="484" ht="15.6" x14ac:dyDescent="0.3"/>
    <row r="485" ht="15.6" x14ac:dyDescent="0.3"/>
    <row r="486" ht="15.6" x14ac:dyDescent="0.3"/>
    <row r="487" ht="15.6" x14ac:dyDescent="0.3"/>
    <row r="488" ht="15.6" x14ac:dyDescent="0.3"/>
    <row r="489" ht="15.6" x14ac:dyDescent="0.3"/>
    <row r="490" ht="15.6" x14ac:dyDescent="0.3"/>
    <row r="491" ht="15.6" x14ac:dyDescent="0.3"/>
    <row r="492" ht="15.6" x14ac:dyDescent="0.3"/>
    <row r="493" ht="15.6" x14ac:dyDescent="0.3"/>
    <row r="494" ht="15.6" x14ac:dyDescent="0.3"/>
    <row r="495" ht="15.6" x14ac:dyDescent="0.3"/>
    <row r="496" ht="15.6" x14ac:dyDescent="0.3"/>
    <row r="497" ht="15.6" x14ac:dyDescent="0.3"/>
    <row r="498" ht="15.6" x14ac:dyDescent="0.3"/>
    <row r="499" ht="15.6" x14ac:dyDescent="0.3"/>
    <row r="500" ht="15.6" x14ac:dyDescent="0.3"/>
    <row r="501" ht="15.6" x14ac:dyDescent="0.3"/>
    <row r="502" ht="15.6" x14ac:dyDescent="0.3"/>
    <row r="503" ht="15.6" x14ac:dyDescent="0.3"/>
    <row r="504" ht="15.6" x14ac:dyDescent="0.3"/>
    <row r="505" ht="15.6" x14ac:dyDescent="0.3"/>
    <row r="506" ht="15.6" x14ac:dyDescent="0.3"/>
    <row r="507" ht="15.6" x14ac:dyDescent="0.3"/>
    <row r="508" ht="15.6" x14ac:dyDescent="0.3"/>
    <row r="509" ht="15.6" x14ac:dyDescent="0.3"/>
    <row r="510" ht="15.6" x14ac:dyDescent="0.3"/>
    <row r="511" ht="15.6" x14ac:dyDescent="0.3"/>
    <row r="512" ht="15.6" x14ac:dyDescent="0.3"/>
    <row r="513" ht="15.6" x14ac:dyDescent="0.3"/>
    <row r="514" ht="15.6" x14ac:dyDescent="0.3"/>
    <row r="515" ht="15.6" x14ac:dyDescent="0.3"/>
    <row r="516" ht="15.6" x14ac:dyDescent="0.3"/>
    <row r="517" ht="15.6" x14ac:dyDescent="0.3"/>
    <row r="518" ht="15.6" x14ac:dyDescent="0.3"/>
    <row r="519" ht="15.6" x14ac:dyDescent="0.3"/>
    <row r="520" ht="15.6" x14ac:dyDescent="0.3"/>
    <row r="521" ht="15.6" x14ac:dyDescent="0.3"/>
    <row r="522" ht="15.6" x14ac:dyDescent="0.3"/>
    <row r="523" ht="15.6" x14ac:dyDescent="0.3"/>
    <row r="524" ht="15.6" x14ac:dyDescent="0.3"/>
    <row r="525" ht="15.6" x14ac:dyDescent="0.3"/>
    <row r="526" ht="15.6" x14ac:dyDescent="0.3"/>
    <row r="527" ht="15.6" x14ac:dyDescent="0.3"/>
    <row r="528" ht="15.6" x14ac:dyDescent="0.3"/>
    <row r="529" ht="15.6" x14ac:dyDescent="0.3"/>
    <row r="530" ht="15.6" x14ac:dyDescent="0.3"/>
    <row r="531" ht="15.6" x14ac:dyDescent="0.3"/>
    <row r="532" ht="15.6" x14ac:dyDescent="0.3"/>
    <row r="533" ht="15.6" x14ac:dyDescent="0.3"/>
    <row r="534" ht="15.6" x14ac:dyDescent="0.3"/>
    <row r="535" ht="15.6" x14ac:dyDescent="0.3"/>
    <row r="536" ht="15.6" x14ac:dyDescent="0.3"/>
    <row r="537" ht="15.6" x14ac:dyDescent="0.3"/>
    <row r="538" ht="15.6" x14ac:dyDescent="0.3"/>
    <row r="539" ht="15.6" x14ac:dyDescent="0.3"/>
    <row r="540" ht="15.6" x14ac:dyDescent="0.3"/>
    <row r="541" ht="15.6" x14ac:dyDescent="0.3"/>
    <row r="542" ht="15.6" x14ac:dyDescent="0.3"/>
    <row r="543" ht="15.6" x14ac:dyDescent="0.3"/>
    <row r="544" ht="15.6" x14ac:dyDescent="0.3"/>
    <row r="545" ht="15.6" x14ac:dyDescent="0.3"/>
    <row r="546" ht="15.6" x14ac:dyDescent="0.3"/>
    <row r="547" ht="15.6" x14ac:dyDescent="0.3"/>
    <row r="548" ht="15.6" x14ac:dyDescent="0.3"/>
    <row r="549" ht="15.6" x14ac:dyDescent="0.3"/>
    <row r="550" ht="15.6" x14ac:dyDescent="0.3"/>
    <row r="551" ht="15.6" x14ac:dyDescent="0.3"/>
    <row r="552" ht="15.6" x14ac:dyDescent="0.3"/>
    <row r="553" ht="15.6" x14ac:dyDescent="0.3"/>
    <row r="554" ht="15.6" x14ac:dyDescent="0.3"/>
    <row r="555" ht="15.6" x14ac:dyDescent="0.3"/>
    <row r="556" ht="15.6" x14ac:dyDescent="0.3"/>
    <row r="557" ht="15.6" x14ac:dyDescent="0.3"/>
    <row r="558" ht="15.6" x14ac:dyDescent="0.3"/>
    <row r="559" ht="15.6" x14ac:dyDescent="0.3"/>
    <row r="560" ht="15.6" x14ac:dyDescent="0.3"/>
    <row r="561" ht="15.6" x14ac:dyDescent="0.3"/>
    <row r="562" ht="15.6" x14ac:dyDescent="0.3"/>
    <row r="563" ht="15.6" x14ac:dyDescent="0.3"/>
    <row r="564" ht="15.6" x14ac:dyDescent="0.3"/>
    <row r="565" ht="15.6" x14ac:dyDescent="0.3"/>
    <row r="566" ht="15.6" x14ac:dyDescent="0.3"/>
    <row r="567" ht="15.6" x14ac:dyDescent="0.3"/>
    <row r="568" ht="15.6" x14ac:dyDescent="0.3"/>
    <row r="569" ht="15.6" x14ac:dyDescent="0.3"/>
    <row r="570" ht="15.6" x14ac:dyDescent="0.3"/>
    <row r="571" ht="15.6" x14ac:dyDescent="0.3"/>
    <row r="572" ht="15.6" x14ac:dyDescent="0.3"/>
    <row r="573" ht="15.6" x14ac:dyDescent="0.3"/>
    <row r="574" ht="15.6" x14ac:dyDescent="0.3"/>
    <row r="575" ht="15.6" x14ac:dyDescent="0.3"/>
    <row r="576" ht="15.6" x14ac:dyDescent="0.3"/>
    <row r="577" ht="15.6" x14ac:dyDescent="0.3"/>
    <row r="578" ht="15.6" x14ac:dyDescent="0.3"/>
    <row r="579" ht="15.6" x14ac:dyDescent="0.3"/>
    <row r="580" ht="15.6" x14ac:dyDescent="0.3"/>
    <row r="581" ht="15.6" x14ac:dyDescent="0.3"/>
    <row r="582" ht="15.6" x14ac:dyDescent="0.3"/>
    <row r="583" ht="15.6" x14ac:dyDescent="0.3"/>
    <row r="584" ht="15.6" x14ac:dyDescent="0.3"/>
    <row r="585" ht="15.6" x14ac:dyDescent="0.3"/>
    <row r="586" ht="15.6" x14ac:dyDescent="0.3"/>
    <row r="587" ht="15.6" x14ac:dyDescent="0.3"/>
    <row r="588" ht="15.6" x14ac:dyDescent="0.3"/>
    <row r="589" ht="15.6" x14ac:dyDescent="0.3"/>
    <row r="590" ht="15.6" x14ac:dyDescent="0.3"/>
    <row r="591" ht="15.6" x14ac:dyDescent="0.3"/>
    <row r="592" ht="15.6" x14ac:dyDescent="0.3"/>
    <row r="593" ht="15.6" x14ac:dyDescent="0.3"/>
    <row r="594" ht="15.6" x14ac:dyDescent="0.3"/>
    <row r="595" ht="15.6" x14ac:dyDescent="0.3"/>
    <row r="596" ht="15.6" x14ac:dyDescent="0.3"/>
    <row r="597" ht="15.6" x14ac:dyDescent="0.3"/>
    <row r="598" ht="15.6" x14ac:dyDescent="0.3"/>
    <row r="599" ht="15.6" x14ac:dyDescent="0.3"/>
    <row r="600" ht="15.6" x14ac:dyDescent="0.3"/>
    <row r="601" ht="15.6" x14ac:dyDescent="0.3"/>
    <row r="602" ht="15.6" x14ac:dyDescent="0.3"/>
    <row r="603" ht="15.6" x14ac:dyDescent="0.3"/>
    <row r="604" ht="15.6" x14ac:dyDescent="0.3"/>
    <row r="605" ht="15.6" x14ac:dyDescent="0.3"/>
    <row r="606" ht="15.6" x14ac:dyDescent="0.3"/>
    <row r="607" ht="15.6" x14ac:dyDescent="0.3"/>
    <row r="608" ht="15.6" x14ac:dyDescent="0.3"/>
    <row r="609" ht="15.6" x14ac:dyDescent="0.3"/>
    <row r="610" ht="15.6" x14ac:dyDescent="0.3"/>
    <row r="611" ht="15.6" x14ac:dyDescent="0.3"/>
    <row r="612" ht="15.6" x14ac:dyDescent="0.3"/>
    <row r="613" ht="15.6" x14ac:dyDescent="0.3"/>
    <row r="614" ht="15.6" x14ac:dyDescent="0.3"/>
    <row r="615" ht="15.6" x14ac:dyDescent="0.3"/>
    <row r="616" ht="15.6" x14ac:dyDescent="0.3"/>
    <row r="617" ht="15.6" x14ac:dyDescent="0.3"/>
    <row r="618" ht="15.6" x14ac:dyDescent="0.3"/>
    <row r="619" ht="15.6" x14ac:dyDescent="0.3"/>
    <row r="620" ht="15.6" x14ac:dyDescent="0.3"/>
    <row r="621" ht="15.6" x14ac:dyDescent="0.3"/>
    <row r="622" ht="15.6" x14ac:dyDescent="0.3"/>
    <row r="623" ht="15.6" x14ac:dyDescent="0.3"/>
    <row r="624" ht="15.6" x14ac:dyDescent="0.3"/>
    <row r="625" ht="15.6" x14ac:dyDescent="0.3"/>
    <row r="626" ht="15.6" x14ac:dyDescent="0.3"/>
    <row r="627" ht="15.6" x14ac:dyDescent="0.3"/>
    <row r="628" ht="15.6" x14ac:dyDescent="0.3"/>
    <row r="629" ht="15.6" x14ac:dyDescent="0.3"/>
    <row r="630" ht="15.6" x14ac:dyDescent="0.3"/>
    <row r="631" ht="15.6" x14ac:dyDescent="0.3"/>
    <row r="632" ht="15.6" x14ac:dyDescent="0.3"/>
    <row r="633" ht="15.6" x14ac:dyDescent="0.3"/>
    <row r="634" ht="15.6" x14ac:dyDescent="0.3"/>
    <row r="635" ht="15.6" x14ac:dyDescent="0.3"/>
    <row r="636" ht="15.6" x14ac:dyDescent="0.3"/>
    <row r="637" ht="15.6" x14ac:dyDescent="0.3"/>
    <row r="638" ht="15.6" x14ac:dyDescent="0.3"/>
    <row r="639" ht="15.6" x14ac:dyDescent="0.3"/>
    <row r="640" ht="15.6" x14ac:dyDescent="0.3"/>
    <row r="641" ht="15.6" x14ac:dyDescent="0.3"/>
    <row r="642" ht="15.6" x14ac:dyDescent="0.3"/>
    <row r="643" ht="15.6" x14ac:dyDescent="0.3"/>
    <row r="644" ht="15.6" x14ac:dyDescent="0.3"/>
    <row r="645" ht="15.6" x14ac:dyDescent="0.3"/>
    <row r="646" ht="15.6" x14ac:dyDescent="0.3"/>
    <row r="647" ht="15.6" x14ac:dyDescent="0.3"/>
    <row r="648" ht="15.6" x14ac:dyDescent="0.3"/>
    <row r="649" ht="15.6" x14ac:dyDescent="0.3"/>
    <row r="650" ht="15.6" x14ac:dyDescent="0.3"/>
    <row r="651" ht="15.6" x14ac:dyDescent="0.3"/>
    <row r="652" ht="15.6" x14ac:dyDescent="0.3"/>
    <row r="653" ht="15.6" x14ac:dyDescent="0.3"/>
    <row r="654" ht="15.6" x14ac:dyDescent="0.3"/>
    <row r="655" ht="15.6" x14ac:dyDescent="0.3"/>
    <row r="656" ht="15.6" x14ac:dyDescent="0.3"/>
    <row r="657" ht="15.6" x14ac:dyDescent="0.3"/>
    <row r="658" ht="15.6" x14ac:dyDescent="0.3"/>
    <row r="659" ht="15.6" x14ac:dyDescent="0.3"/>
    <row r="660" ht="15.6" x14ac:dyDescent="0.3"/>
    <row r="661" ht="15.6" x14ac:dyDescent="0.3"/>
    <row r="662" ht="15.6" x14ac:dyDescent="0.3"/>
    <row r="663" ht="15.6" x14ac:dyDescent="0.3"/>
    <row r="664" ht="15.6" x14ac:dyDescent="0.3"/>
    <row r="665" ht="15.6" x14ac:dyDescent="0.3"/>
    <row r="666" ht="15.6" x14ac:dyDescent="0.3"/>
    <row r="667" ht="15.6" x14ac:dyDescent="0.3"/>
    <row r="668" ht="15.6" x14ac:dyDescent="0.3"/>
    <row r="669" ht="15.6" x14ac:dyDescent="0.3"/>
    <row r="670" ht="15.6" x14ac:dyDescent="0.3"/>
    <row r="671" ht="15.6" x14ac:dyDescent="0.3"/>
    <row r="672" ht="15.6" x14ac:dyDescent="0.3"/>
    <row r="673" ht="15.6" x14ac:dyDescent="0.3"/>
    <row r="674" ht="15.6" x14ac:dyDescent="0.3"/>
    <row r="675" ht="15.6" x14ac:dyDescent="0.3"/>
    <row r="676" ht="15.6" x14ac:dyDescent="0.3"/>
    <row r="677" ht="15.6" x14ac:dyDescent="0.3"/>
    <row r="678" ht="15.6" x14ac:dyDescent="0.3"/>
    <row r="679" ht="15.6" x14ac:dyDescent="0.3"/>
    <row r="680" ht="15.6" x14ac:dyDescent="0.3"/>
    <row r="681" ht="15.6" x14ac:dyDescent="0.3"/>
    <row r="682" ht="15.6" x14ac:dyDescent="0.3"/>
    <row r="683" ht="15.6" x14ac:dyDescent="0.3"/>
    <row r="684" ht="15.6" x14ac:dyDescent="0.3"/>
    <row r="685" ht="15.6" x14ac:dyDescent="0.3"/>
    <row r="686" ht="15.6" x14ac:dyDescent="0.3"/>
    <row r="687" ht="15.6" x14ac:dyDescent="0.3"/>
    <row r="688" ht="15.6" x14ac:dyDescent="0.3"/>
    <row r="689" ht="15.6" x14ac:dyDescent="0.3"/>
    <row r="690" ht="15.6" x14ac:dyDescent="0.3"/>
    <row r="691" ht="15.6" x14ac:dyDescent="0.3"/>
    <row r="692" ht="15.6" x14ac:dyDescent="0.3"/>
    <row r="693" ht="15.6" x14ac:dyDescent="0.3"/>
    <row r="694" ht="15.6" x14ac:dyDescent="0.3"/>
    <row r="695" ht="15.6" x14ac:dyDescent="0.3"/>
    <row r="696" ht="15.6" x14ac:dyDescent="0.3"/>
    <row r="697" ht="15.6" x14ac:dyDescent="0.3"/>
    <row r="698" ht="15.6" x14ac:dyDescent="0.3"/>
    <row r="699" ht="15.6" x14ac:dyDescent="0.3"/>
    <row r="700" ht="15.6" x14ac:dyDescent="0.3"/>
    <row r="701" ht="15.6" x14ac:dyDescent="0.3"/>
    <row r="702" ht="15.6" x14ac:dyDescent="0.3"/>
    <row r="703" ht="15.6" x14ac:dyDescent="0.3"/>
    <row r="704" ht="15.6" x14ac:dyDescent="0.3"/>
    <row r="705" ht="15.6" x14ac:dyDescent="0.3"/>
    <row r="706" ht="15.6" x14ac:dyDescent="0.3"/>
    <row r="707" ht="15.6" x14ac:dyDescent="0.3"/>
    <row r="708" ht="15.6" x14ac:dyDescent="0.3"/>
    <row r="709" ht="15.6" x14ac:dyDescent="0.3"/>
    <row r="710" ht="15.6" x14ac:dyDescent="0.3"/>
    <row r="711" ht="15.6" x14ac:dyDescent="0.3"/>
    <row r="712" ht="15.6" x14ac:dyDescent="0.3"/>
    <row r="713" ht="15.6" x14ac:dyDescent="0.3"/>
    <row r="714" ht="15.6" x14ac:dyDescent="0.3"/>
    <row r="715" ht="15.6" x14ac:dyDescent="0.3"/>
    <row r="716" ht="15.6" x14ac:dyDescent="0.3"/>
    <row r="717" ht="15.6" x14ac:dyDescent="0.3"/>
    <row r="718" ht="15.6" x14ac:dyDescent="0.3"/>
    <row r="719" ht="15.6" x14ac:dyDescent="0.3"/>
    <row r="720" ht="15.6" x14ac:dyDescent="0.3"/>
    <row r="721" ht="15.6" x14ac:dyDescent="0.3"/>
    <row r="722" ht="15.6" x14ac:dyDescent="0.3"/>
    <row r="723" ht="15.6" x14ac:dyDescent="0.3"/>
    <row r="724" ht="15.6" x14ac:dyDescent="0.3"/>
    <row r="725" ht="15.6" x14ac:dyDescent="0.3"/>
    <row r="726" ht="15.6" x14ac:dyDescent="0.3"/>
    <row r="727" ht="15.6" x14ac:dyDescent="0.3"/>
    <row r="728" ht="15.6" x14ac:dyDescent="0.3"/>
    <row r="729" ht="15.6" x14ac:dyDescent="0.3"/>
    <row r="730" ht="15.6" x14ac:dyDescent="0.3"/>
    <row r="731" ht="15.6" x14ac:dyDescent="0.3"/>
    <row r="732" ht="15.6" x14ac:dyDescent="0.3"/>
    <row r="733" ht="15.6" x14ac:dyDescent="0.3"/>
    <row r="734" ht="15.6" x14ac:dyDescent="0.3"/>
    <row r="735" ht="15.6" x14ac:dyDescent="0.3"/>
    <row r="736" ht="15.6" x14ac:dyDescent="0.3"/>
    <row r="737" ht="15.6" x14ac:dyDescent="0.3"/>
    <row r="738" ht="15.6" x14ac:dyDescent="0.3"/>
    <row r="739" ht="15.6" x14ac:dyDescent="0.3"/>
    <row r="740" ht="15.6" x14ac:dyDescent="0.3"/>
    <row r="741" ht="15.6" x14ac:dyDescent="0.3"/>
    <row r="742" ht="15.6" x14ac:dyDescent="0.3"/>
    <row r="743" ht="15.6" x14ac:dyDescent="0.3"/>
    <row r="744" ht="15.6" x14ac:dyDescent="0.3"/>
    <row r="745" ht="15.6" x14ac:dyDescent="0.3"/>
    <row r="746" ht="15.6" x14ac:dyDescent="0.3"/>
    <row r="747" ht="15.6" x14ac:dyDescent="0.3"/>
    <row r="748" ht="15.6" x14ac:dyDescent="0.3"/>
    <row r="749" ht="15.6" x14ac:dyDescent="0.3"/>
    <row r="750" ht="15.6" x14ac:dyDescent="0.3"/>
    <row r="751" ht="15.6" x14ac:dyDescent="0.3"/>
    <row r="752" ht="15.6" x14ac:dyDescent="0.3"/>
    <row r="753" ht="15.6" x14ac:dyDescent="0.3"/>
    <row r="754" ht="15.6" x14ac:dyDescent="0.3"/>
    <row r="755" ht="15.6" x14ac:dyDescent="0.3"/>
    <row r="756" ht="15.6" x14ac:dyDescent="0.3"/>
    <row r="757" ht="15.6" x14ac:dyDescent="0.3"/>
    <row r="758" ht="15.6" x14ac:dyDescent="0.3"/>
    <row r="759" ht="15.6" x14ac:dyDescent="0.3"/>
    <row r="760" ht="15.6" x14ac:dyDescent="0.3"/>
    <row r="761" ht="15.6" x14ac:dyDescent="0.3"/>
    <row r="762" ht="15.6" x14ac:dyDescent="0.3"/>
    <row r="763" ht="15.6" x14ac:dyDescent="0.3"/>
    <row r="764" ht="15.6" x14ac:dyDescent="0.3"/>
    <row r="765" ht="15.6" x14ac:dyDescent="0.3"/>
    <row r="766" ht="15.6" x14ac:dyDescent="0.3"/>
    <row r="767" ht="15.6" x14ac:dyDescent="0.3"/>
    <row r="768" ht="15.6" x14ac:dyDescent="0.3"/>
    <row r="769" ht="15.6" x14ac:dyDescent="0.3"/>
    <row r="770" ht="15.6" x14ac:dyDescent="0.3"/>
    <row r="771" ht="15.6" x14ac:dyDescent="0.3"/>
    <row r="772" ht="15.6" x14ac:dyDescent="0.3"/>
    <row r="773" ht="15.6" x14ac:dyDescent="0.3"/>
    <row r="774" ht="15.6" x14ac:dyDescent="0.3"/>
    <row r="775" ht="15.6" x14ac:dyDescent="0.3"/>
    <row r="776" ht="15.6" x14ac:dyDescent="0.3"/>
    <row r="777" ht="15.6" x14ac:dyDescent="0.3"/>
    <row r="778" ht="15.6" x14ac:dyDescent="0.3"/>
    <row r="779" ht="15.6" x14ac:dyDescent="0.3"/>
    <row r="780" ht="15.6" x14ac:dyDescent="0.3"/>
    <row r="781" ht="15.6" x14ac:dyDescent="0.3"/>
    <row r="782" ht="15.6" x14ac:dyDescent="0.3"/>
    <row r="783" ht="15.6" x14ac:dyDescent="0.3"/>
    <row r="784" ht="15.6" x14ac:dyDescent="0.3"/>
    <row r="785" ht="15.6" x14ac:dyDescent="0.3"/>
    <row r="786" ht="15.6" x14ac:dyDescent="0.3"/>
    <row r="787" ht="15.6" x14ac:dyDescent="0.3"/>
    <row r="788" ht="15.6" x14ac:dyDescent="0.3"/>
    <row r="789" ht="15.6" x14ac:dyDescent="0.3"/>
    <row r="790" ht="15.6" x14ac:dyDescent="0.3"/>
    <row r="791" ht="15.6" x14ac:dyDescent="0.3"/>
    <row r="792" ht="15.6" x14ac:dyDescent="0.3"/>
    <row r="793" ht="15.6" x14ac:dyDescent="0.3"/>
    <row r="794" ht="15.6" x14ac:dyDescent="0.3"/>
    <row r="795" ht="15.6" x14ac:dyDescent="0.3"/>
    <row r="796" ht="15.6" x14ac:dyDescent="0.3"/>
    <row r="797" ht="15.6" x14ac:dyDescent="0.3"/>
    <row r="798" ht="15.6" x14ac:dyDescent="0.3"/>
    <row r="799" ht="15.6" x14ac:dyDescent="0.3"/>
    <row r="800" ht="15.6" x14ac:dyDescent="0.3"/>
    <row r="801" ht="15.6" x14ac:dyDescent="0.3"/>
    <row r="802" ht="15.6" x14ac:dyDescent="0.3"/>
    <row r="803" ht="15.6" x14ac:dyDescent="0.3"/>
    <row r="804" ht="15.6" x14ac:dyDescent="0.3"/>
    <row r="805" ht="15.6" x14ac:dyDescent="0.3"/>
    <row r="806" ht="15.6" x14ac:dyDescent="0.3"/>
    <row r="807" ht="15.6" x14ac:dyDescent="0.3"/>
    <row r="808" ht="15.6" x14ac:dyDescent="0.3"/>
    <row r="809" ht="15.6" x14ac:dyDescent="0.3"/>
    <row r="810" ht="15.6" x14ac:dyDescent="0.3"/>
    <row r="811" ht="15.6" x14ac:dyDescent="0.3"/>
    <row r="812" ht="15.6" x14ac:dyDescent="0.3"/>
    <row r="813" ht="15.6" x14ac:dyDescent="0.3"/>
    <row r="814" ht="15.6" x14ac:dyDescent="0.3"/>
    <row r="815" ht="15.6" x14ac:dyDescent="0.3"/>
    <row r="816" ht="15.6" x14ac:dyDescent="0.3"/>
    <row r="817" ht="15.6" x14ac:dyDescent="0.3"/>
    <row r="818" ht="15.6" x14ac:dyDescent="0.3"/>
    <row r="819" ht="15.6" x14ac:dyDescent="0.3"/>
    <row r="820" ht="15.6" x14ac:dyDescent="0.3"/>
    <row r="821" ht="15.6" x14ac:dyDescent="0.3"/>
    <row r="822" ht="15.6" x14ac:dyDescent="0.3"/>
    <row r="823" ht="15.6" x14ac:dyDescent="0.3"/>
    <row r="824" ht="15.6" x14ac:dyDescent="0.3"/>
    <row r="825" ht="15.6" x14ac:dyDescent="0.3"/>
    <row r="826" ht="15.6" x14ac:dyDescent="0.3"/>
    <row r="827" ht="15.6" x14ac:dyDescent="0.3"/>
    <row r="828" ht="15.6" x14ac:dyDescent="0.3"/>
    <row r="829" ht="15.6" x14ac:dyDescent="0.3"/>
    <row r="830" ht="15.6" x14ac:dyDescent="0.3"/>
    <row r="831" ht="15.6" x14ac:dyDescent="0.3"/>
    <row r="832" ht="15.6" x14ac:dyDescent="0.3"/>
    <row r="833" ht="15.6" x14ac:dyDescent="0.3"/>
    <row r="834" ht="15.6" x14ac:dyDescent="0.3"/>
    <row r="835" ht="15.6" x14ac:dyDescent="0.3"/>
    <row r="836" ht="15.6" x14ac:dyDescent="0.3"/>
    <row r="837" ht="15.6" x14ac:dyDescent="0.3"/>
    <row r="838" ht="15.6" x14ac:dyDescent="0.3"/>
    <row r="839" ht="15.6" x14ac:dyDescent="0.3"/>
    <row r="840" ht="15.6" x14ac:dyDescent="0.3"/>
    <row r="841" ht="15.6" x14ac:dyDescent="0.3"/>
    <row r="842" ht="15.6" x14ac:dyDescent="0.3"/>
    <row r="843" ht="15.6" x14ac:dyDescent="0.3"/>
    <row r="844" ht="15.6" x14ac:dyDescent="0.3"/>
    <row r="845" ht="15.6" x14ac:dyDescent="0.3"/>
    <row r="846" ht="15.6" x14ac:dyDescent="0.3"/>
    <row r="847" ht="15.6" x14ac:dyDescent="0.3"/>
    <row r="848" ht="15.6" x14ac:dyDescent="0.3"/>
    <row r="849" ht="15.6" x14ac:dyDescent="0.3"/>
    <row r="850" ht="15.6" x14ac:dyDescent="0.3"/>
    <row r="851" ht="15.6" x14ac:dyDescent="0.3"/>
    <row r="852" ht="15.6" x14ac:dyDescent="0.3"/>
    <row r="853" ht="15.6" x14ac:dyDescent="0.3"/>
    <row r="854" ht="15.6" x14ac:dyDescent="0.3"/>
    <row r="855" ht="15.6" x14ac:dyDescent="0.3"/>
    <row r="856" ht="15.6" x14ac:dyDescent="0.3"/>
    <row r="857" ht="15.6" x14ac:dyDescent="0.3"/>
    <row r="858" ht="15.6" x14ac:dyDescent="0.3"/>
    <row r="859" ht="15.6" x14ac:dyDescent="0.3"/>
    <row r="860" ht="15.6" x14ac:dyDescent="0.3"/>
    <row r="861" ht="15.6" x14ac:dyDescent="0.3"/>
    <row r="862" ht="15.6" x14ac:dyDescent="0.3"/>
    <row r="863" ht="15.6" x14ac:dyDescent="0.3"/>
    <row r="864" ht="15.6" x14ac:dyDescent="0.3"/>
    <row r="865" ht="15.6" x14ac:dyDescent="0.3"/>
    <row r="866" ht="15.6" x14ac:dyDescent="0.3"/>
    <row r="867" ht="15.6" x14ac:dyDescent="0.3"/>
    <row r="868" ht="15.6" x14ac:dyDescent="0.3"/>
    <row r="869" ht="15.6" x14ac:dyDescent="0.3"/>
    <row r="870" ht="15.6" x14ac:dyDescent="0.3"/>
    <row r="871" ht="15.6" x14ac:dyDescent="0.3"/>
    <row r="872" ht="15.6" x14ac:dyDescent="0.3"/>
    <row r="873" ht="15.6" x14ac:dyDescent="0.3"/>
    <row r="874" ht="15.6" x14ac:dyDescent="0.3"/>
    <row r="875" ht="15.6" x14ac:dyDescent="0.3"/>
    <row r="876" ht="15.6" x14ac:dyDescent="0.3"/>
    <row r="877" ht="15.6" x14ac:dyDescent="0.3"/>
    <row r="878" ht="15.6" x14ac:dyDescent="0.3"/>
    <row r="879" ht="15.6" x14ac:dyDescent="0.3"/>
    <row r="880" ht="15.6" x14ac:dyDescent="0.3"/>
    <row r="881" ht="15.6" x14ac:dyDescent="0.3"/>
    <row r="882" ht="15.6" x14ac:dyDescent="0.3"/>
    <row r="883" ht="15.6" x14ac:dyDescent="0.3"/>
    <row r="884" ht="15.6" x14ac:dyDescent="0.3"/>
    <row r="885" ht="15.6" x14ac:dyDescent="0.3"/>
    <row r="886" ht="15.6" x14ac:dyDescent="0.3"/>
    <row r="887" ht="15.6" x14ac:dyDescent="0.3"/>
    <row r="888" ht="15.6" x14ac:dyDescent="0.3"/>
    <row r="889" ht="15.6" x14ac:dyDescent="0.3"/>
    <row r="890" ht="15.6" x14ac:dyDescent="0.3"/>
    <row r="891" ht="15.6" x14ac:dyDescent="0.3"/>
    <row r="892" ht="15.6" x14ac:dyDescent="0.3"/>
    <row r="893" ht="15.6" x14ac:dyDescent="0.3"/>
    <row r="894" ht="15.6" x14ac:dyDescent="0.3"/>
    <row r="895" ht="15.6" x14ac:dyDescent="0.3"/>
    <row r="896" ht="15.6" x14ac:dyDescent="0.3"/>
    <row r="897" ht="15.6" x14ac:dyDescent="0.3"/>
    <row r="898" ht="15.6" x14ac:dyDescent="0.3"/>
    <row r="899" ht="15.6" x14ac:dyDescent="0.3"/>
    <row r="900" ht="15.6" x14ac:dyDescent="0.3"/>
    <row r="901" ht="15.6" x14ac:dyDescent="0.3"/>
    <row r="902" ht="15.6" x14ac:dyDescent="0.3"/>
    <row r="903" ht="15.6" x14ac:dyDescent="0.3"/>
    <row r="904" ht="15.6" x14ac:dyDescent="0.3"/>
    <row r="905" ht="15.6" x14ac:dyDescent="0.3"/>
    <row r="906" ht="15.6" x14ac:dyDescent="0.3"/>
    <row r="907" ht="15.6" x14ac:dyDescent="0.3"/>
    <row r="908" ht="15.6" x14ac:dyDescent="0.3"/>
    <row r="909" ht="15.6" x14ac:dyDescent="0.3"/>
    <row r="910" ht="15.6" x14ac:dyDescent="0.3"/>
    <row r="911" ht="15.6" x14ac:dyDescent="0.3"/>
    <row r="912" ht="15.6" x14ac:dyDescent="0.3"/>
    <row r="913" ht="15.6" x14ac:dyDescent="0.3"/>
    <row r="914" ht="15.6" x14ac:dyDescent="0.3"/>
    <row r="915" ht="15.6" x14ac:dyDescent="0.3"/>
    <row r="916" ht="15.6" x14ac:dyDescent="0.3"/>
    <row r="917" ht="15.6" x14ac:dyDescent="0.3"/>
    <row r="918" ht="15.6" x14ac:dyDescent="0.3"/>
    <row r="919" ht="15.6" x14ac:dyDescent="0.3"/>
    <row r="920" ht="15.6" x14ac:dyDescent="0.3"/>
    <row r="921" ht="15.6" x14ac:dyDescent="0.3"/>
    <row r="922" ht="15.6" x14ac:dyDescent="0.3"/>
    <row r="923" ht="15.6" x14ac:dyDescent="0.3"/>
    <row r="924" ht="15.6" x14ac:dyDescent="0.3"/>
    <row r="925" ht="15.6" x14ac:dyDescent="0.3"/>
    <row r="926" ht="15.6" x14ac:dyDescent="0.3"/>
    <row r="927" ht="15.6" x14ac:dyDescent="0.3"/>
    <row r="928" ht="15.6" x14ac:dyDescent="0.3"/>
    <row r="929" ht="15.6" x14ac:dyDescent="0.3"/>
    <row r="930" ht="15.6" x14ac:dyDescent="0.3"/>
    <row r="931" ht="15.6" x14ac:dyDescent="0.3"/>
    <row r="932" ht="15.6" x14ac:dyDescent="0.3"/>
    <row r="933" ht="15.6" x14ac:dyDescent="0.3"/>
    <row r="934" ht="15.6" x14ac:dyDescent="0.3"/>
    <row r="935" ht="15.6" x14ac:dyDescent="0.3"/>
    <row r="936" ht="15.6" x14ac:dyDescent="0.3"/>
    <row r="937" ht="15.6" x14ac:dyDescent="0.3"/>
    <row r="938" ht="15.6" x14ac:dyDescent="0.3"/>
    <row r="939" ht="15.6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C8DB8-D9D7-9C46-BC54-861EA32DCA4B}">
  <dimension ref="A1:Y980"/>
  <sheetViews>
    <sheetView showGridLines="0" tabSelected="1" zoomScale="50" zoomScaleNormal="55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D16" sqref="D16"/>
    </sheetView>
  </sheetViews>
  <sheetFormatPr baseColWidth="10" defaultColWidth="11" defaultRowHeight="15" customHeight="1" x14ac:dyDescent="0.3"/>
  <cols>
    <col min="1" max="1" width="3" style="6" customWidth="1"/>
    <col min="2" max="2" width="21" style="12" customWidth="1"/>
    <col min="3" max="3" width="113" style="6" customWidth="1"/>
    <col min="4" max="4" width="19" style="6" customWidth="1"/>
    <col min="5" max="5" width="23.77734375" style="6" customWidth="1"/>
    <col min="6" max="6" width="19.44140625" style="6" customWidth="1"/>
    <col min="7" max="7" width="44.44140625" style="6" customWidth="1"/>
    <col min="8" max="8" width="30.77734375" style="6" customWidth="1"/>
    <col min="9" max="9" width="39.44140625" style="6" customWidth="1"/>
    <col min="10" max="11" width="12" style="6" bestFit="1" customWidth="1"/>
    <col min="12" max="12" width="11.77734375" style="6" bestFit="1" customWidth="1"/>
    <col min="13" max="25" width="10.44140625" style="6" customWidth="1"/>
    <col min="26" max="16384" width="11" style="6"/>
  </cols>
  <sheetData>
    <row r="1" spans="1:25" ht="15.75" customHeight="1" thickBot="1" x14ac:dyDescent="0.35">
      <c r="A1" s="1"/>
      <c r="B1" s="2"/>
      <c r="C1" s="1"/>
      <c r="D1" s="3"/>
      <c r="E1" s="4">
        <v>0.11020000000000001</v>
      </c>
      <c r="F1" s="4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s="12" customFormat="1" ht="46.8" x14ac:dyDescent="0.3">
      <c r="A2" s="2"/>
      <c r="B2" s="7" t="s">
        <v>23</v>
      </c>
      <c r="C2" s="8" t="s">
        <v>24</v>
      </c>
      <c r="D2" s="9" t="s">
        <v>25</v>
      </c>
      <c r="E2" s="9" t="s">
        <v>26</v>
      </c>
      <c r="F2" s="9" t="s">
        <v>27</v>
      </c>
      <c r="G2" s="8" t="s">
        <v>28</v>
      </c>
      <c r="H2" s="8" t="s">
        <v>29</v>
      </c>
      <c r="I2" s="8" t="s">
        <v>30</v>
      </c>
      <c r="J2" s="8" t="s">
        <v>31</v>
      </c>
      <c r="K2" s="10" t="s">
        <v>32</v>
      </c>
      <c r="L2" s="11" t="s">
        <v>33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2.25" customHeight="1" x14ac:dyDescent="0.3">
      <c r="A3" s="1"/>
      <c r="B3" s="13" t="s">
        <v>34</v>
      </c>
      <c r="C3" s="14" t="s">
        <v>35</v>
      </c>
      <c r="D3" s="15">
        <f t="shared" ref="D3:D17" si="0">AVERAGE(J3:L3)</f>
        <v>49363.333333333336</v>
      </c>
      <c r="E3" s="15">
        <f>D3*$E$1</f>
        <v>5439.8393333333343</v>
      </c>
      <c r="F3" s="15">
        <f>D3+E3</f>
        <v>54803.172666666673</v>
      </c>
      <c r="G3" s="16" t="s">
        <v>36</v>
      </c>
      <c r="H3" s="17" t="s">
        <v>37</v>
      </c>
      <c r="I3" s="17" t="s">
        <v>38</v>
      </c>
      <c r="J3" s="18">
        <v>44900</v>
      </c>
      <c r="K3" s="18">
        <v>51200</v>
      </c>
      <c r="L3" s="19">
        <v>51990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80.25" customHeight="1" x14ac:dyDescent="0.3">
      <c r="A4" s="1"/>
      <c r="B4" s="13" t="s">
        <v>39</v>
      </c>
      <c r="C4" s="14" t="s">
        <v>40</v>
      </c>
      <c r="D4" s="15">
        <f t="shared" si="0"/>
        <v>155233.33333333334</v>
      </c>
      <c r="E4" s="15">
        <f t="shared" ref="E4:E17" si="1">D4*$E$1</f>
        <v>17106.713333333337</v>
      </c>
      <c r="F4" s="15">
        <f t="shared" ref="F4:F17" si="2">D4+E4</f>
        <v>172340.04666666669</v>
      </c>
      <c r="G4" s="20" t="s">
        <v>41</v>
      </c>
      <c r="H4" s="21" t="s">
        <v>42</v>
      </c>
      <c r="I4" s="21" t="s">
        <v>43</v>
      </c>
      <c r="J4" s="18">
        <v>164900</v>
      </c>
      <c r="K4" s="18">
        <v>135900</v>
      </c>
      <c r="L4" s="19">
        <v>164900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73.75" customHeight="1" x14ac:dyDescent="0.3">
      <c r="A5" s="1"/>
      <c r="B5" s="24" t="s">
        <v>44</v>
      </c>
      <c r="C5" s="23" t="s">
        <v>45</v>
      </c>
      <c r="D5" s="15">
        <f t="shared" si="0"/>
        <v>5044332.5</v>
      </c>
      <c r="E5" s="15">
        <f t="shared" si="1"/>
        <v>555885.44150000007</v>
      </c>
      <c r="F5" s="15">
        <f t="shared" si="2"/>
        <v>5600217.9414999997</v>
      </c>
      <c r="G5" s="21"/>
      <c r="H5" s="21" t="s">
        <v>46</v>
      </c>
      <c r="I5" s="21" t="s">
        <v>46</v>
      </c>
      <c r="J5" s="18"/>
      <c r="K5" s="18">
        <v>3480000</v>
      </c>
      <c r="L5" s="19">
        <v>6608665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59.5" customHeight="1" x14ac:dyDescent="0.3">
      <c r="A6" s="1"/>
      <c r="B6" s="24" t="s">
        <v>47</v>
      </c>
      <c r="C6" s="23" t="s">
        <v>48</v>
      </c>
      <c r="D6" s="15">
        <f t="shared" si="0"/>
        <v>3294425</v>
      </c>
      <c r="E6" s="15">
        <f t="shared" si="1"/>
        <v>363045.63500000001</v>
      </c>
      <c r="F6" s="15">
        <f t="shared" si="2"/>
        <v>3657470.6349999998</v>
      </c>
      <c r="G6" s="21" t="s">
        <v>46</v>
      </c>
      <c r="H6" s="21" t="s">
        <v>46</v>
      </c>
      <c r="I6" s="21" t="s">
        <v>46</v>
      </c>
      <c r="J6" s="18">
        <v>3775275</v>
      </c>
      <c r="K6" s="18">
        <v>2300000</v>
      </c>
      <c r="L6" s="19">
        <v>3808000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78" customHeight="1" x14ac:dyDescent="0.3">
      <c r="A7" s="1"/>
      <c r="B7" s="22" t="s">
        <v>49</v>
      </c>
      <c r="C7" s="14" t="s">
        <v>50</v>
      </c>
      <c r="D7" s="15">
        <f t="shared" si="0"/>
        <v>1001666.6666666666</v>
      </c>
      <c r="E7" s="15">
        <f t="shared" si="1"/>
        <v>110383.66666666667</v>
      </c>
      <c r="F7" s="15">
        <f t="shared" si="2"/>
        <v>1112050.3333333333</v>
      </c>
      <c r="G7" s="16" t="s">
        <v>51</v>
      </c>
      <c r="H7" s="16" t="s">
        <v>52</v>
      </c>
      <c r="I7" s="16" t="s">
        <v>53</v>
      </c>
      <c r="J7" s="18">
        <v>990000</v>
      </c>
      <c r="K7" s="18">
        <v>965000</v>
      </c>
      <c r="L7" s="19">
        <v>1050000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408.75" customHeight="1" x14ac:dyDescent="0.3">
      <c r="A8" s="1"/>
      <c r="B8" s="13" t="s">
        <v>54</v>
      </c>
      <c r="C8" s="14" t="s">
        <v>55</v>
      </c>
      <c r="D8" s="15">
        <f t="shared" si="0"/>
        <v>670600</v>
      </c>
      <c r="E8" s="15">
        <f t="shared" si="1"/>
        <v>73900.12000000001</v>
      </c>
      <c r="F8" s="15">
        <f t="shared" si="2"/>
        <v>744500.12</v>
      </c>
      <c r="G8" s="25" t="s">
        <v>56</v>
      </c>
      <c r="H8" s="16" t="s">
        <v>57</v>
      </c>
      <c r="I8" s="16" t="s">
        <v>58</v>
      </c>
      <c r="J8" s="18">
        <v>559900</v>
      </c>
      <c r="K8" s="18">
        <v>780000</v>
      </c>
      <c r="L8" s="19">
        <v>671900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1" customHeight="1" x14ac:dyDescent="0.3">
      <c r="A9" s="1"/>
      <c r="B9" s="22" t="s">
        <v>59</v>
      </c>
      <c r="C9" s="14" t="s">
        <v>60</v>
      </c>
      <c r="D9" s="15">
        <f t="shared" si="0"/>
        <v>327266.66666666669</v>
      </c>
      <c r="E9" s="15">
        <f t="shared" si="1"/>
        <v>36064.786666666674</v>
      </c>
      <c r="F9" s="15">
        <f t="shared" si="2"/>
        <v>363331.45333333337</v>
      </c>
      <c r="G9" s="16" t="s">
        <v>61</v>
      </c>
      <c r="H9" s="16" t="s">
        <v>62</v>
      </c>
      <c r="I9" s="20" t="s">
        <v>63</v>
      </c>
      <c r="J9" s="18">
        <v>233000</v>
      </c>
      <c r="K9" s="18">
        <v>493900</v>
      </c>
      <c r="L9" s="18">
        <v>254900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35" customHeight="1" x14ac:dyDescent="0.3">
      <c r="A10" s="1"/>
      <c r="B10" s="22" t="s">
        <v>64</v>
      </c>
      <c r="C10" s="14" t="s">
        <v>65</v>
      </c>
      <c r="D10" s="15">
        <f t="shared" si="0"/>
        <v>122411</v>
      </c>
      <c r="E10" s="15">
        <f t="shared" si="1"/>
        <v>13489.692200000001</v>
      </c>
      <c r="F10" s="15">
        <f t="shared" si="2"/>
        <v>135900.69219999999</v>
      </c>
      <c r="G10" s="16" t="s">
        <v>66</v>
      </c>
      <c r="H10" s="16" t="s">
        <v>67</v>
      </c>
      <c r="I10" s="16" t="s">
        <v>68</v>
      </c>
      <c r="J10" s="18">
        <v>110733</v>
      </c>
      <c r="K10" s="18">
        <v>120500</v>
      </c>
      <c r="L10" s="19">
        <v>136000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1.75" customHeight="1" x14ac:dyDescent="0.3">
      <c r="A11" s="1"/>
      <c r="B11" s="22" t="s">
        <v>69</v>
      </c>
      <c r="C11" s="14" t="s">
        <v>70</v>
      </c>
      <c r="D11" s="15">
        <f t="shared" si="0"/>
        <v>124038</v>
      </c>
      <c r="E11" s="15">
        <f t="shared" si="1"/>
        <v>13668.9876</v>
      </c>
      <c r="F11" s="15">
        <f t="shared" si="2"/>
        <v>137706.98759999999</v>
      </c>
      <c r="G11" s="16" t="s">
        <v>71</v>
      </c>
      <c r="H11" s="16" t="s">
        <v>72</v>
      </c>
      <c r="I11" s="16" t="s">
        <v>73</v>
      </c>
      <c r="J11" s="18">
        <v>136910</v>
      </c>
      <c r="K11" s="18">
        <v>134204</v>
      </c>
      <c r="L11" s="19">
        <v>101000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05" customHeight="1" x14ac:dyDescent="0.3">
      <c r="A12" s="1"/>
      <c r="B12" s="22" t="s">
        <v>74</v>
      </c>
      <c r="C12" s="14" t="s">
        <v>75</v>
      </c>
      <c r="D12" s="15">
        <f t="shared" si="0"/>
        <v>42918.666666666664</v>
      </c>
      <c r="E12" s="15">
        <f t="shared" si="1"/>
        <v>4729.6370666666662</v>
      </c>
      <c r="F12" s="15">
        <f t="shared" si="2"/>
        <v>47648.303733333334</v>
      </c>
      <c r="G12" s="16" t="s">
        <v>76</v>
      </c>
      <c r="H12" s="16" t="s">
        <v>77</v>
      </c>
      <c r="I12" s="16" t="s">
        <v>78</v>
      </c>
      <c r="J12" s="26">
        <v>25856</v>
      </c>
      <c r="K12" s="26">
        <v>54900</v>
      </c>
      <c r="L12" s="27">
        <v>48000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0.75" customHeight="1" x14ac:dyDescent="0.3">
      <c r="A13" s="1"/>
      <c r="B13" s="22" t="s">
        <v>79</v>
      </c>
      <c r="C13" s="14" t="s">
        <v>80</v>
      </c>
      <c r="D13" s="15">
        <f t="shared" si="0"/>
        <v>138790</v>
      </c>
      <c r="E13" s="15">
        <f t="shared" si="1"/>
        <v>15294.658000000001</v>
      </c>
      <c r="F13" s="15">
        <f t="shared" si="2"/>
        <v>154084.658</v>
      </c>
      <c r="G13" s="20" t="s">
        <v>81</v>
      </c>
      <c r="H13" s="16" t="s">
        <v>82</v>
      </c>
      <c r="I13" s="16" t="s">
        <v>83</v>
      </c>
      <c r="J13" s="18">
        <v>149900</v>
      </c>
      <c r="K13" s="18">
        <v>150470</v>
      </c>
      <c r="L13" s="18">
        <v>116000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84" customHeight="1" x14ac:dyDescent="0.3">
      <c r="A14" s="1"/>
      <c r="B14" s="22" t="s">
        <v>84</v>
      </c>
      <c r="C14" s="14" t="s">
        <v>85</v>
      </c>
      <c r="D14" s="15">
        <f t="shared" si="0"/>
        <v>12040</v>
      </c>
      <c r="E14" s="15">
        <f t="shared" si="1"/>
        <v>1326.808</v>
      </c>
      <c r="F14" s="15">
        <f t="shared" si="2"/>
        <v>13366.808000000001</v>
      </c>
      <c r="G14" s="16" t="s">
        <v>86</v>
      </c>
      <c r="H14" s="21" t="s">
        <v>87</v>
      </c>
      <c r="I14" s="16" t="s">
        <v>88</v>
      </c>
      <c r="J14" s="18">
        <v>8630</v>
      </c>
      <c r="K14" s="18">
        <v>11340</v>
      </c>
      <c r="L14" s="18">
        <v>16150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65.5" customHeight="1" x14ac:dyDescent="0.3">
      <c r="A15" s="1"/>
      <c r="B15" s="22" t="s">
        <v>18</v>
      </c>
      <c r="C15" s="14" t="s">
        <v>89</v>
      </c>
      <c r="D15" s="15">
        <f t="shared" si="0"/>
        <v>855100</v>
      </c>
      <c r="E15" s="15">
        <f t="shared" si="1"/>
        <v>94232.02</v>
      </c>
      <c r="F15" s="15">
        <f t="shared" si="2"/>
        <v>949332.02</v>
      </c>
      <c r="G15" s="20" t="s">
        <v>90</v>
      </c>
      <c r="H15" s="16" t="s">
        <v>91</v>
      </c>
      <c r="I15" s="16" t="s">
        <v>92</v>
      </c>
      <c r="J15" s="18">
        <v>899000</v>
      </c>
      <c r="K15" s="18">
        <v>739900</v>
      </c>
      <c r="L15" s="19">
        <v>926400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65.5" customHeight="1" x14ac:dyDescent="0.3">
      <c r="A16" s="1"/>
      <c r="B16" s="22" t="s">
        <v>93</v>
      </c>
      <c r="C16" s="14" t="s">
        <v>94</v>
      </c>
      <c r="D16" s="15">
        <f t="shared" si="0"/>
        <v>353233.33333333331</v>
      </c>
      <c r="E16" s="15">
        <f t="shared" si="1"/>
        <v>38926.313333333332</v>
      </c>
      <c r="F16" s="15">
        <f t="shared" si="2"/>
        <v>392159.64666666667</v>
      </c>
      <c r="G16" s="16" t="s">
        <v>95</v>
      </c>
      <c r="H16" s="28" t="s">
        <v>96</v>
      </c>
      <c r="I16" s="16" t="s">
        <v>97</v>
      </c>
      <c r="J16" s="18">
        <v>349900</v>
      </c>
      <c r="K16" s="18">
        <v>349900</v>
      </c>
      <c r="L16" s="19">
        <v>359900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91.5" customHeight="1" x14ac:dyDescent="0.3">
      <c r="A17" s="1"/>
      <c r="B17" s="22" t="s">
        <v>98</v>
      </c>
      <c r="C17" s="29" t="s">
        <v>99</v>
      </c>
      <c r="D17" s="15">
        <f t="shared" si="0"/>
        <v>54165.666666666664</v>
      </c>
      <c r="E17" s="15">
        <f t="shared" si="1"/>
        <v>5969.0564666666669</v>
      </c>
      <c r="F17" s="15">
        <f t="shared" si="2"/>
        <v>60134.723133333333</v>
      </c>
      <c r="G17" s="16" t="s">
        <v>100</v>
      </c>
      <c r="H17" s="21" t="s">
        <v>101</v>
      </c>
      <c r="I17" s="21" t="s">
        <v>102</v>
      </c>
      <c r="J17" s="18">
        <v>36652</v>
      </c>
      <c r="K17" s="18">
        <v>80000</v>
      </c>
      <c r="L17" s="19">
        <v>45845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">
      <c r="A18" s="1"/>
      <c r="B18" s="2"/>
      <c r="C18" s="1"/>
      <c r="D18" s="3"/>
      <c r="E18" s="3"/>
      <c r="F18" s="3"/>
      <c r="G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">
      <c r="A19" s="1"/>
      <c r="B19" s="2"/>
      <c r="C19" s="1"/>
      <c r="D19" s="3"/>
      <c r="E19" s="3"/>
      <c r="F19" s="3"/>
      <c r="G19" s="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">
      <c r="A20" s="1"/>
      <c r="B20" s="2"/>
      <c r="C20" s="1"/>
      <c r="D20" s="3"/>
      <c r="E20" s="3"/>
      <c r="F20" s="3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">
      <c r="A21" s="1"/>
      <c r="B21" s="2"/>
      <c r="C21" s="1"/>
      <c r="D21" s="3"/>
      <c r="E21" s="3"/>
      <c r="F21" s="3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">
      <c r="A22" s="1"/>
      <c r="B22" s="2"/>
      <c r="C22" s="1"/>
      <c r="D22" s="3"/>
      <c r="E22" s="3"/>
      <c r="F22" s="3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">
      <c r="A23" s="1"/>
      <c r="B23" s="2"/>
      <c r="C23" s="1"/>
      <c r="D23" s="3"/>
      <c r="E23" s="3"/>
      <c r="F23" s="3"/>
      <c r="G23" s="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">
      <c r="A24" s="1"/>
      <c r="B24" s="2"/>
      <c r="C24" s="1"/>
      <c r="D24" s="3"/>
      <c r="E24" s="3"/>
      <c r="F24" s="3"/>
      <c r="G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">
      <c r="A25" s="1"/>
      <c r="B25" s="2"/>
      <c r="C25" s="1"/>
      <c r="D25" s="3"/>
      <c r="E25" s="3"/>
      <c r="F25" s="3"/>
      <c r="G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">
      <c r="A26" s="1"/>
      <c r="B26" s="2"/>
      <c r="C26" s="1"/>
      <c r="D26" s="3"/>
      <c r="E26" s="3"/>
      <c r="F26" s="3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">
      <c r="A27" s="1"/>
      <c r="B27" s="2"/>
      <c r="C27" s="1"/>
      <c r="D27" s="3"/>
      <c r="E27" s="3"/>
      <c r="F27" s="3"/>
      <c r="G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2"/>
      <c r="C28" s="1"/>
      <c r="D28" s="3"/>
      <c r="E28" s="3"/>
      <c r="F28" s="3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1"/>
      <c r="B29" s="2"/>
      <c r="C29" s="1"/>
      <c r="D29" s="3"/>
      <c r="E29" s="3"/>
      <c r="F29" s="3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1"/>
      <c r="B30" s="2"/>
      <c r="C30" s="1"/>
      <c r="D30" s="3"/>
      <c r="E30" s="3"/>
      <c r="F30" s="3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1"/>
      <c r="B31" s="2"/>
      <c r="C31" s="1"/>
      <c r="D31" s="3"/>
      <c r="E31" s="3"/>
      <c r="F31" s="3"/>
      <c r="G31" s="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1"/>
      <c r="B32" s="2"/>
      <c r="C32" s="1"/>
      <c r="D32" s="3"/>
      <c r="E32" s="3"/>
      <c r="F32" s="3"/>
      <c r="G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1"/>
      <c r="B33" s="2"/>
      <c r="C33" s="1"/>
      <c r="D33" s="3"/>
      <c r="E33" s="3"/>
      <c r="F33" s="3"/>
      <c r="G33" s="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1"/>
      <c r="B34" s="2"/>
      <c r="C34" s="1"/>
      <c r="D34" s="3"/>
      <c r="E34" s="3"/>
      <c r="F34" s="3"/>
      <c r="G34" s="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2"/>
      <c r="C35" s="1"/>
      <c r="D35" s="3"/>
      <c r="E35" s="3"/>
      <c r="F35" s="3"/>
      <c r="G35" s="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1"/>
      <c r="B36" s="2"/>
      <c r="C36" s="1"/>
      <c r="D36" s="3"/>
      <c r="E36" s="3"/>
      <c r="F36" s="3"/>
      <c r="G36" s="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1"/>
      <c r="B37" s="2"/>
      <c r="C37" s="1"/>
      <c r="D37" s="3"/>
      <c r="E37" s="3"/>
      <c r="F37" s="3"/>
      <c r="G37" s="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1"/>
      <c r="B38" s="2"/>
      <c r="C38" s="1"/>
      <c r="D38" s="3"/>
      <c r="E38" s="3"/>
      <c r="F38" s="3"/>
      <c r="G38" s="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1"/>
      <c r="B39" s="2"/>
      <c r="C39" s="1"/>
      <c r="D39" s="3"/>
      <c r="E39" s="3"/>
      <c r="F39" s="3"/>
      <c r="G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1"/>
      <c r="B40" s="2"/>
      <c r="C40" s="1"/>
      <c r="D40" s="3"/>
      <c r="E40" s="3"/>
      <c r="F40" s="3"/>
      <c r="G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1"/>
      <c r="B41" s="2"/>
      <c r="C41" s="1"/>
      <c r="D41" s="3"/>
      <c r="E41" s="3"/>
      <c r="F41" s="3"/>
      <c r="G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1"/>
      <c r="B42" s="2"/>
      <c r="C42" s="1"/>
      <c r="D42" s="3"/>
      <c r="E42" s="3"/>
      <c r="F42" s="3"/>
      <c r="G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1"/>
      <c r="B43" s="2"/>
      <c r="C43" s="1"/>
      <c r="D43" s="3"/>
      <c r="E43" s="3"/>
      <c r="F43" s="3"/>
      <c r="G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1"/>
      <c r="B44" s="2"/>
      <c r="C44" s="1"/>
      <c r="D44" s="3"/>
      <c r="E44" s="3"/>
      <c r="F44" s="3"/>
      <c r="G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1"/>
      <c r="B45" s="2"/>
      <c r="C45" s="1"/>
      <c r="D45" s="3"/>
      <c r="E45" s="3"/>
      <c r="F45" s="3"/>
      <c r="G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2"/>
      <c r="C46" s="1"/>
      <c r="D46" s="3"/>
      <c r="E46" s="3"/>
      <c r="F46" s="3"/>
      <c r="G46" s="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2"/>
      <c r="C47" s="1"/>
      <c r="D47" s="3"/>
      <c r="E47" s="3"/>
      <c r="F47" s="3"/>
      <c r="G47" s="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2"/>
      <c r="C48" s="1"/>
      <c r="D48" s="3"/>
      <c r="E48" s="3"/>
      <c r="F48" s="3"/>
      <c r="G48" s="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2"/>
      <c r="C49" s="1"/>
      <c r="D49" s="3"/>
      <c r="E49" s="3"/>
      <c r="F49" s="3"/>
      <c r="G49" s="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2"/>
      <c r="C50" s="1"/>
      <c r="D50" s="3"/>
      <c r="E50" s="3"/>
      <c r="F50" s="3"/>
      <c r="G50" s="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2"/>
      <c r="C51" s="1"/>
      <c r="D51" s="3"/>
      <c r="E51" s="3"/>
      <c r="F51" s="3"/>
      <c r="G51" s="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2"/>
      <c r="C52" s="1"/>
      <c r="D52" s="3"/>
      <c r="E52" s="3"/>
      <c r="F52" s="3"/>
      <c r="G52" s="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2"/>
      <c r="C53" s="1"/>
      <c r="D53" s="3"/>
      <c r="E53" s="3"/>
      <c r="F53" s="3"/>
      <c r="G53" s="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2"/>
      <c r="C54" s="1"/>
      <c r="D54" s="3"/>
      <c r="E54" s="3"/>
      <c r="F54" s="3"/>
      <c r="G54" s="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2"/>
      <c r="C55" s="1"/>
      <c r="D55" s="3"/>
      <c r="E55" s="3"/>
      <c r="F55" s="3"/>
      <c r="G55" s="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2"/>
      <c r="C56" s="1"/>
      <c r="D56" s="3"/>
      <c r="E56" s="3"/>
      <c r="F56" s="3"/>
      <c r="G56" s="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2"/>
      <c r="C57" s="1"/>
      <c r="D57" s="3"/>
      <c r="E57" s="3"/>
      <c r="F57" s="3"/>
      <c r="G57" s="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2"/>
      <c r="C58" s="1"/>
      <c r="D58" s="3"/>
      <c r="E58" s="3"/>
      <c r="F58" s="3"/>
      <c r="G58" s="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2"/>
      <c r="C59" s="1"/>
      <c r="D59" s="3"/>
      <c r="E59" s="3"/>
      <c r="F59" s="3"/>
      <c r="G59" s="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2"/>
      <c r="C60" s="1"/>
      <c r="D60" s="3"/>
      <c r="E60" s="3"/>
      <c r="F60" s="3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2"/>
      <c r="C61" s="1"/>
      <c r="D61" s="3"/>
      <c r="E61" s="3"/>
      <c r="F61" s="3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2"/>
      <c r="C62" s="1"/>
      <c r="D62" s="3"/>
      <c r="E62" s="3"/>
      <c r="F62" s="3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2"/>
      <c r="C63" s="1"/>
      <c r="D63" s="3"/>
      <c r="E63" s="3"/>
      <c r="F63" s="3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2"/>
      <c r="C64" s="1"/>
      <c r="D64" s="3"/>
      <c r="E64" s="3"/>
      <c r="F64" s="3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2"/>
      <c r="C65" s="1"/>
      <c r="D65" s="3"/>
      <c r="E65" s="3"/>
      <c r="F65" s="3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2"/>
      <c r="C66" s="1"/>
      <c r="D66" s="3"/>
      <c r="E66" s="3"/>
      <c r="F66" s="3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2"/>
      <c r="C67" s="1"/>
      <c r="D67" s="3"/>
      <c r="E67" s="3"/>
      <c r="F67" s="3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2"/>
      <c r="C68" s="1"/>
      <c r="D68" s="3"/>
      <c r="E68" s="3"/>
      <c r="F68" s="3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2"/>
      <c r="C69" s="1"/>
      <c r="D69" s="3"/>
      <c r="E69" s="3"/>
      <c r="F69" s="3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2"/>
      <c r="C70" s="1"/>
      <c r="D70" s="3"/>
      <c r="E70" s="3"/>
      <c r="F70" s="3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2"/>
      <c r="C71" s="1"/>
      <c r="D71" s="3"/>
      <c r="E71" s="3"/>
      <c r="F71" s="3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2"/>
      <c r="C72" s="1"/>
      <c r="D72" s="3"/>
      <c r="E72" s="3"/>
      <c r="F72" s="3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2"/>
      <c r="C73" s="1"/>
      <c r="D73" s="3"/>
      <c r="E73" s="3"/>
      <c r="F73" s="3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2"/>
      <c r="C74" s="1"/>
      <c r="D74" s="3"/>
      <c r="E74" s="3"/>
      <c r="F74" s="3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2"/>
      <c r="C75" s="1"/>
      <c r="D75" s="3"/>
      <c r="E75" s="3"/>
      <c r="F75" s="3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2"/>
      <c r="C76" s="1"/>
      <c r="D76" s="3"/>
      <c r="E76" s="3"/>
      <c r="F76" s="3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2"/>
      <c r="C77" s="1"/>
      <c r="D77" s="3"/>
      <c r="E77" s="3"/>
      <c r="F77" s="3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2"/>
      <c r="C78" s="1"/>
      <c r="D78" s="3"/>
      <c r="E78" s="3"/>
      <c r="F78" s="3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2"/>
      <c r="C79" s="1"/>
      <c r="D79" s="3"/>
      <c r="E79" s="3"/>
      <c r="F79" s="3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2"/>
      <c r="C80" s="1"/>
      <c r="D80" s="3"/>
      <c r="E80" s="3"/>
      <c r="F80" s="3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2"/>
      <c r="C81" s="1"/>
      <c r="D81" s="3"/>
      <c r="E81" s="3"/>
      <c r="F81" s="3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2"/>
      <c r="C82" s="1"/>
      <c r="D82" s="3"/>
      <c r="E82" s="3"/>
      <c r="F82" s="3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2"/>
      <c r="C83" s="1"/>
      <c r="D83" s="3"/>
      <c r="E83" s="3"/>
      <c r="F83" s="3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2"/>
      <c r="C84" s="1"/>
      <c r="D84" s="3"/>
      <c r="E84" s="3"/>
      <c r="F84" s="3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2"/>
      <c r="C85" s="1"/>
      <c r="D85" s="3"/>
      <c r="E85" s="3"/>
      <c r="F85" s="3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2"/>
      <c r="C86" s="1"/>
      <c r="D86" s="3"/>
      <c r="E86" s="3"/>
      <c r="F86" s="3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2"/>
      <c r="C87" s="1"/>
      <c r="D87" s="3"/>
      <c r="E87" s="3"/>
      <c r="F87" s="3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2"/>
      <c r="C88" s="1"/>
      <c r="D88" s="3"/>
      <c r="E88" s="3"/>
      <c r="F88" s="3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2"/>
      <c r="C89" s="1"/>
      <c r="D89" s="3"/>
      <c r="E89" s="3"/>
      <c r="F89" s="3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2"/>
      <c r="C90" s="1"/>
      <c r="D90" s="3"/>
      <c r="E90" s="3"/>
      <c r="F90" s="3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2"/>
      <c r="C91" s="1"/>
      <c r="D91" s="3"/>
      <c r="E91" s="3"/>
      <c r="F91" s="3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2"/>
      <c r="C92" s="1"/>
      <c r="D92" s="3"/>
      <c r="E92" s="3"/>
      <c r="F92" s="3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2"/>
      <c r="C93" s="1"/>
      <c r="D93" s="3"/>
      <c r="E93" s="3"/>
      <c r="F93" s="3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2"/>
      <c r="C94" s="1"/>
      <c r="D94" s="3"/>
      <c r="E94" s="3"/>
      <c r="F94" s="3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2"/>
      <c r="C95" s="1"/>
      <c r="D95" s="3"/>
      <c r="E95" s="3"/>
      <c r="F95" s="3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2"/>
      <c r="C96" s="1"/>
      <c r="D96" s="3"/>
      <c r="E96" s="3"/>
      <c r="F96" s="3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2"/>
      <c r="C97" s="1"/>
      <c r="D97" s="3"/>
      <c r="E97" s="3"/>
      <c r="F97" s="3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2"/>
      <c r="C98" s="1"/>
      <c r="D98" s="3"/>
      <c r="E98" s="3"/>
      <c r="F98" s="3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2"/>
      <c r="C99" s="1"/>
      <c r="D99" s="3"/>
      <c r="E99" s="3"/>
      <c r="F99" s="3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2"/>
      <c r="C100" s="1"/>
      <c r="D100" s="3"/>
      <c r="E100" s="3"/>
      <c r="F100" s="3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2"/>
      <c r="C101" s="1"/>
      <c r="D101" s="3"/>
      <c r="E101" s="3"/>
      <c r="F101" s="3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2"/>
      <c r="C102" s="1"/>
      <c r="D102" s="3"/>
      <c r="E102" s="3"/>
      <c r="F102" s="3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2"/>
      <c r="C103" s="1"/>
      <c r="D103" s="3"/>
      <c r="E103" s="3"/>
      <c r="F103" s="3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2"/>
      <c r="C104" s="1"/>
      <c r="D104" s="3"/>
      <c r="E104" s="3"/>
      <c r="F104" s="3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2"/>
      <c r="C105" s="1"/>
      <c r="D105" s="3"/>
      <c r="E105" s="3"/>
      <c r="F105" s="3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2"/>
      <c r="C106" s="1"/>
      <c r="D106" s="3"/>
      <c r="E106" s="3"/>
      <c r="F106" s="3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2"/>
      <c r="C107" s="1"/>
      <c r="D107" s="3"/>
      <c r="E107" s="3"/>
      <c r="F107" s="3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2"/>
      <c r="C108" s="1"/>
      <c r="D108" s="3"/>
      <c r="E108" s="3"/>
      <c r="F108" s="3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2"/>
      <c r="C109" s="1"/>
      <c r="D109" s="3"/>
      <c r="E109" s="3"/>
      <c r="F109" s="3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2"/>
      <c r="C110" s="1"/>
      <c r="D110" s="3"/>
      <c r="E110" s="3"/>
      <c r="F110" s="3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2"/>
      <c r="C111" s="1"/>
      <c r="D111" s="3"/>
      <c r="E111" s="3"/>
      <c r="F111" s="3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2"/>
      <c r="C112" s="1"/>
      <c r="D112" s="3"/>
      <c r="E112" s="3"/>
      <c r="F112" s="3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2"/>
      <c r="C113" s="1"/>
      <c r="D113" s="3"/>
      <c r="E113" s="3"/>
      <c r="F113" s="3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2"/>
      <c r="C114" s="1"/>
      <c r="D114" s="3"/>
      <c r="E114" s="3"/>
      <c r="F114" s="3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2"/>
      <c r="C115" s="1"/>
      <c r="D115" s="3"/>
      <c r="E115" s="3"/>
      <c r="F115" s="3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2"/>
      <c r="C116" s="1"/>
      <c r="D116" s="3"/>
      <c r="E116" s="3"/>
      <c r="F116" s="3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2"/>
      <c r="C117" s="1"/>
      <c r="D117" s="3"/>
      <c r="E117" s="3"/>
      <c r="F117" s="3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2"/>
      <c r="C118" s="1"/>
      <c r="D118" s="3"/>
      <c r="E118" s="3"/>
      <c r="F118" s="3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2"/>
      <c r="C119" s="1"/>
      <c r="D119" s="3"/>
      <c r="E119" s="3"/>
      <c r="F119" s="3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2"/>
      <c r="C120" s="1"/>
      <c r="D120" s="3"/>
      <c r="E120" s="3"/>
      <c r="F120" s="3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2"/>
      <c r="C121" s="1"/>
      <c r="D121" s="3"/>
      <c r="E121" s="3"/>
      <c r="F121" s="3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2"/>
      <c r="C122" s="1"/>
      <c r="D122" s="3"/>
      <c r="E122" s="3"/>
      <c r="F122" s="3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2"/>
      <c r="C123" s="1"/>
      <c r="D123" s="3"/>
      <c r="E123" s="3"/>
      <c r="F123" s="3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2"/>
      <c r="C124" s="1"/>
      <c r="D124" s="3"/>
      <c r="E124" s="3"/>
      <c r="F124" s="3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2"/>
      <c r="C125" s="1"/>
      <c r="D125" s="3"/>
      <c r="E125" s="3"/>
      <c r="F125" s="3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2"/>
      <c r="C126" s="1"/>
      <c r="D126" s="3"/>
      <c r="E126" s="3"/>
      <c r="F126" s="3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2"/>
      <c r="C127" s="1"/>
      <c r="D127" s="3"/>
      <c r="E127" s="3"/>
      <c r="F127" s="3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2"/>
      <c r="C128" s="1"/>
      <c r="D128" s="3"/>
      <c r="E128" s="3"/>
      <c r="F128" s="3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2"/>
      <c r="C129" s="1"/>
      <c r="D129" s="3"/>
      <c r="E129" s="3"/>
      <c r="F129" s="3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2"/>
      <c r="C130" s="1"/>
      <c r="D130" s="3"/>
      <c r="E130" s="3"/>
      <c r="F130" s="3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2"/>
      <c r="C131" s="1"/>
      <c r="D131" s="3"/>
      <c r="E131" s="3"/>
      <c r="F131" s="3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2"/>
      <c r="C132" s="1"/>
      <c r="D132" s="3"/>
      <c r="E132" s="3"/>
      <c r="F132" s="3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2"/>
      <c r="C133" s="1"/>
      <c r="D133" s="3"/>
      <c r="E133" s="3"/>
      <c r="F133" s="3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2"/>
      <c r="C134" s="1"/>
      <c r="D134" s="3"/>
      <c r="E134" s="3"/>
      <c r="F134" s="3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2"/>
      <c r="C135" s="1"/>
      <c r="D135" s="3"/>
      <c r="E135" s="3"/>
      <c r="F135" s="3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2"/>
      <c r="C136" s="1"/>
      <c r="D136" s="3"/>
      <c r="E136" s="3"/>
      <c r="F136" s="3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2"/>
      <c r="C137" s="1"/>
      <c r="D137" s="3"/>
      <c r="E137" s="3"/>
      <c r="F137" s="3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2"/>
      <c r="C138" s="1"/>
      <c r="D138" s="3"/>
      <c r="E138" s="3"/>
      <c r="F138" s="3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2"/>
      <c r="C139" s="1"/>
      <c r="D139" s="3"/>
      <c r="E139" s="3"/>
      <c r="F139" s="3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2"/>
      <c r="C140" s="1"/>
      <c r="D140" s="3"/>
      <c r="E140" s="3"/>
      <c r="F140" s="3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2"/>
      <c r="C141" s="1"/>
      <c r="D141" s="3"/>
      <c r="E141" s="3"/>
      <c r="F141" s="3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2"/>
      <c r="C142" s="1"/>
      <c r="D142" s="3"/>
      <c r="E142" s="3"/>
      <c r="F142" s="3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2"/>
      <c r="C143" s="1"/>
      <c r="D143" s="3"/>
      <c r="E143" s="3"/>
      <c r="F143" s="3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2"/>
      <c r="C144" s="1"/>
      <c r="D144" s="3"/>
      <c r="E144" s="3"/>
      <c r="F144" s="3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2"/>
      <c r="C145" s="1"/>
      <c r="D145" s="3"/>
      <c r="E145" s="3"/>
      <c r="F145" s="3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2"/>
      <c r="C146" s="1"/>
      <c r="D146" s="3"/>
      <c r="E146" s="3"/>
      <c r="F146" s="3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2"/>
      <c r="C147" s="1"/>
      <c r="D147" s="3"/>
      <c r="E147" s="3"/>
      <c r="F147" s="3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2"/>
      <c r="C148" s="1"/>
      <c r="D148" s="3"/>
      <c r="E148" s="3"/>
      <c r="F148" s="3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2"/>
      <c r="C149" s="1"/>
      <c r="D149" s="3"/>
      <c r="E149" s="3"/>
      <c r="F149" s="3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2"/>
      <c r="C150" s="1"/>
      <c r="D150" s="3"/>
      <c r="E150" s="3"/>
      <c r="F150" s="3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2"/>
      <c r="C151" s="1"/>
      <c r="D151" s="3"/>
      <c r="E151" s="3"/>
      <c r="F151" s="3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2"/>
      <c r="C152" s="1"/>
      <c r="D152" s="3"/>
      <c r="E152" s="3"/>
      <c r="F152" s="3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2"/>
      <c r="C153" s="1"/>
      <c r="D153" s="3"/>
      <c r="E153" s="3"/>
      <c r="F153" s="3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2"/>
      <c r="C154" s="1"/>
      <c r="D154" s="3"/>
      <c r="E154" s="3"/>
      <c r="F154" s="3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2"/>
      <c r="C155" s="1"/>
      <c r="D155" s="3"/>
      <c r="E155" s="3"/>
      <c r="F155" s="3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2"/>
      <c r="C156" s="1"/>
      <c r="D156" s="3"/>
      <c r="E156" s="3"/>
      <c r="F156" s="3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2"/>
      <c r="C157" s="1"/>
      <c r="D157" s="3"/>
      <c r="E157" s="3"/>
      <c r="F157" s="3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2"/>
      <c r="C158" s="1"/>
      <c r="D158" s="3"/>
      <c r="E158" s="3"/>
      <c r="F158" s="3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2"/>
      <c r="C159" s="1"/>
      <c r="D159" s="3"/>
      <c r="E159" s="3"/>
      <c r="F159" s="3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2"/>
      <c r="C160" s="1"/>
      <c r="D160" s="3"/>
      <c r="E160" s="3"/>
      <c r="F160" s="3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2"/>
      <c r="C161" s="1"/>
      <c r="D161" s="3"/>
      <c r="E161" s="3"/>
      <c r="F161" s="3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2"/>
      <c r="C162" s="1"/>
      <c r="D162" s="3"/>
      <c r="E162" s="3"/>
      <c r="F162" s="3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2"/>
      <c r="C163" s="1"/>
      <c r="D163" s="3"/>
      <c r="E163" s="3"/>
      <c r="F163" s="3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2"/>
      <c r="C164" s="1"/>
      <c r="D164" s="3"/>
      <c r="E164" s="3"/>
      <c r="F164" s="3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2"/>
      <c r="C165" s="1"/>
      <c r="D165" s="3"/>
      <c r="E165" s="3"/>
      <c r="F165" s="3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2"/>
      <c r="C166" s="1"/>
      <c r="D166" s="3"/>
      <c r="E166" s="3"/>
      <c r="F166" s="3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2"/>
      <c r="C167" s="1"/>
      <c r="D167" s="3"/>
      <c r="E167" s="3"/>
      <c r="F167" s="3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2"/>
      <c r="C168" s="1"/>
      <c r="D168" s="3"/>
      <c r="E168" s="3"/>
      <c r="F168" s="3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2"/>
      <c r="C169" s="1"/>
      <c r="D169" s="3"/>
      <c r="E169" s="3"/>
      <c r="F169" s="3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2"/>
      <c r="C170" s="1"/>
      <c r="D170" s="3"/>
      <c r="E170" s="3"/>
      <c r="F170" s="3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2"/>
      <c r="C171" s="1"/>
      <c r="D171" s="3"/>
      <c r="E171" s="3"/>
      <c r="F171" s="3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2"/>
      <c r="C172" s="1"/>
      <c r="D172" s="3"/>
      <c r="E172" s="3"/>
      <c r="F172" s="3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2"/>
      <c r="C173" s="1"/>
      <c r="D173" s="3"/>
      <c r="E173" s="3"/>
      <c r="F173" s="3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2"/>
      <c r="C174" s="1"/>
      <c r="D174" s="3"/>
      <c r="E174" s="3"/>
      <c r="F174" s="3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2"/>
      <c r="C175" s="1"/>
      <c r="D175" s="3"/>
      <c r="E175" s="3"/>
      <c r="F175" s="3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2"/>
      <c r="C176" s="1"/>
      <c r="D176" s="3"/>
      <c r="E176" s="3"/>
      <c r="F176" s="3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2"/>
      <c r="C177" s="1"/>
      <c r="D177" s="3"/>
      <c r="E177" s="3"/>
      <c r="F177" s="3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2"/>
      <c r="C178" s="1"/>
      <c r="D178" s="3"/>
      <c r="E178" s="3"/>
      <c r="F178" s="3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2"/>
      <c r="C179" s="1"/>
      <c r="D179" s="3"/>
      <c r="E179" s="3"/>
      <c r="F179" s="3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2"/>
      <c r="C180" s="1"/>
      <c r="D180" s="3"/>
      <c r="E180" s="3"/>
      <c r="F180" s="3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2"/>
      <c r="C181" s="1"/>
      <c r="D181" s="3"/>
      <c r="E181" s="3"/>
      <c r="F181" s="3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2"/>
      <c r="C182" s="1"/>
      <c r="D182" s="3"/>
      <c r="E182" s="3"/>
      <c r="F182" s="3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2"/>
      <c r="C183" s="1"/>
      <c r="D183" s="3"/>
      <c r="E183" s="3"/>
      <c r="F183" s="3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2"/>
      <c r="C184" s="1"/>
      <c r="D184" s="3"/>
      <c r="E184" s="3"/>
      <c r="F184" s="3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2"/>
      <c r="C185" s="1"/>
      <c r="D185" s="3"/>
      <c r="E185" s="3"/>
      <c r="F185" s="3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2"/>
      <c r="C186" s="1"/>
      <c r="D186" s="3"/>
      <c r="E186" s="3"/>
      <c r="F186" s="3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2"/>
      <c r="C187" s="1"/>
      <c r="D187" s="3"/>
      <c r="E187" s="3"/>
      <c r="F187" s="3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2"/>
      <c r="C188" s="1"/>
      <c r="D188" s="3"/>
      <c r="E188" s="3"/>
      <c r="F188" s="3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2"/>
      <c r="C189" s="1"/>
      <c r="D189" s="3"/>
      <c r="E189" s="3"/>
      <c r="F189" s="3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2"/>
      <c r="C190" s="1"/>
      <c r="D190" s="3"/>
      <c r="E190" s="3"/>
      <c r="F190" s="3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2"/>
      <c r="C191" s="1"/>
      <c r="D191" s="3"/>
      <c r="E191" s="3"/>
      <c r="F191" s="3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2"/>
      <c r="C192" s="1"/>
      <c r="D192" s="3"/>
      <c r="E192" s="3"/>
      <c r="F192" s="3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2"/>
      <c r="C193" s="1"/>
      <c r="D193" s="3"/>
      <c r="E193" s="3"/>
      <c r="F193" s="3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2"/>
      <c r="C194" s="1"/>
      <c r="D194" s="3"/>
      <c r="E194" s="3"/>
      <c r="F194" s="3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2"/>
      <c r="C195" s="1"/>
      <c r="D195" s="3"/>
      <c r="E195" s="3"/>
      <c r="F195" s="3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2"/>
      <c r="C196" s="1"/>
      <c r="D196" s="3"/>
      <c r="E196" s="3"/>
      <c r="F196" s="3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2"/>
      <c r="C197" s="1"/>
      <c r="D197" s="3"/>
      <c r="E197" s="3"/>
      <c r="F197" s="3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2"/>
      <c r="C198" s="1"/>
      <c r="D198" s="3"/>
      <c r="E198" s="3"/>
      <c r="F198" s="3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2"/>
      <c r="C199" s="1"/>
      <c r="D199" s="3"/>
      <c r="E199" s="3"/>
      <c r="F199" s="3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2"/>
      <c r="C200" s="1"/>
      <c r="D200" s="3"/>
      <c r="E200" s="3"/>
      <c r="F200" s="3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2"/>
      <c r="C201" s="1"/>
      <c r="D201" s="3"/>
      <c r="E201" s="3"/>
      <c r="F201" s="3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2"/>
      <c r="C202" s="1"/>
      <c r="D202" s="3"/>
      <c r="E202" s="3"/>
      <c r="F202" s="3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2"/>
      <c r="C203" s="1"/>
      <c r="D203" s="3"/>
      <c r="E203" s="3"/>
      <c r="F203" s="3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2"/>
      <c r="C204" s="1"/>
      <c r="D204" s="3"/>
      <c r="E204" s="3"/>
      <c r="F204" s="3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2"/>
      <c r="C205" s="1"/>
      <c r="D205" s="3"/>
      <c r="E205" s="3"/>
      <c r="F205" s="3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2"/>
      <c r="C206" s="1"/>
      <c r="D206" s="3"/>
      <c r="E206" s="3"/>
      <c r="F206" s="3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2"/>
      <c r="C207" s="1"/>
      <c r="D207" s="3"/>
      <c r="E207" s="3"/>
      <c r="F207" s="3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2"/>
      <c r="C208" s="1"/>
      <c r="D208" s="3"/>
      <c r="E208" s="3"/>
      <c r="F208" s="3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2"/>
      <c r="C209" s="1"/>
      <c r="D209" s="3"/>
      <c r="E209" s="3"/>
      <c r="F209" s="3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2"/>
      <c r="C210" s="1"/>
      <c r="D210" s="3"/>
      <c r="E210" s="3"/>
      <c r="F210" s="3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2"/>
      <c r="C211" s="1"/>
      <c r="D211" s="3"/>
      <c r="E211" s="3"/>
      <c r="F211" s="3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2"/>
      <c r="C212" s="1"/>
      <c r="D212" s="3"/>
      <c r="E212" s="3"/>
      <c r="F212" s="3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2"/>
      <c r="C213" s="1"/>
      <c r="D213" s="3"/>
      <c r="E213" s="3"/>
      <c r="F213" s="3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2"/>
      <c r="C214" s="1"/>
      <c r="D214" s="3"/>
      <c r="E214" s="3"/>
      <c r="F214" s="3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2"/>
      <c r="C215" s="1"/>
      <c r="D215" s="3"/>
      <c r="E215" s="3"/>
      <c r="F215" s="3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2"/>
      <c r="C216" s="1"/>
      <c r="D216" s="3"/>
      <c r="E216" s="3"/>
      <c r="F216" s="3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2"/>
      <c r="C217" s="1"/>
      <c r="D217" s="3"/>
      <c r="E217" s="3"/>
      <c r="F217" s="3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2"/>
      <c r="C218" s="1"/>
      <c r="D218" s="3"/>
      <c r="E218" s="3"/>
      <c r="F218" s="3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2"/>
      <c r="C219" s="1"/>
      <c r="D219" s="3"/>
      <c r="E219" s="3"/>
      <c r="F219" s="3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2"/>
      <c r="C220" s="1"/>
      <c r="D220" s="3"/>
      <c r="E220" s="3"/>
      <c r="F220" s="3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2"/>
      <c r="C221" s="1"/>
      <c r="D221" s="3"/>
      <c r="E221" s="3"/>
      <c r="F221" s="3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2"/>
      <c r="C222" s="1"/>
      <c r="D222" s="3"/>
      <c r="E222" s="3"/>
      <c r="F222" s="3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2"/>
      <c r="C223" s="1"/>
      <c r="D223" s="3"/>
      <c r="E223" s="3"/>
      <c r="F223" s="3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2"/>
      <c r="C224" s="1"/>
      <c r="D224" s="3"/>
      <c r="E224" s="3"/>
      <c r="F224" s="3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2"/>
      <c r="C225" s="1"/>
      <c r="D225" s="3"/>
      <c r="E225" s="3"/>
      <c r="F225" s="3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2"/>
      <c r="C226" s="1"/>
      <c r="D226" s="3"/>
      <c r="E226" s="3"/>
      <c r="F226" s="3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2"/>
      <c r="C227" s="1"/>
      <c r="D227" s="3"/>
      <c r="E227" s="3"/>
      <c r="F227" s="3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2"/>
      <c r="C228" s="1"/>
      <c r="D228" s="3"/>
      <c r="E228" s="3"/>
      <c r="F228" s="3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2"/>
      <c r="C229" s="1"/>
      <c r="D229" s="3"/>
      <c r="E229" s="3"/>
      <c r="F229" s="3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2"/>
      <c r="C230" s="1"/>
      <c r="D230" s="3"/>
      <c r="E230" s="3"/>
      <c r="F230" s="3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2"/>
      <c r="C231" s="1"/>
      <c r="D231" s="3"/>
      <c r="E231" s="3"/>
      <c r="F231" s="3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2"/>
      <c r="C232" s="1"/>
      <c r="D232" s="3"/>
      <c r="E232" s="3"/>
      <c r="F232" s="3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2"/>
      <c r="C233" s="1"/>
      <c r="D233" s="3"/>
      <c r="E233" s="3"/>
      <c r="F233" s="3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2"/>
      <c r="C234" s="1"/>
      <c r="D234" s="3"/>
      <c r="E234" s="3"/>
      <c r="F234" s="3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2"/>
      <c r="C235" s="1"/>
      <c r="D235" s="3"/>
      <c r="E235" s="3"/>
      <c r="F235" s="3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2"/>
      <c r="C236" s="1"/>
      <c r="D236" s="3"/>
      <c r="E236" s="3"/>
      <c r="F236" s="3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2"/>
      <c r="C237" s="1"/>
      <c r="D237" s="3"/>
      <c r="E237" s="3"/>
      <c r="F237" s="3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2"/>
      <c r="C238" s="1"/>
      <c r="D238" s="3"/>
      <c r="E238" s="3"/>
      <c r="F238" s="3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2"/>
      <c r="C239" s="1"/>
      <c r="D239" s="3"/>
      <c r="E239" s="3"/>
      <c r="F239" s="3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2"/>
      <c r="C240" s="1"/>
      <c r="D240" s="3"/>
      <c r="E240" s="3"/>
      <c r="F240" s="3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2"/>
      <c r="C241" s="1"/>
      <c r="D241" s="3"/>
      <c r="E241" s="3"/>
      <c r="F241" s="3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2"/>
      <c r="C242" s="1"/>
      <c r="D242" s="3"/>
      <c r="E242" s="3"/>
      <c r="F242" s="3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2"/>
      <c r="C243" s="1"/>
      <c r="D243" s="3"/>
      <c r="E243" s="3"/>
      <c r="F243" s="3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2"/>
      <c r="C244" s="1"/>
      <c r="D244" s="3"/>
      <c r="E244" s="3"/>
      <c r="F244" s="3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2"/>
      <c r="C245" s="1"/>
      <c r="D245" s="3"/>
      <c r="E245" s="3"/>
      <c r="F245" s="3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2"/>
      <c r="C246" s="1"/>
      <c r="D246" s="3"/>
      <c r="E246" s="3"/>
      <c r="F246" s="3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2"/>
      <c r="C247" s="1"/>
      <c r="D247" s="3"/>
      <c r="E247" s="3"/>
      <c r="F247" s="3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2"/>
      <c r="C248" s="1"/>
      <c r="D248" s="3"/>
      <c r="E248" s="3"/>
      <c r="F248" s="3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2"/>
      <c r="C249" s="1"/>
      <c r="D249" s="3"/>
      <c r="E249" s="3"/>
      <c r="F249" s="3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2"/>
      <c r="C250" s="1"/>
      <c r="D250" s="3"/>
      <c r="E250" s="3"/>
      <c r="F250" s="3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2"/>
      <c r="C251" s="1"/>
      <c r="D251" s="3"/>
      <c r="E251" s="3"/>
      <c r="F251" s="3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2"/>
      <c r="C252" s="1"/>
      <c r="D252" s="3"/>
      <c r="E252" s="3"/>
      <c r="F252" s="3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2"/>
      <c r="C253" s="1"/>
      <c r="D253" s="3"/>
      <c r="E253" s="3"/>
      <c r="F253" s="3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2"/>
      <c r="C254" s="1"/>
      <c r="D254" s="3"/>
      <c r="E254" s="3"/>
      <c r="F254" s="3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2"/>
      <c r="C255" s="1"/>
      <c r="D255" s="3"/>
      <c r="E255" s="3"/>
      <c r="F255" s="3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2"/>
      <c r="C256" s="1"/>
      <c r="D256" s="3"/>
      <c r="E256" s="3"/>
      <c r="F256" s="3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2"/>
      <c r="C257" s="1"/>
      <c r="D257" s="3"/>
      <c r="E257" s="3"/>
      <c r="F257" s="3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2"/>
      <c r="C258" s="1"/>
      <c r="D258" s="3"/>
      <c r="E258" s="3"/>
      <c r="F258" s="3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2"/>
      <c r="C259" s="1"/>
      <c r="D259" s="3"/>
      <c r="E259" s="3"/>
      <c r="F259" s="3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2"/>
      <c r="C260" s="1"/>
      <c r="D260" s="3"/>
      <c r="E260" s="3"/>
      <c r="F260" s="3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2"/>
      <c r="C261" s="1"/>
      <c r="D261" s="3"/>
      <c r="E261" s="3"/>
      <c r="F261" s="3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2"/>
      <c r="C262" s="1"/>
      <c r="D262" s="3"/>
      <c r="E262" s="3"/>
      <c r="F262" s="3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2"/>
      <c r="C263" s="1"/>
      <c r="D263" s="3"/>
      <c r="E263" s="3"/>
      <c r="F263" s="3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2"/>
      <c r="C264" s="1"/>
      <c r="D264" s="3"/>
      <c r="E264" s="3"/>
      <c r="F264" s="3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2"/>
      <c r="C265" s="1"/>
      <c r="D265" s="3"/>
      <c r="E265" s="3"/>
      <c r="F265" s="3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2"/>
      <c r="C266" s="1"/>
      <c r="D266" s="3"/>
      <c r="E266" s="3"/>
      <c r="F266" s="3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2"/>
      <c r="C267" s="1"/>
      <c r="D267" s="3"/>
      <c r="E267" s="3"/>
      <c r="F267" s="3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2"/>
      <c r="C268" s="1"/>
      <c r="D268" s="3"/>
      <c r="E268" s="3"/>
      <c r="F268" s="3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2"/>
      <c r="C269" s="1"/>
      <c r="D269" s="3"/>
      <c r="E269" s="3"/>
      <c r="F269" s="3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2"/>
      <c r="C270" s="1"/>
      <c r="D270" s="3"/>
      <c r="E270" s="3"/>
      <c r="F270" s="3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2"/>
      <c r="C271" s="1"/>
      <c r="D271" s="3"/>
      <c r="E271" s="3"/>
      <c r="F271" s="3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2"/>
      <c r="C272" s="1"/>
      <c r="D272" s="3"/>
      <c r="E272" s="3"/>
      <c r="F272" s="3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2"/>
      <c r="C273" s="1"/>
      <c r="D273" s="3"/>
      <c r="E273" s="3"/>
      <c r="F273" s="3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2"/>
      <c r="C274" s="1"/>
      <c r="D274" s="3"/>
      <c r="E274" s="3"/>
      <c r="F274" s="3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2"/>
      <c r="C275" s="1"/>
      <c r="D275" s="3"/>
      <c r="E275" s="3"/>
      <c r="F275" s="3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2"/>
      <c r="C276" s="1"/>
      <c r="D276" s="3"/>
      <c r="E276" s="3"/>
      <c r="F276" s="3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2"/>
      <c r="C277" s="1"/>
      <c r="D277" s="3"/>
      <c r="E277" s="3"/>
      <c r="F277" s="3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2"/>
      <c r="C278" s="1"/>
      <c r="D278" s="3"/>
      <c r="E278" s="3"/>
      <c r="F278" s="3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2"/>
      <c r="C279" s="1"/>
      <c r="D279" s="3"/>
      <c r="E279" s="3"/>
      <c r="F279" s="3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2"/>
      <c r="C280" s="1"/>
      <c r="D280" s="3"/>
      <c r="E280" s="3"/>
      <c r="F280" s="3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2"/>
      <c r="C281" s="1"/>
      <c r="D281" s="3"/>
      <c r="E281" s="3"/>
      <c r="F281" s="3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2"/>
      <c r="C282" s="1"/>
      <c r="D282" s="3"/>
      <c r="E282" s="3"/>
      <c r="F282" s="3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2"/>
      <c r="C283" s="1"/>
      <c r="D283" s="3"/>
      <c r="E283" s="3"/>
      <c r="F283" s="3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2"/>
      <c r="C284" s="1"/>
      <c r="D284" s="3"/>
      <c r="E284" s="3"/>
      <c r="F284" s="3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2"/>
      <c r="C285" s="1"/>
      <c r="D285" s="3"/>
      <c r="E285" s="3"/>
      <c r="F285" s="3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2"/>
      <c r="C286" s="1"/>
      <c r="D286" s="3"/>
      <c r="E286" s="3"/>
      <c r="F286" s="3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2"/>
      <c r="C287" s="1"/>
      <c r="D287" s="3"/>
      <c r="E287" s="3"/>
      <c r="F287" s="3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2"/>
      <c r="C288" s="1"/>
      <c r="D288" s="3"/>
      <c r="E288" s="3"/>
      <c r="F288" s="3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2"/>
      <c r="C289" s="1"/>
      <c r="D289" s="3"/>
      <c r="E289" s="3"/>
      <c r="F289" s="3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2"/>
      <c r="C290" s="1"/>
      <c r="D290" s="3"/>
      <c r="E290" s="3"/>
      <c r="F290" s="3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2"/>
      <c r="C291" s="1"/>
      <c r="D291" s="3"/>
      <c r="E291" s="3"/>
      <c r="F291" s="3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2"/>
      <c r="C292" s="1"/>
      <c r="D292" s="3"/>
      <c r="E292" s="3"/>
      <c r="F292" s="3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2"/>
      <c r="C293" s="1"/>
      <c r="D293" s="3"/>
      <c r="E293" s="3"/>
      <c r="F293" s="3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2"/>
      <c r="C294" s="1"/>
      <c r="D294" s="3"/>
      <c r="E294" s="3"/>
      <c r="F294" s="3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2"/>
      <c r="C295" s="1"/>
      <c r="D295" s="3"/>
      <c r="E295" s="3"/>
      <c r="F295" s="3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2"/>
      <c r="C296" s="1"/>
      <c r="D296" s="3"/>
      <c r="E296" s="3"/>
      <c r="F296" s="3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2"/>
      <c r="C297" s="1"/>
      <c r="D297" s="3"/>
      <c r="E297" s="3"/>
      <c r="F297" s="3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2"/>
      <c r="C298" s="1"/>
      <c r="D298" s="3"/>
      <c r="E298" s="3"/>
      <c r="F298" s="3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2"/>
      <c r="C299" s="1"/>
      <c r="D299" s="3"/>
      <c r="E299" s="3"/>
      <c r="F299" s="3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2"/>
      <c r="C300" s="1"/>
      <c r="D300" s="3"/>
      <c r="E300" s="3"/>
      <c r="F300" s="3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2"/>
      <c r="C301" s="1"/>
      <c r="D301" s="3"/>
      <c r="E301" s="3"/>
      <c r="F301" s="3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2"/>
      <c r="C302" s="1"/>
      <c r="D302" s="3"/>
      <c r="E302" s="3"/>
      <c r="F302" s="3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2"/>
      <c r="C303" s="1"/>
      <c r="D303" s="3"/>
      <c r="E303" s="3"/>
      <c r="F303" s="3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2"/>
      <c r="C304" s="1"/>
      <c r="D304" s="3"/>
      <c r="E304" s="3"/>
      <c r="F304" s="3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2"/>
      <c r="C305" s="1"/>
      <c r="D305" s="3"/>
      <c r="E305" s="3"/>
      <c r="F305" s="3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2"/>
      <c r="C306" s="1"/>
      <c r="D306" s="3"/>
      <c r="E306" s="3"/>
      <c r="F306" s="3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2"/>
      <c r="C307" s="1"/>
      <c r="D307" s="3"/>
      <c r="E307" s="3"/>
      <c r="F307" s="3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2"/>
      <c r="C308" s="1"/>
      <c r="D308" s="3"/>
      <c r="E308" s="3"/>
      <c r="F308" s="3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2"/>
      <c r="C309" s="1"/>
      <c r="D309" s="3"/>
      <c r="E309" s="3"/>
      <c r="F309" s="3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2"/>
      <c r="C310" s="1"/>
      <c r="D310" s="3"/>
      <c r="E310" s="3"/>
      <c r="F310" s="3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2"/>
      <c r="C311" s="1"/>
      <c r="D311" s="3"/>
      <c r="E311" s="3"/>
      <c r="F311" s="3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2"/>
      <c r="C312" s="1"/>
      <c r="D312" s="3"/>
      <c r="E312" s="3"/>
      <c r="F312" s="3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2"/>
      <c r="C313" s="1"/>
      <c r="D313" s="3"/>
      <c r="E313" s="3"/>
      <c r="F313" s="3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2"/>
      <c r="C314" s="1"/>
      <c r="D314" s="3"/>
      <c r="E314" s="3"/>
      <c r="F314" s="3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2"/>
      <c r="C315" s="1"/>
      <c r="D315" s="3"/>
      <c r="E315" s="3"/>
      <c r="F315" s="3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2"/>
      <c r="C316" s="1"/>
      <c r="D316" s="3"/>
      <c r="E316" s="3"/>
      <c r="F316" s="3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2"/>
      <c r="C317" s="1"/>
      <c r="D317" s="3"/>
      <c r="E317" s="3"/>
      <c r="F317" s="3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2"/>
      <c r="C318" s="1"/>
      <c r="D318" s="3"/>
      <c r="E318" s="3"/>
      <c r="F318" s="3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2"/>
      <c r="C319" s="1"/>
      <c r="D319" s="3"/>
      <c r="E319" s="3"/>
      <c r="F319" s="3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2"/>
      <c r="C320" s="1"/>
      <c r="D320" s="3"/>
      <c r="E320" s="3"/>
      <c r="F320" s="3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2"/>
      <c r="C321" s="1"/>
      <c r="D321" s="3"/>
      <c r="E321" s="3"/>
      <c r="F321" s="3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2"/>
      <c r="C322" s="1"/>
      <c r="D322" s="3"/>
      <c r="E322" s="3"/>
      <c r="F322" s="3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2"/>
      <c r="C323" s="1"/>
      <c r="D323" s="3"/>
      <c r="E323" s="3"/>
      <c r="F323" s="3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2"/>
      <c r="C324" s="1"/>
      <c r="D324" s="3"/>
      <c r="E324" s="3"/>
      <c r="F324" s="3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2"/>
      <c r="C325" s="1"/>
      <c r="D325" s="3"/>
      <c r="E325" s="3"/>
      <c r="F325" s="3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2"/>
      <c r="C326" s="1"/>
      <c r="D326" s="3"/>
      <c r="E326" s="3"/>
      <c r="F326" s="3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2"/>
      <c r="C327" s="1"/>
      <c r="D327" s="3"/>
      <c r="E327" s="3"/>
      <c r="F327" s="3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2"/>
      <c r="C328" s="1"/>
      <c r="D328" s="3"/>
      <c r="E328" s="3"/>
      <c r="F328" s="3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2"/>
      <c r="C329" s="1"/>
      <c r="D329" s="3"/>
      <c r="E329" s="3"/>
      <c r="F329" s="3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2"/>
      <c r="C330" s="1"/>
      <c r="D330" s="3"/>
      <c r="E330" s="3"/>
      <c r="F330" s="3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2"/>
      <c r="C331" s="1"/>
      <c r="D331" s="3"/>
      <c r="E331" s="3"/>
      <c r="F331" s="3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2"/>
      <c r="C332" s="1"/>
      <c r="D332" s="3"/>
      <c r="E332" s="3"/>
      <c r="F332" s="3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2"/>
      <c r="C333" s="1"/>
      <c r="D333" s="3"/>
      <c r="E333" s="3"/>
      <c r="F333" s="3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2"/>
      <c r="C334" s="1"/>
      <c r="D334" s="3"/>
      <c r="E334" s="3"/>
      <c r="F334" s="3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2"/>
      <c r="C335" s="1"/>
      <c r="D335" s="3"/>
      <c r="E335" s="3"/>
      <c r="F335" s="3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2"/>
      <c r="C336" s="1"/>
      <c r="D336" s="3"/>
      <c r="E336" s="3"/>
      <c r="F336" s="3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2"/>
      <c r="C337" s="1"/>
      <c r="D337" s="3"/>
      <c r="E337" s="3"/>
      <c r="F337" s="3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2"/>
      <c r="C338" s="1"/>
      <c r="D338" s="3"/>
      <c r="E338" s="3"/>
      <c r="F338" s="3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2"/>
      <c r="C339" s="1"/>
      <c r="D339" s="3"/>
      <c r="E339" s="3"/>
      <c r="F339" s="3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2"/>
      <c r="C340" s="1"/>
      <c r="D340" s="3"/>
      <c r="E340" s="3"/>
      <c r="F340" s="3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2"/>
      <c r="C341" s="1"/>
      <c r="D341" s="3"/>
      <c r="E341" s="3"/>
      <c r="F341" s="3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2"/>
      <c r="C342" s="1"/>
      <c r="D342" s="3"/>
      <c r="E342" s="3"/>
      <c r="F342" s="3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2"/>
      <c r="C343" s="1"/>
      <c r="D343" s="3"/>
      <c r="E343" s="3"/>
      <c r="F343" s="3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2"/>
      <c r="C344" s="1"/>
      <c r="D344" s="3"/>
      <c r="E344" s="3"/>
      <c r="F344" s="3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2"/>
      <c r="C345" s="1"/>
      <c r="D345" s="3"/>
      <c r="E345" s="3"/>
      <c r="F345" s="3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2"/>
      <c r="C346" s="1"/>
      <c r="D346" s="3"/>
      <c r="E346" s="3"/>
      <c r="F346" s="3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2"/>
      <c r="C347" s="1"/>
      <c r="D347" s="3"/>
      <c r="E347" s="3"/>
      <c r="F347" s="3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2"/>
      <c r="C348" s="1"/>
      <c r="D348" s="3"/>
      <c r="E348" s="3"/>
      <c r="F348" s="3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2"/>
      <c r="C349" s="1"/>
      <c r="D349" s="3"/>
      <c r="E349" s="3"/>
      <c r="F349" s="3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2"/>
      <c r="C350" s="1"/>
      <c r="D350" s="3"/>
      <c r="E350" s="3"/>
      <c r="F350" s="3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2"/>
      <c r="C351" s="1"/>
      <c r="D351" s="3"/>
      <c r="E351" s="3"/>
      <c r="F351" s="3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2"/>
      <c r="C352" s="1"/>
      <c r="D352" s="3"/>
      <c r="E352" s="3"/>
      <c r="F352" s="3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2"/>
      <c r="C353" s="1"/>
      <c r="D353" s="3"/>
      <c r="E353" s="3"/>
      <c r="F353" s="3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2"/>
      <c r="C354" s="1"/>
      <c r="D354" s="3"/>
      <c r="E354" s="3"/>
      <c r="F354" s="3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2"/>
      <c r="C355" s="1"/>
      <c r="D355" s="3"/>
      <c r="E355" s="3"/>
      <c r="F355" s="3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2"/>
      <c r="C356" s="1"/>
      <c r="D356" s="3"/>
      <c r="E356" s="3"/>
      <c r="F356" s="3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2"/>
      <c r="C357" s="1"/>
      <c r="D357" s="3"/>
      <c r="E357" s="3"/>
      <c r="F357" s="3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2"/>
      <c r="C358" s="1"/>
      <c r="D358" s="3"/>
      <c r="E358" s="3"/>
      <c r="F358" s="3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2"/>
      <c r="C359" s="1"/>
      <c r="D359" s="3"/>
      <c r="E359" s="3"/>
      <c r="F359" s="3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2"/>
      <c r="C360" s="1"/>
      <c r="D360" s="3"/>
      <c r="E360" s="3"/>
      <c r="F360" s="3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2"/>
      <c r="C361" s="1"/>
      <c r="D361" s="3"/>
      <c r="E361" s="3"/>
      <c r="F361" s="3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2"/>
      <c r="C362" s="1"/>
      <c r="D362" s="3"/>
      <c r="E362" s="3"/>
      <c r="F362" s="3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2"/>
      <c r="C363" s="1"/>
      <c r="D363" s="3"/>
      <c r="E363" s="3"/>
      <c r="F363" s="3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2"/>
      <c r="C364" s="1"/>
      <c r="D364" s="3"/>
      <c r="E364" s="3"/>
      <c r="F364" s="3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2"/>
      <c r="C365" s="1"/>
      <c r="D365" s="3"/>
      <c r="E365" s="3"/>
      <c r="F365" s="3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2"/>
      <c r="C366" s="1"/>
      <c r="D366" s="3"/>
      <c r="E366" s="3"/>
      <c r="F366" s="3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2"/>
      <c r="C367" s="1"/>
      <c r="D367" s="3"/>
      <c r="E367" s="3"/>
      <c r="F367" s="3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2"/>
      <c r="C368" s="1"/>
      <c r="D368" s="3"/>
      <c r="E368" s="3"/>
      <c r="F368" s="3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2"/>
      <c r="C369" s="1"/>
      <c r="D369" s="3"/>
      <c r="E369" s="3"/>
      <c r="F369" s="3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2"/>
      <c r="C370" s="1"/>
      <c r="D370" s="3"/>
      <c r="E370" s="3"/>
      <c r="F370" s="3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2"/>
      <c r="C371" s="1"/>
      <c r="D371" s="3"/>
      <c r="E371" s="3"/>
      <c r="F371" s="3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2"/>
      <c r="C372" s="1"/>
      <c r="D372" s="3"/>
      <c r="E372" s="3"/>
      <c r="F372" s="3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2"/>
      <c r="C373" s="1"/>
      <c r="D373" s="3"/>
      <c r="E373" s="3"/>
      <c r="F373" s="3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2"/>
      <c r="C374" s="1"/>
      <c r="D374" s="3"/>
      <c r="E374" s="3"/>
      <c r="F374" s="3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2"/>
      <c r="C375" s="1"/>
      <c r="D375" s="3"/>
      <c r="E375" s="3"/>
      <c r="F375" s="3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2"/>
      <c r="C376" s="1"/>
      <c r="D376" s="3"/>
      <c r="E376" s="3"/>
      <c r="F376" s="3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2"/>
      <c r="C377" s="1"/>
      <c r="D377" s="3"/>
      <c r="E377" s="3"/>
      <c r="F377" s="3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2"/>
      <c r="C378" s="1"/>
      <c r="D378" s="3"/>
      <c r="E378" s="3"/>
      <c r="F378" s="3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2"/>
      <c r="C379" s="1"/>
      <c r="D379" s="3"/>
      <c r="E379" s="3"/>
      <c r="F379" s="3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2"/>
      <c r="C380" s="1"/>
      <c r="D380" s="3"/>
      <c r="E380" s="3"/>
      <c r="F380" s="3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2"/>
      <c r="C381" s="1"/>
      <c r="D381" s="3"/>
      <c r="E381" s="3"/>
      <c r="F381" s="3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2"/>
      <c r="C382" s="1"/>
      <c r="D382" s="3"/>
      <c r="E382" s="3"/>
      <c r="F382" s="3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2"/>
      <c r="C383" s="1"/>
      <c r="D383" s="3"/>
      <c r="E383" s="3"/>
      <c r="F383" s="3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2"/>
      <c r="C384" s="1"/>
      <c r="D384" s="3"/>
      <c r="E384" s="3"/>
      <c r="F384" s="3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2"/>
      <c r="C385" s="1"/>
      <c r="D385" s="3"/>
      <c r="E385" s="3"/>
      <c r="F385" s="3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2"/>
      <c r="C386" s="1"/>
      <c r="D386" s="3"/>
      <c r="E386" s="3"/>
      <c r="F386" s="3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2"/>
      <c r="C387" s="1"/>
      <c r="D387" s="3"/>
      <c r="E387" s="3"/>
      <c r="F387" s="3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2"/>
      <c r="C388" s="1"/>
      <c r="D388" s="3"/>
      <c r="E388" s="3"/>
      <c r="F388" s="3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2"/>
      <c r="C389" s="1"/>
      <c r="D389" s="3"/>
      <c r="E389" s="3"/>
      <c r="F389" s="3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2"/>
      <c r="C390" s="1"/>
      <c r="D390" s="3"/>
      <c r="E390" s="3"/>
      <c r="F390" s="3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2"/>
      <c r="C391" s="1"/>
      <c r="D391" s="3"/>
      <c r="E391" s="3"/>
      <c r="F391" s="3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2"/>
      <c r="C392" s="1"/>
      <c r="D392" s="3"/>
      <c r="E392" s="3"/>
      <c r="F392" s="3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2"/>
      <c r="C393" s="1"/>
      <c r="D393" s="3"/>
      <c r="E393" s="3"/>
      <c r="F393" s="3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2"/>
      <c r="C394" s="1"/>
      <c r="D394" s="3"/>
      <c r="E394" s="3"/>
      <c r="F394" s="3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2"/>
      <c r="C395" s="1"/>
      <c r="D395" s="3"/>
      <c r="E395" s="3"/>
      <c r="F395" s="3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2"/>
      <c r="C396" s="1"/>
      <c r="D396" s="3"/>
      <c r="E396" s="3"/>
      <c r="F396" s="3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2"/>
      <c r="C397" s="1"/>
      <c r="D397" s="3"/>
      <c r="E397" s="3"/>
      <c r="F397" s="3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2"/>
      <c r="C398" s="1"/>
      <c r="D398" s="3"/>
      <c r="E398" s="3"/>
      <c r="F398" s="3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2"/>
      <c r="C399" s="1"/>
      <c r="D399" s="3"/>
      <c r="E399" s="3"/>
      <c r="F399" s="3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2"/>
      <c r="C400" s="1"/>
      <c r="D400" s="3"/>
      <c r="E400" s="3"/>
      <c r="F400" s="3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2"/>
      <c r="C401" s="1"/>
      <c r="D401" s="3"/>
      <c r="E401" s="3"/>
      <c r="F401" s="3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2"/>
      <c r="C402" s="1"/>
      <c r="D402" s="3"/>
      <c r="E402" s="3"/>
      <c r="F402" s="3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2"/>
      <c r="C403" s="1"/>
      <c r="D403" s="3"/>
      <c r="E403" s="3"/>
      <c r="F403" s="3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2"/>
      <c r="C404" s="1"/>
      <c r="D404" s="3"/>
      <c r="E404" s="3"/>
      <c r="F404" s="3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2"/>
      <c r="C405" s="1"/>
      <c r="D405" s="3"/>
      <c r="E405" s="3"/>
      <c r="F405" s="3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2"/>
      <c r="C406" s="1"/>
      <c r="D406" s="3"/>
      <c r="E406" s="3"/>
      <c r="F406" s="3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2"/>
      <c r="C407" s="1"/>
      <c r="D407" s="3"/>
      <c r="E407" s="3"/>
      <c r="F407" s="3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2"/>
      <c r="C408" s="1"/>
      <c r="D408" s="3"/>
      <c r="E408" s="3"/>
      <c r="F408" s="3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2"/>
      <c r="C409" s="1"/>
      <c r="D409" s="3"/>
      <c r="E409" s="3"/>
      <c r="F409" s="3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2"/>
      <c r="C410" s="1"/>
      <c r="D410" s="3"/>
      <c r="E410" s="3"/>
      <c r="F410" s="3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2"/>
      <c r="C411" s="1"/>
      <c r="D411" s="3"/>
      <c r="E411" s="3"/>
      <c r="F411" s="3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2"/>
      <c r="C412" s="1"/>
      <c r="D412" s="3"/>
      <c r="E412" s="3"/>
      <c r="F412" s="3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2"/>
      <c r="C413" s="1"/>
      <c r="D413" s="3"/>
      <c r="E413" s="3"/>
      <c r="F413" s="3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2"/>
      <c r="C414" s="1"/>
      <c r="D414" s="3"/>
      <c r="E414" s="3"/>
      <c r="F414" s="3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2"/>
      <c r="C415" s="1"/>
      <c r="D415" s="3"/>
      <c r="E415" s="3"/>
      <c r="F415" s="3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2"/>
      <c r="C416" s="1"/>
      <c r="D416" s="3"/>
      <c r="E416" s="3"/>
      <c r="F416" s="3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2"/>
      <c r="C417" s="1"/>
      <c r="D417" s="3"/>
      <c r="E417" s="3"/>
      <c r="F417" s="3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2"/>
      <c r="C418" s="1"/>
      <c r="D418" s="3"/>
      <c r="E418" s="3"/>
      <c r="F418" s="3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2"/>
      <c r="C419" s="1"/>
      <c r="D419" s="3"/>
      <c r="E419" s="3"/>
      <c r="F419" s="3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2"/>
      <c r="C420" s="1"/>
      <c r="D420" s="3"/>
      <c r="E420" s="3"/>
      <c r="F420" s="3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2"/>
      <c r="C421" s="1"/>
      <c r="D421" s="3"/>
      <c r="E421" s="3"/>
      <c r="F421" s="3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2"/>
      <c r="C422" s="1"/>
      <c r="D422" s="3"/>
      <c r="E422" s="3"/>
      <c r="F422" s="3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2"/>
      <c r="C423" s="1"/>
      <c r="D423" s="3"/>
      <c r="E423" s="3"/>
      <c r="F423" s="3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2"/>
      <c r="C424" s="1"/>
      <c r="D424" s="3"/>
      <c r="E424" s="3"/>
      <c r="F424" s="3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2"/>
      <c r="C425" s="1"/>
      <c r="D425" s="3"/>
      <c r="E425" s="3"/>
      <c r="F425" s="3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2"/>
      <c r="C426" s="1"/>
      <c r="D426" s="3"/>
      <c r="E426" s="3"/>
      <c r="F426" s="3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2"/>
      <c r="C427" s="1"/>
      <c r="D427" s="3"/>
      <c r="E427" s="3"/>
      <c r="F427" s="3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2"/>
      <c r="C428" s="1"/>
      <c r="D428" s="3"/>
      <c r="E428" s="3"/>
      <c r="F428" s="3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2"/>
      <c r="C429" s="1"/>
      <c r="D429" s="3"/>
      <c r="E429" s="3"/>
      <c r="F429" s="3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2"/>
      <c r="C430" s="1"/>
      <c r="D430" s="3"/>
      <c r="E430" s="3"/>
      <c r="F430" s="3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2"/>
      <c r="C431" s="1"/>
      <c r="D431" s="3"/>
      <c r="E431" s="3"/>
      <c r="F431" s="3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2"/>
      <c r="C432" s="1"/>
      <c r="D432" s="3"/>
      <c r="E432" s="3"/>
      <c r="F432" s="3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2"/>
      <c r="C433" s="1"/>
      <c r="D433" s="3"/>
      <c r="E433" s="3"/>
      <c r="F433" s="3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2"/>
      <c r="C434" s="1"/>
      <c r="D434" s="3"/>
      <c r="E434" s="3"/>
      <c r="F434" s="3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2"/>
      <c r="C435" s="1"/>
      <c r="D435" s="3"/>
      <c r="E435" s="3"/>
      <c r="F435" s="3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2"/>
      <c r="C436" s="1"/>
      <c r="D436" s="3"/>
      <c r="E436" s="3"/>
      <c r="F436" s="3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2"/>
      <c r="C437" s="1"/>
      <c r="D437" s="3"/>
      <c r="E437" s="3"/>
      <c r="F437" s="3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2"/>
      <c r="C438" s="1"/>
      <c r="D438" s="3"/>
      <c r="E438" s="3"/>
      <c r="F438" s="3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2"/>
      <c r="C439" s="1"/>
      <c r="D439" s="3"/>
      <c r="E439" s="3"/>
      <c r="F439" s="3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2"/>
      <c r="C440" s="1"/>
      <c r="D440" s="3"/>
      <c r="E440" s="3"/>
      <c r="F440" s="3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2"/>
      <c r="C441" s="1"/>
      <c r="D441" s="3"/>
      <c r="E441" s="3"/>
      <c r="F441" s="3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2"/>
      <c r="C442" s="1"/>
      <c r="D442" s="3"/>
      <c r="E442" s="3"/>
      <c r="F442" s="3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2"/>
      <c r="C443" s="1"/>
      <c r="D443" s="3"/>
      <c r="E443" s="3"/>
      <c r="F443" s="3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2"/>
      <c r="C444" s="1"/>
      <c r="D444" s="3"/>
      <c r="E444" s="3"/>
      <c r="F444" s="3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2"/>
      <c r="C445" s="1"/>
      <c r="D445" s="3"/>
      <c r="E445" s="3"/>
      <c r="F445" s="3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2"/>
      <c r="C446" s="1"/>
      <c r="D446" s="3"/>
      <c r="E446" s="3"/>
      <c r="F446" s="3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2"/>
      <c r="C447" s="1"/>
      <c r="D447" s="3"/>
      <c r="E447" s="3"/>
      <c r="F447" s="3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2"/>
      <c r="C448" s="1"/>
      <c r="D448" s="3"/>
      <c r="E448" s="3"/>
      <c r="F448" s="3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2"/>
      <c r="C449" s="1"/>
      <c r="D449" s="3"/>
      <c r="E449" s="3"/>
      <c r="F449" s="3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2"/>
      <c r="C450" s="1"/>
      <c r="D450" s="3"/>
      <c r="E450" s="3"/>
      <c r="F450" s="3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2"/>
      <c r="C451" s="1"/>
      <c r="D451" s="3"/>
      <c r="E451" s="3"/>
      <c r="F451" s="3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2"/>
      <c r="C452" s="1"/>
      <c r="D452" s="3"/>
      <c r="E452" s="3"/>
      <c r="F452" s="3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2"/>
      <c r="C453" s="1"/>
      <c r="D453" s="3"/>
      <c r="E453" s="3"/>
      <c r="F453" s="3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2"/>
      <c r="C454" s="1"/>
      <c r="D454" s="3"/>
      <c r="E454" s="3"/>
      <c r="F454" s="3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2"/>
      <c r="C455" s="1"/>
      <c r="D455" s="3"/>
      <c r="E455" s="3"/>
      <c r="F455" s="3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2"/>
      <c r="C456" s="1"/>
      <c r="D456" s="3"/>
      <c r="E456" s="3"/>
      <c r="F456" s="3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2"/>
      <c r="C457" s="1"/>
      <c r="D457" s="3"/>
      <c r="E457" s="3"/>
      <c r="F457" s="3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2"/>
      <c r="C458" s="1"/>
      <c r="D458" s="3"/>
      <c r="E458" s="3"/>
      <c r="F458" s="3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2"/>
      <c r="C459" s="1"/>
      <c r="D459" s="3"/>
      <c r="E459" s="3"/>
      <c r="F459" s="3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2"/>
      <c r="C460" s="1"/>
      <c r="D460" s="3"/>
      <c r="E460" s="3"/>
      <c r="F460" s="3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2"/>
      <c r="C461" s="1"/>
      <c r="D461" s="3"/>
      <c r="E461" s="3"/>
      <c r="F461" s="3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2"/>
      <c r="C462" s="1"/>
      <c r="D462" s="3"/>
      <c r="E462" s="3"/>
      <c r="F462" s="3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2"/>
      <c r="C463" s="1"/>
      <c r="D463" s="3"/>
      <c r="E463" s="3"/>
      <c r="F463" s="3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2"/>
      <c r="C464" s="1"/>
      <c r="D464" s="3"/>
      <c r="E464" s="3"/>
      <c r="F464" s="3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2"/>
      <c r="C465" s="1"/>
      <c r="D465" s="3"/>
      <c r="E465" s="3"/>
      <c r="F465" s="3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2"/>
      <c r="C466" s="1"/>
      <c r="D466" s="3"/>
      <c r="E466" s="3"/>
      <c r="F466" s="3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2"/>
      <c r="C467" s="1"/>
      <c r="D467" s="3"/>
      <c r="E467" s="3"/>
      <c r="F467" s="3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2"/>
      <c r="C468" s="1"/>
      <c r="D468" s="3"/>
      <c r="E468" s="3"/>
      <c r="F468" s="3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2"/>
      <c r="C469" s="1"/>
      <c r="D469" s="3"/>
      <c r="E469" s="3"/>
      <c r="F469" s="3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2"/>
      <c r="C470" s="1"/>
      <c r="D470" s="3"/>
      <c r="E470" s="3"/>
      <c r="F470" s="3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2"/>
      <c r="C471" s="1"/>
      <c r="D471" s="3"/>
      <c r="E471" s="3"/>
      <c r="F471" s="3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2"/>
      <c r="C472" s="1"/>
      <c r="D472" s="3"/>
      <c r="E472" s="3"/>
      <c r="F472" s="3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2"/>
      <c r="C473" s="1"/>
      <c r="D473" s="3"/>
      <c r="E473" s="3"/>
      <c r="F473" s="3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2"/>
      <c r="C474" s="1"/>
      <c r="D474" s="3"/>
      <c r="E474" s="3"/>
      <c r="F474" s="3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2"/>
      <c r="C475" s="1"/>
      <c r="D475" s="3"/>
      <c r="E475" s="3"/>
      <c r="F475" s="3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2"/>
      <c r="C476" s="1"/>
      <c r="D476" s="3"/>
      <c r="E476" s="3"/>
      <c r="F476" s="3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2"/>
      <c r="C477" s="1"/>
      <c r="D477" s="3"/>
      <c r="E477" s="3"/>
      <c r="F477" s="3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2"/>
      <c r="C478" s="1"/>
      <c r="D478" s="3"/>
      <c r="E478" s="3"/>
      <c r="F478" s="3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2"/>
      <c r="C479" s="1"/>
      <c r="D479" s="3"/>
      <c r="E479" s="3"/>
      <c r="F479" s="3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2"/>
      <c r="C480" s="1"/>
      <c r="D480" s="3"/>
      <c r="E480" s="3"/>
      <c r="F480" s="3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2"/>
      <c r="C481" s="1"/>
      <c r="D481" s="3"/>
      <c r="E481" s="3"/>
      <c r="F481" s="3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2"/>
      <c r="C482" s="1"/>
      <c r="D482" s="3"/>
      <c r="E482" s="3"/>
      <c r="F482" s="3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2"/>
      <c r="C483" s="1"/>
      <c r="D483" s="3"/>
      <c r="E483" s="3"/>
      <c r="F483" s="3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2"/>
      <c r="C484" s="1"/>
      <c r="D484" s="3"/>
      <c r="E484" s="3"/>
      <c r="F484" s="3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2"/>
      <c r="C485" s="1"/>
      <c r="D485" s="3"/>
      <c r="E485" s="3"/>
      <c r="F485" s="3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2"/>
      <c r="C486" s="1"/>
      <c r="D486" s="3"/>
      <c r="E486" s="3"/>
      <c r="F486" s="3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2"/>
      <c r="C487" s="1"/>
      <c r="D487" s="3"/>
      <c r="E487" s="3"/>
      <c r="F487" s="3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2"/>
      <c r="C488" s="1"/>
      <c r="D488" s="3"/>
      <c r="E488" s="3"/>
      <c r="F488" s="3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2"/>
      <c r="C489" s="1"/>
      <c r="D489" s="3"/>
      <c r="E489" s="3"/>
      <c r="F489" s="3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2"/>
      <c r="C490" s="1"/>
      <c r="D490" s="3"/>
      <c r="E490" s="3"/>
      <c r="F490" s="3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2"/>
      <c r="C491" s="1"/>
      <c r="D491" s="3"/>
      <c r="E491" s="3"/>
      <c r="F491" s="3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2"/>
      <c r="C492" s="1"/>
      <c r="D492" s="3"/>
      <c r="E492" s="3"/>
      <c r="F492" s="3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2"/>
      <c r="C493" s="1"/>
      <c r="D493" s="3"/>
      <c r="E493" s="3"/>
      <c r="F493" s="3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2"/>
      <c r="C494" s="1"/>
      <c r="D494" s="3"/>
      <c r="E494" s="3"/>
      <c r="F494" s="3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2"/>
      <c r="C495" s="1"/>
      <c r="D495" s="3"/>
      <c r="E495" s="3"/>
      <c r="F495" s="3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2"/>
      <c r="C496" s="1"/>
      <c r="D496" s="3"/>
      <c r="E496" s="3"/>
      <c r="F496" s="3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2"/>
      <c r="C497" s="1"/>
      <c r="D497" s="3"/>
      <c r="E497" s="3"/>
      <c r="F497" s="3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2"/>
      <c r="C498" s="1"/>
      <c r="D498" s="3"/>
      <c r="E498" s="3"/>
      <c r="F498" s="3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2"/>
      <c r="C499" s="1"/>
      <c r="D499" s="3"/>
      <c r="E499" s="3"/>
      <c r="F499" s="3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2"/>
      <c r="C500" s="1"/>
      <c r="D500" s="3"/>
      <c r="E500" s="3"/>
      <c r="F500" s="3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2"/>
      <c r="C501" s="1"/>
      <c r="D501" s="3"/>
      <c r="E501" s="3"/>
      <c r="F501" s="3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2"/>
      <c r="C502" s="1"/>
      <c r="D502" s="3"/>
      <c r="E502" s="3"/>
      <c r="F502" s="3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2"/>
      <c r="C503" s="1"/>
      <c r="D503" s="3"/>
      <c r="E503" s="3"/>
      <c r="F503" s="3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2"/>
      <c r="C504" s="1"/>
      <c r="D504" s="3"/>
      <c r="E504" s="3"/>
      <c r="F504" s="3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2"/>
      <c r="C505" s="1"/>
      <c r="D505" s="3"/>
      <c r="E505" s="3"/>
      <c r="F505" s="3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2"/>
      <c r="C506" s="1"/>
      <c r="D506" s="3"/>
      <c r="E506" s="3"/>
      <c r="F506" s="3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2"/>
      <c r="C507" s="1"/>
      <c r="D507" s="3"/>
      <c r="E507" s="3"/>
      <c r="F507" s="3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2"/>
      <c r="C508" s="1"/>
      <c r="D508" s="3"/>
      <c r="E508" s="3"/>
      <c r="F508" s="3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2"/>
      <c r="C509" s="1"/>
      <c r="D509" s="3"/>
      <c r="E509" s="3"/>
      <c r="F509" s="3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2"/>
      <c r="C510" s="1"/>
      <c r="D510" s="3"/>
      <c r="E510" s="3"/>
      <c r="F510" s="3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2"/>
      <c r="C511" s="1"/>
      <c r="D511" s="3"/>
      <c r="E511" s="3"/>
      <c r="F511" s="3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2"/>
      <c r="C512" s="1"/>
      <c r="D512" s="3"/>
      <c r="E512" s="3"/>
      <c r="F512" s="3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2"/>
      <c r="C513" s="1"/>
      <c r="D513" s="3"/>
      <c r="E513" s="3"/>
      <c r="F513" s="3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2"/>
      <c r="C514" s="1"/>
      <c r="D514" s="3"/>
      <c r="E514" s="3"/>
      <c r="F514" s="3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2"/>
      <c r="C515" s="1"/>
      <c r="D515" s="3"/>
      <c r="E515" s="3"/>
      <c r="F515" s="3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2"/>
      <c r="C516" s="1"/>
      <c r="D516" s="3"/>
      <c r="E516" s="3"/>
      <c r="F516" s="3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2"/>
      <c r="C517" s="1"/>
      <c r="D517" s="3"/>
      <c r="E517" s="3"/>
      <c r="F517" s="3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2"/>
      <c r="C518" s="1"/>
      <c r="D518" s="3"/>
      <c r="E518" s="3"/>
      <c r="F518" s="3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2"/>
      <c r="C519" s="1"/>
      <c r="D519" s="3"/>
      <c r="E519" s="3"/>
      <c r="F519" s="3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2"/>
      <c r="C520" s="1"/>
      <c r="D520" s="3"/>
      <c r="E520" s="3"/>
      <c r="F520" s="3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2"/>
      <c r="C521" s="1"/>
      <c r="D521" s="3"/>
      <c r="E521" s="3"/>
      <c r="F521" s="3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2"/>
      <c r="C522" s="1"/>
      <c r="D522" s="3"/>
      <c r="E522" s="3"/>
      <c r="F522" s="3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2"/>
      <c r="C523" s="1"/>
      <c r="D523" s="3"/>
      <c r="E523" s="3"/>
      <c r="F523" s="3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2"/>
      <c r="C524" s="1"/>
      <c r="D524" s="3"/>
      <c r="E524" s="3"/>
      <c r="F524" s="3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2"/>
      <c r="C525" s="1"/>
      <c r="D525" s="3"/>
      <c r="E525" s="3"/>
      <c r="F525" s="3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2"/>
      <c r="C526" s="1"/>
      <c r="D526" s="3"/>
      <c r="E526" s="3"/>
      <c r="F526" s="3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2"/>
      <c r="C527" s="1"/>
      <c r="D527" s="3"/>
      <c r="E527" s="3"/>
      <c r="F527" s="3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2"/>
      <c r="C528" s="1"/>
      <c r="D528" s="3"/>
      <c r="E528" s="3"/>
      <c r="F528" s="3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2"/>
      <c r="C529" s="1"/>
      <c r="D529" s="3"/>
      <c r="E529" s="3"/>
      <c r="F529" s="3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2"/>
      <c r="C530" s="1"/>
      <c r="D530" s="3"/>
      <c r="E530" s="3"/>
      <c r="F530" s="3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2"/>
      <c r="C531" s="1"/>
      <c r="D531" s="3"/>
      <c r="E531" s="3"/>
      <c r="F531" s="3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2"/>
      <c r="C532" s="1"/>
      <c r="D532" s="3"/>
      <c r="E532" s="3"/>
      <c r="F532" s="3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2"/>
      <c r="C533" s="1"/>
      <c r="D533" s="3"/>
      <c r="E533" s="3"/>
      <c r="F533" s="3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2"/>
      <c r="C534" s="1"/>
      <c r="D534" s="3"/>
      <c r="E534" s="3"/>
      <c r="F534" s="3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2"/>
      <c r="C535" s="1"/>
      <c r="D535" s="3"/>
      <c r="E535" s="3"/>
      <c r="F535" s="3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2"/>
      <c r="C536" s="1"/>
      <c r="D536" s="3"/>
      <c r="E536" s="3"/>
      <c r="F536" s="3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2"/>
      <c r="C537" s="1"/>
      <c r="D537" s="3"/>
      <c r="E537" s="3"/>
      <c r="F537" s="3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2"/>
      <c r="C538" s="1"/>
      <c r="D538" s="3"/>
      <c r="E538" s="3"/>
      <c r="F538" s="3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2"/>
      <c r="C539" s="1"/>
      <c r="D539" s="3"/>
      <c r="E539" s="3"/>
      <c r="F539" s="3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2"/>
      <c r="C540" s="1"/>
      <c r="D540" s="3"/>
      <c r="E540" s="3"/>
      <c r="F540" s="3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2"/>
      <c r="C541" s="1"/>
      <c r="D541" s="3"/>
      <c r="E541" s="3"/>
      <c r="F541" s="3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2"/>
      <c r="C542" s="1"/>
      <c r="D542" s="3"/>
      <c r="E542" s="3"/>
      <c r="F542" s="3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2"/>
      <c r="C543" s="1"/>
      <c r="D543" s="3"/>
      <c r="E543" s="3"/>
      <c r="F543" s="3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2"/>
      <c r="C544" s="1"/>
      <c r="D544" s="3"/>
      <c r="E544" s="3"/>
      <c r="F544" s="3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2"/>
      <c r="C545" s="1"/>
      <c r="D545" s="3"/>
      <c r="E545" s="3"/>
      <c r="F545" s="3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2"/>
      <c r="C546" s="1"/>
      <c r="D546" s="3"/>
      <c r="E546" s="3"/>
      <c r="F546" s="3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2"/>
      <c r="C547" s="1"/>
      <c r="D547" s="3"/>
      <c r="E547" s="3"/>
      <c r="F547" s="3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2"/>
      <c r="C548" s="1"/>
      <c r="D548" s="3"/>
      <c r="E548" s="3"/>
      <c r="F548" s="3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2"/>
      <c r="C549" s="1"/>
      <c r="D549" s="3"/>
      <c r="E549" s="3"/>
      <c r="F549" s="3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2"/>
      <c r="C550" s="1"/>
      <c r="D550" s="3"/>
      <c r="E550" s="3"/>
      <c r="F550" s="3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2"/>
      <c r="C551" s="1"/>
      <c r="D551" s="3"/>
      <c r="E551" s="3"/>
      <c r="F551" s="3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2"/>
      <c r="C552" s="1"/>
      <c r="D552" s="3"/>
      <c r="E552" s="3"/>
      <c r="F552" s="3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2"/>
      <c r="C553" s="1"/>
      <c r="D553" s="3"/>
      <c r="E553" s="3"/>
      <c r="F553" s="3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2"/>
      <c r="C554" s="1"/>
      <c r="D554" s="3"/>
      <c r="E554" s="3"/>
      <c r="F554" s="3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2"/>
      <c r="C555" s="1"/>
      <c r="D555" s="3"/>
      <c r="E555" s="3"/>
      <c r="F555" s="3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2"/>
      <c r="C556" s="1"/>
      <c r="D556" s="3"/>
      <c r="E556" s="3"/>
      <c r="F556" s="3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2"/>
      <c r="C557" s="1"/>
      <c r="D557" s="3"/>
      <c r="E557" s="3"/>
      <c r="F557" s="3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2"/>
      <c r="C558" s="1"/>
      <c r="D558" s="3"/>
      <c r="E558" s="3"/>
      <c r="F558" s="3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2"/>
      <c r="C559" s="1"/>
      <c r="D559" s="3"/>
      <c r="E559" s="3"/>
      <c r="F559" s="3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2"/>
      <c r="C560" s="1"/>
      <c r="D560" s="3"/>
      <c r="E560" s="3"/>
      <c r="F560" s="3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2"/>
      <c r="C561" s="1"/>
      <c r="D561" s="3"/>
      <c r="E561" s="3"/>
      <c r="F561" s="3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2"/>
      <c r="C562" s="1"/>
      <c r="D562" s="3"/>
      <c r="E562" s="3"/>
      <c r="F562" s="3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2"/>
      <c r="C563" s="1"/>
      <c r="D563" s="3"/>
      <c r="E563" s="3"/>
      <c r="F563" s="3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2"/>
      <c r="C564" s="1"/>
      <c r="D564" s="3"/>
      <c r="E564" s="3"/>
      <c r="F564" s="3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2"/>
      <c r="C565" s="1"/>
      <c r="D565" s="3"/>
      <c r="E565" s="3"/>
      <c r="F565" s="3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2"/>
      <c r="C566" s="1"/>
      <c r="D566" s="3"/>
      <c r="E566" s="3"/>
      <c r="F566" s="3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2"/>
      <c r="C567" s="1"/>
      <c r="D567" s="3"/>
      <c r="E567" s="3"/>
      <c r="F567" s="3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2"/>
      <c r="C568" s="1"/>
      <c r="D568" s="3"/>
      <c r="E568" s="3"/>
      <c r="F568" s="3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2"/>
      <c r="C569" s="1"/>
      <c r="D569" s="3"/>
      <c r="E569" s="3"/>
      <c r="F569" s="3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2"/>
      <c r="C570" s="1"/>
      <c r="D570" s="3"/>
      <c r="E570" s="3"/>
      <c r="F570" s="3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2"/>
      <c r="C571" s="1"/>
      <c r="D571" s="3"/>
      <c r="E571" s="3"/>
      <c r="F571" s="3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2"/>
      <c r="C572" s="1"/>
      <c r="D572" s="3"/>
      <c r="E572" s="3"/>
      <c r="F572" s="3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2"/>
      <c r="C573" s="1"/>
      <c r="D573" s="3"/>
      <c r="E573" s="3"/>
      <c r="F573" s="3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2"/>
      <c r="C574" s="1"/>
      <c r="D574" s="3"/>
      <c r="E574" s="3"/>
      <c r="F574" s="3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2"/>
      <c r="C575" s="1"/>
      <c r="D575" s="3"/>
      <c r="E575" s="3"/>
      <c r="F575" s="3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2"/>
      <c r="C576" s="1"/>
      <c r="D576" s="3"/>
      <c r="E576" s="3"/>
      <c r="F576" s="3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2"/>
      <c r="C577" s="1"/>
      <c r="D577" s="3"/>
      <c r="E577" s="3"/>
      <c r="F577" s="3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2"/>
      <c r="C578" s="1"/>
      <c r="D578" s="3"/>
      <c r="E578" s="3"/>
      <c r="F578" s="3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2"/>
      <c r="C579" s="1"/>
      <c r="D579" s="3"/>
      <c r="E579" s="3"/>
      <c r="F579" s="3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2"/>
      <c r="C580" s="1"/>
      <c r="D580" s="3"/>
      <c r="E580" s="3"/>
      <c r="F580" s="3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2"/>
      <c r="C581" s="1"/>
      <c r="D581" s="3"/>
      <c r="E581" s="3"/>
      <c r="F581" s="3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2"/>
      <c r="C582" s="1"/>
      <c r="D582" s="3"/>
      <c r="E582" s="3"/>
      <c r="F582" s="3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2"/>
      <c r="C583" s="1"/>
      <c r="D583" s="3"/>
      <c r="E583" s="3"/>
      <c r="F583" s="3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2"/>
      <c r="C584" s="1"/>
      <c r="D584" s="3"/>
      <c r="E584" s="3"/>
      <c r="F584" s="3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2"/>
      <c r="C585" s="1"/>
      <c r="D585" s="3"/>
      <c r="E585" s="3"/>
      <c r="F585" s="3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2"/>
      <c r="C586" s="1"/>
      <c r="D586" s="3"/>
      <c r="E586" s="3"/>
      <c r="F586" s="3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2"/>
      <c r="C587" s="1"/>
      <c r="D587" s="3"/>
      <c r="E587" s="3"/>
      <c r="F587" s="3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2"/>
      <c r="C588" s="1"/>
      <c r="D588" s="3"/>
      <c r="E588" s="3"/>
      <c r="F588" s="3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2"/>
      <c r="C589" s="1"/>
      <c r="D589" s="3"/>
      <c r="E589" s="3"/>
      <c r="F589" s="3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2"/>
      <c r="C590" s="1"/>
      <c r="D590" s="3"/>
      <c r="E590" s="3"/>
      <c r="F590" s="3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2"/>
      <c r="C591" s="1"/>
      <c r="D591" s="3"/>
      <c r="E591" s="3"/>
      <c r="F591" s="3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2"/>
      <c r="C592" s="1"/>
      <c r="D592" s="3"/>
      <c r="E592" s="3"/>
      <c r="F592" s="3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2"/>
      <c r="C593" s="1"/>
      <c r="D593" s="3"/>
      <c r="E593" s="3"/>
      <c r="F593" s="3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2"/>
      <c r="C594" s="1"/>
      <c r="D594" s="3"/>
      <c r="E594" s="3"/>
      <c r="F594" s="3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2"/>
      <c r="C595" s="1"/>
      <c r="D595" s="3"/>
      <c r="E595" s="3"/>
      <c r="F595" s="3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2"/>
      <c r="C596" s="1"/>
      <c r="D596" s="3"/>
      <c r="E596" s="3"/>
      <c r="F596" s="3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2"/>
      <c r="C597" s="1"/>
      <c r="D597" s="3"/>
      <c r="E597" s="3"/>
      <c r="F597" s="3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2"/>
      <c r="C598" s="1"/>
      <c r="D598" s="3"/>
      <c r="E598" s="3"/>
      <c r="F598" s="3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2"/>
      <c r="C599" s="1"/>
      <c r="D599" s="3"/>
      <c r="E599" s="3"/>
      <c r="F599" s="3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2"/>
      <c r="C600" s="1"/>
      <c r="D600" s="3"/>
      <c r="E600" s="3"/>
      <c r="F600" s="3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2"/>
      <c r="C601" s="1"/>
      <c r="D601" s="3"/>
      <c r="E601" s="3"/>
      <c r="F601" s="3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2"/>
      <c r="C602" s="1"/>
      <c r="D602" s="3"/>
      <c r="E602" s="3"/>
      <c r="F602" s="3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2"/>
      <c r="C603" s="1"/>
      <c r="D603" s="3"/>
      <c r="E603" s="3"/>
      <c r="F603" s="3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2"/>
      <c r="C604" s="1"/>
      <c r="D604" s="3"/>
      <c r="E604" s="3"/>
      <c r="F604" s="3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2"/>
      <c r="C605" s="1"/>
      <c r="D605" s="3"/>
      <c r="E605" s="3"/>
      <c r="F605" s="3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2"/>
      <c r="C606" s="1"/>
      <c r="D606" s="3"/>
      <c r="E606" s="3"/>
      <c r="F606" s="3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2"/>
      <c r="C607" s="1"/>
      <c r="D607" s="3"/>
      <c r="E607" s="3"/>
      <c r="F607" s="3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2"/>
      <c r="C608" s="1"/>
      <c r="D608" s="3"/>
      <c r="E608" s="3"/>
      <c r="F608" s="3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2"/>
      <c r="C609" s="1"/>
      <c r="D609" s="3"/>
      <c r="E609" s="3"/>
      <c r="F609" s="3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2"/>
      <c r="C610" s="1"/>
      <c r="D610" s="3"/>
      <c r="E610" s="3"/>
      <c r="F610" s="3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2"/>
      <c r="C611" s="1"/>
      <c r="D611" s="3"/>
      <c r="E611" s="3"/>
      <c r="F611" s="3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2"/>
      <c r="C612" s="1"/>
      <c r="D612" s="3"/>
      <c r="E612" s="3"/>
      <c r="F612" s="3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2"/>
      <c r="C613" s="1"/>
      <c r="D613" s="3"/>
      <c r="E613" s="3"/>
      <c r="F613" s="3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2"/>
      <c r="C614" s="1"/>
      <c r="D614" s="3"/>
      <c r="E614" s="3"/>
      <c r="F614" s="3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2"/>
      <c r="C615" s="1"/>
      <c r="D615" s="3"/>
      <c r="E615" s="3"/>
      <c r="F615" s="3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2"/>
      <c r="C616" s="1"/>
      <c r="D616" s="3"/>
      <c r="E616" s="3"/>
      <c r="F616" s="3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2"/>
      <c r="C617" s="1"/>
      <c r="D617" s="3"/>
      <c r="E617" s="3"/>
      <c r="F617" s="3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2"/>
      <c r="C618" s="1"/>
      <c r="D618" s="3"/>
      <c r="E618" s="3"/>
      <c r="F618" s="3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2"/>
      <c r="C619" s="1"/>
      <c r="D619" s="3"/>
      <c r="E619" s="3"/>
      <c r="F619" s="3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2"/>
      <c r="C620" s="1"/>
      <c r="D620" s="3"/>
      <c r="E620" s="3"/>
      <c r="F620" s="3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2"/>
      <c r="C621" s="1"/>
      <c r="D621" s="3"/>
      <c r="E621" s="3"/>
      <c r="F621" s="3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2"/>
      <c r="C622" s="1"/>
      <c r="D622" s="3"/>
      <c r="E622" s="3"/>
      <c r="F622" s="3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2"/>
      <c r="C623" s="1"/>
      <c r="D623" s="3"/>
      <c r="E623" s="3"/>
      <c r="F623" s="3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2"/>
      <c r="C624" s="1"/>
      <c r="D624" s="3"/>
      <c r="E624" s="3"/>
      <c r="F624" s="3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2"/>
      <c r="C625" s="1"/>
      <c r="D625" s="3"/>
      <c r="E625" s="3"/>
      <c r="F625" s="3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2"/>
      <c r="C626" s="1"/>
      <c r="D626" s="3"/>
      <c r="E626" s="3"/>
      <c r="F626" s="3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2"/>
      <c r="C627" s="1"/>
      <c r="D627" s="3"/>
      <c r="E627" s="3"/>
      <c r="F627" s="3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2"/>
      <c r="C628" s="1"/>
      <c r="D628" s="3"/>
      <c r="E628" s="3"/>
      <c r="F628" s="3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2"/>
      <c r="C629" s="1"/>
      <c r="D629" s="3"/>
      <c r="E629" s="3"/>
      <c r="F629" s="3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2"/>
      <c r="C630" s="1"/>
      <c r="D630" s="3"/>
      <c r="E630" s="3"/>
      <c r="F630" s="3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2"/>
      <c r="C631" s="1"/>
      <c r="D631" s="3"/>
      <c r="E631" s="3"/>
      <c r="F631" s="3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2"/>
      <c r="C632" s="1"/>
      <c r="D632" s="3"/>
      <c r="E632" s="3"/>
      <c r="F632" s="3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2"/>
      <c r="C633" s="1"/>
      <c r="D633" s="3"/>
      <c r="E633" s="3"/>
      <c r="F633" s="3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2"/>
      <c r="C634" s="1"/>
      <c r="D634" s="3"/>
      <c r="E634" s="3"/>
      <c r="F634" s="3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2"/>
      <c r="C635" s="1"/>
      <c r="D635" s="3"/>
      <c r="E635" s="3"/>
      <c r="F635" s="3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2"/>
      <c r="C636" s="1"/>
      <c r="D636" s="3"/>
      <c r="E636" s="3"/>
      <c r="F636" s="3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2"/>
      <c r="C637" s="1"/>
      <c r="D637" s="3"/>
      <c r="E637" s="3"/>
      <c r="F637" s="3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2"/>
      <c r="C638" s="1"/>
      <c r="D638" s="3"/>
      <c r="E638" s="3"/>
      <c r="F638" s="3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2"/>
      <c r="C639" s="1"/>
      <c r="D639" s="3"/>
      <c r="E639" s="3"/>
      <c r="F639" s="3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2"/>
      <c r="C640" s="1"/>
      <c r="D640" s="3"/>
      <c r="E640" s="3"/>
      <c r="F640" s="3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2"/>
      <c r="C641" s="1"/>
      <c r="D641" s="3"/>
      <c r="E641" s="3"/>
      <c r="F641" s="3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2"/>
      <c r="C642" s="1"/>
      <c r="D642" s="3"/>
      <c r="E642" s="3"/>
      <c r="F642" s="3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2"/>
      <c r="C643" s="1"/>
      <c r="D643" s="3"/>
      <c r="E643" s="3"/>
      <c r="F643" s="3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2"/>
      <c r="C644" s="1"/>
      <c r="D644" s="3"/>
      <c r="E644" s="3"/>
      <c r="F644" s="3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2"/>
      <c r="C645" s="1"/>
      <c r="D645" s="3"/>
      <c r="E645" s="3"/>
      <c r="F645" s="3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2"/>
      <c r="C646" s="1"/>
      <c r="D646" s="3"/>
      <c r="E646" s="3"/>
      <c r="F646" s="3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2"/>
      <c r="C647" s="1"/>
      <c r="D647" s="3"/>
      <c r="E647" s="3"/>
      <c r="F647" s="3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2"/>
      <c r="C648" s="1"/>
      <c r="D648" s="3"/>
      <c r="E648" s="3"/>
      <c r="F648" s="3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2"/>
      <c r="C649" s="1"/>
      <c r="D649" s="3"/>
      <c r="E649" s="3"/>
      <c r="F649" s="3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2"/>
      <c r="C650" s="1"/>
      <c r="D650" s="3"/>
      <c r="E650" s="3"/>
      <c r="F650" s="3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2"/>
      <c r="C651" s="1"/>
      <c r="D651" s="3"/>
      <c r="E651" s="3"/>
      <c r="F651" s="3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2"/>
      <c r="C652" s="1"/>
      <c r="D652" s="3"/>
      <c r="E652" s="3"/>
      <c r="F652" s="3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2"/>
      <c r="C653" s="1"/>
      <c r="D653" s="3"/>
      <c r="E653" s="3"/>
      <c r="F653" s="3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2"/>
      <c r="C654" s="1"/>
      <c r="D654" s="3"/>
      <c r="E654" s="3"/>
      <c r="F654" s="3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2"/>
      <c r="C655" s="1"/>
      <c r="D655" s="3"/>
      <c r="E655" s="3"/>
      <c r="F655" s="3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2"/>
      <c r="C656" s="1"/>
      <c r="D656" s="3"/>
      <c r="E656" s="3"/>
      <c r="F656" s="3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2"/>
      <c r="C657" s="1"/>
      <c r="D657" s="3"/>
      <c r="E657" s="3"/>
      <c r="F657" s="3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2"/>
      <c r="C658" s="1"/>
      <c r="D658" s="3"/>
      <c r="E658" s="3"/>
      <c r="F658" s="3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2"/>
      <c r="C659" s="1"/>
      <c r="D659" s="3"/>
      <c r="E659" s="3"/>
      <c r="F659" s="3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2"/>
      <c r="C660" s="1"/>
      <c r="D660" s="3"/>
      <c r="E660" s="3"/>
      <c r="F660" s="3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2"/>
      <c r="C661" s="1"/>
      <c r="D661" s="3"/>
      <c r="E661" s="3"/>
      <c r="F661" s="3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2"/>
      <c r="C662" s="1"/>
      <c r="D662" s="3"/>
      <c r="E662" s="3"/>
      <c r="F662" s="3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2"/>
      <c r="C663" s="1"/>
      <c r="D663" s="3"/>
      <c r="E663" s="3"/>
      <c r="F663" s="3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2"/>
      <c r="C664" s="1"/>
      <c r="D664" s="3"/>
      <c r="E664" s="3"/>
      <c r="F664" s="3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2"/>
      <c r="C665" s="1"/>
      <c r="D665" s="3"/>
      <c r="E665" s="3"/>
      <c r="F665" s="3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2"/>
      <c r="C666" s="1"/>
      <c r="D666" s="3"/>
      <c r="E666" s="3"/>
      <c r="F666" s="3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2"/>
      <c r="C667" s="1"/>
      <c r="D667" s="3"/>
      <c r="E667" s="3"/>
      <c r="F667" s="3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2"/>
      <c r="C668" s="1"/>
      <c r="D668" s="3"/>
      <c r="E668" s="3"/>
      <c r="F668" s="3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2"/>
      <c r="C669" s="1"/>
      <c r="D669" s="3"/>
      <c r="E669" s="3"/>
      <c r="F669" s="3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2"/>
      <c r="C670" s="1"/>
      <c r="D670" s="3"/>
      <c r="E670" s="3"/>
      <c r="F670" s="3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2"/>
      <c r="C671" s="1"/>
      <c r="D671" s="3"/>
      <c r="E671" s="3"/>
      <c r="F671" s="3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2"/>
      <c r="C672" s="1"/>
      <c r="D672" s="3"/>
      <c r="E672" s="3"/>
      <c r="F672" s="3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2"/>
      <c r="C673" s="1"/>
      <c r="D673" s="3"/>
      <c r="E673" s="3"/>
      <c r="F673" s="3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2"/>
      <c r="C674" s="1"/>
      <c r="D674" s="3"/>
      <c r="E674" s="3"/>
      <c r="F674" s="3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2"/>
      <c r="C675" s="1"/>
      <c r="D675" s="3"/>
      <c r="E675" s="3"/>
      <c r="F675" s="3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2"/>
      <c r="C676" s="1"/>
      <c r="D676" s="3"/>
      <c r="E676" s="3"/>
      <c r="F676" s="3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2"/>
      <c r="C677" s="1"/>
      <c r="D677" s="3"/>
      <c r="E677" s="3"/>
      <c r="F677" s="3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2"/>
      <c r="C678" s="1"/>
      <c r="D678" s="3"/>
      <c r="E678" s="3"/>
      <c r="F678" s="3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2"/>
      <c r="C679" s="1"/>
      <c r="D679" s="3"/>
      <c r="E679" s="3"/>
      <c r="F679" s="3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2"/>
      <c r="C680" s="1"/>
      <c r="D680" s="3"/>
      <c r="E680" s="3"/>
      <c r="F680" s="3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2"/>
      <c r="C681" s="1"/>
      <c r="D681" s="3"/>
      <c r="E681" s="3"/>
      <c r="F681" s="3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2"/>
      <c r="C682" s="1"/>
      <c r="D682" s="3"/>
      <c r="E682" s="3"/>
      <c r="F682" s="3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2"/>
      <c r="C683" s="1"/>
      <c r="D683" s="3"/>
      <c r="E683" s="3"/>
      <c r="F683" s="3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2"/>
      <c r="C684" s="1"/>
      <c r="D684" s="3"/>
      <c r="E684" s="3"/>
      <c r="F684" s="3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2"/>
      <c r="C685" s="1"/>
      <c r="D685" s="3"/>
      <c r="E685" s="3"/>
      <c r="F685" s="3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2"/>
      <c r="C686" s="1"/>
      <c r="D686" s="3"/>
      <c r="E686" s="3"/>
      <c r="F686" s="3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2"/>
      <c r="C687" s="1"/>
      <c r="D687" s="3"/>
      <c r="E687" s="3"/>
      <c r="F687" s="3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2"/>
      <c r="C688" s="1"/>
      <c r="D688" s="3"/>
      <c r="E688" s="3"/>
      <c r="F688" s="3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2"/>
      <c r="C689" s="1"/>
      <c r="D689" s="3"/>
      <c r="E689" s="3"/>
      <c r="F689" s="3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2"/>
      <c r="C690" s="1"/>
      <c r="D690" s="3"/>
      <c r="E690" s="3"/>
      <c r="F690" s="3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2"/>
      <c r="C691" s="1"/>
      <c r="D691" s="3"/>
      <c r="E691" s="3"/>
      <c r="F691" s="3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2"/>
      <c r="C692" s="1"/>
      <c r="D692" s="3"/>
      <c r="E692" s="3"/>
      <c r="F692" s="3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2"/>
      <c r="C693" s="1"/>
      <c r="D693" s="3"/>
      <c r="E693" s="3"/>
      <c r="F693" s="3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2"/>
      <c r="C694" s="1"/>
      <c r="D694" s="3"/>
      <c r="E694" s="3"/>
      <c r="F694" s="3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2"/>
      <c r="C695" s="1"/>
      <c r="D695" s="3"/>
      <c r="E695" s="3"/>
      <c r="F695" s="3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2"/>
      <c r="C696" s="1"/>
      <c r="D696" s="3"/>
      <c r="E696" s="3"/>
      <c r="F696" s="3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2"/>
      <c r="C697" s="1"/>
      <c r="D697" s="3"/>
      <c r="E697" s="3"/>
      <c r="F697" s="3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2"/>
      <c r="C698" s="1"/>
      <c r="D698" s="3"/>
      <c r="E698" s="3"/>
      <c r="F698" s="3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2"/>
      <c r="C699" s="1"/>
      <c r="D699" s="3"/>
      <c r="E699" s="3"/>
      <c r="F699" s="3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2"/>
      <c r="C700" s="1"/>
      <c r="D700" s="3"/>
      <c r="E700" s="3"/>
      <c r="F700" s="3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2"/>
      <c r="C701" s="1"/>
      <c r="D701" s="3"/>
      <c r="E701" s="3"/>
      <c r="F701" s="3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2"/>
      <c r="C702" s="1"/>
      <c r="D702" s="3"/>
      <c r="E702" s="3"/>
      <c r="F702" s="3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2"/>
      <c r="C703" s="1"/>
      <c r="D703" s="3"/>
      <c r="E703" s="3"/>
      <c r="F703" s="3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2"/>
      <c r="C704" s="1"/>
      <c r="D704" s="3"/>
      <c r="E704" s="3"/>
      <c r="F704" s="3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2"/>
      <c r="C705" s="1"/>
      <c r="D705" s="3"/>
      <c r="E705" s="3"/>
      <c r="F705" s="3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2"/>
      <c r="C706" s="1"/>
      <c r="D706" s="3"/>
      <c r="E706" s="3"/>
      <c r="F706" s="3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2"/>
      <c r="C707" s="1"/>
      <c r="D707" s="3"/>
      <c r="E707" s="3"/>
      <c r="F707" s="3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2"/>
      <c r="C708" s="1"/>
      <c r="D708" s="3"/>
      <c r="E708" s="3"/>
      <c r="F708" s="3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2"/>
      <c r="C709" s="1"/>
      <c r="D709" s="3"/>
      <c r="E709" s="3"/>
      <c r="F709" s="3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2"/>
      <c r="C710" s="1"/>
      <c r="D710" s="3"/>
      <c r="E710" s="3"/>
      <c r="F710" s="3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2"/>
      <c r="C711" s="1"/>
      <c r="D711" s="3"/>
      <c r="E711" s="3"/>
      <c r="F711" s="3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2"/>
      <c r="C712" s="1"/>
      <c r="D712" s="3"/>
      <c r="E712" s="3"/>
      <c r="F712" s="3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2"/>
      <c r="C713" s="1"/>
      <c r="D713" s="3"/>
      <c r="E713" s="3"/>
      <c r="F713" s="3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2"/>
      <c r="C714" s="1"/>
      <c r="D714" s="3"/>
      <c r="E714" s="3"/>
      <c r="F714" s="3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2"/>
      <c r="C715" s="1"/>
      <c r="D715" s="3"/>
      <c r="E715" s="3"/>
      <c r="F715" s="3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2"/>
      <c r="C716" s="1"/>
      <c r="D716" s="3"/>
      <c r="E716" s="3"/>
      <c r="F716" s="3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2"/>
      <c r="C717" s="1"/>
      <c r="D717" s="3"/>
      <c r="E717" s="3"/>
      <c r="F717" s="3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2"/>
      <c r="C718" s="1"/>
      <c r="D718" s="3"/>
      <c r="E718" s="3"/>
      <c r="F718" s="3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2"/>
      <c r="C719" s="1"/>
      <c r="D719" s="3"/>
      <c r="E719" s="3"/>
      <c r="F719" s="3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2"/>
      <c r="C720" s="1"/>
      <c r="D720" s="3"/>
      <c r="E720" s="3"/>
      <c r="F720" s="3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2"/>
      <c r="C721" s="1"/>
      <c r="D721" s="3"/>
      <c r="E721" s="3"/>
      <c r="F721" s="3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2"/>
      <c r="C722" s="1"/>
      <c r="D722" s="3"/>
      <c r="E722" s="3"/>
      <c r="F722" s="3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2"/>
      <c r="C723" s="1"/>
      <c r="D723" s="3"/>
      <c r="E723" s="3"/>
      <c r="F723" s="3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2"/>
      <c r="C724" s="1"/>
      <c r="D724" s="3"/>
      <c r="E724" s="3"/>
      <c r="F724" s="3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2"/>
      <c r="C725" s="1"/>
      <c r="D725" s="3"/>
      <c r="E725" s="3"/>
      <c r="F725" s="3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2"/>
      <c r="C726" s="1"/>
      <c r="D726" s="3"/>
      <c r="E726" s="3"/>
      <c r="F726" s="3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2"/>
      <c r="C727" s="1"/>
      <c r="D727" s="3"/>
      <c r="E727" s="3"/>
      <c r="F727" s="3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2"/>
      <c r="C728" s="1"/>
      <c r="D728" s="3"/>
      <c r="E728" s="3"/>
      <c r="F728" s="3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2"/>
      <c r="C729" s="1"/>
      <c r="D729" s="3"/>
      <c r="E729" s="3"/>
      <c r="F729" s="3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2"/>
      <c r="C730" s="1"/>
      <c r="D730" s="3"/>
      <c r="E730" s="3"/>
      <c r="F730" s="3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2"/>
      <c r="C731" s="1"/>
      <c r="D731" s="3"/>
      <c r="E731" s="3"/>
      <c r="F731" s="3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2"/>
      <c r="C732" s="1"/>
      <c r="D732" s="3"/>
      <c r="E732" s="3"/>
      <c r="F732" s="3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2"/>
      <c r="C733" s="1"/>
      <c r="D733" s="3"/>
      <c r="E733" s="3"/>
      <c r="F733" s="3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2"/>
      <c r="C734" s="1"/>
      <c r="D734" s="3"/>
      <c r="E734" s="3"/>
      <c r="F734" s="3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2"/>
      <c r="C735" s="1"/>
      <c r="D735" s="3"/>
      <c r="E735" s="3"/>
      <c r="F735" s="3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2"/>
      <c r="C736" s="1"/>
      <c r="D736" s="3"/>
      <c r="E736" s="3"/>
      <c r="F736" s="3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2"/>
      <c r="C737" s="1"/>
      <c r="D737" s="3"/>
      <c r="E737" s="3"/>
      <c r="F737" s="3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2"/>
      <c r="C738" s="1"/>
      <c r="D738" s="3"/>
      <c r="E738" s="3"/>
      <c r="F738" s="3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2"/>
      <c r="C739" s="1"/>
      <c r="D739" s="3"/>
      <c r="E739" s="3"/>
      <c r="F739" s="3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2"/>
      <c r="C740" s="1"/>
      <c r="D740" s="3"/>
      <c r="E740" s="3"/>
      <c r="F740" s="3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2"/>
      <c r="C741" s="1"/>
      <c r="D741" s="3"/>
      <c r="E741" s="3"/>
      <c r="F741" s="3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2"/>
      <c r="C742" s="1"/>
      <c r="D742" s="3"/>
      <c r="E742" s="3"/>
      <c r="F742" s="3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2"/>
      <c r="C743" s="1"/>
      <c r="D743" s="3"/>
      <c r="E743" s="3"/>
      <c r="F743" s="3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2"/>
      <c r="C744" s="1"/>
      <c r="D744" s="3"/>
      <c r="E744" s="3"/>
      <c r="F744" s="3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2"/>
      <c r="C745" s="1"/>
      <c r="D745" s="3"/>
      <c r="E745" s="3"/>
      <c r="F745" s="3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2"/>
      <c r="C746" s="1"/>
      <c r="D746" s="3"/>
      <c r="E746" s="3"/>
      <c r="F746" s="3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2"/>
      <c r="C747" s="1"/>
      <c r="D747" s="3"/>
      <c r="E747" s="3"/>
      <c r="F747" s="3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2"/>
      <c r="C748" s="1"/>
      <c r="D748" s="3"/>
      <c r="E748" s="3"/>
      <c r="F748" s="3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2"/>
      <c r="C749" s="1"/>
      <c r="D749" s="3"/>
      <c r="E749" s="3"/>
      <c r="F749" s="3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2"/>
      <c r="C750" s="1"/>
      <c r="D750" s="3"/>
      <c r="E750" s="3"/>
      <c r="F750" s="3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2"/>
      <c r="C751" s="1"/>
      <c r="D751" s="3"/>
      <c r="E751" s="3"/>
      <c r="F751" s="3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2"/>
      <c r="C752" s="1"/>
      <c r="D752" s="3"/>
      <c r="E752" s="3"/>
      <c r="F752" s="3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2"/>
      <c r="C753" s="1"/>
      <c r="D753" s="3"/>
      <c r="E753" s="3"/>
      <c r="F753" s="3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2"/>
      <c r="C754" s="1"/>
      <c r="D754" s="3"/>
      <c r="E754" s="3"/>
      <c r="F754" s="3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2"/>
      <c r="C755" s="1"/>
      <c r="D755" s="3"/>
      <c r="E755" s="3"/>
      <c r="F755" s="3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2"/>
      <c r="C756" s="1"/>
      <c r="D756" s="3"/>
      <c r="E756" s="3"/>
      <c r="F756" s="3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2"/>
      <c r="C757" s="1"/>
      <c r="D757" s="3"/>
      <c r="E757" s="3"/>
      <c r="F757" s="3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2"/>
      <c r="C758" s="1"/>
      <c r="D758" s="3"/>
      <c r="E758" s="3"/>
      <c r="F758" s="3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2"/>
      <c r="C759" s="1"/>
      <c r="D759" s="3"/>
      <c r="E759" s="3"/>
      <c r="F759" s="3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2"/>
      <c r="C760" s="1"/>
      <c r="D760" s="3"/>
      <c r="E760" s="3"/>
      <c r="F760" s="3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2"/>
      <c r="C761" s="1"/>
      <c r="D761" s="3"/>
      <c r="E761" s="3"/>
      <c r="F761" s="3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2"/>
      <c r="C762" s="1"/>
      <c r="D762" s="3"/>
      <c r="E762" s="3"/>
      <c r="F762" s="3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2"/>
      <c r="C763" s="1"/>
      <c r="D763" s="3"/>
      <c r="E763" s="3"/>
      <c r="F763" s="3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2"/>
      <c r="C764" s="1"/>
      <c r="D764" s="3"/>
      <c r="E764" s="3"/>
      <c r="F764" s="3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2"/>
      <c r="C765" s="1"/>
      <c r="D765" s="3"/>
      <c r="E765" s="3"/>
      <c r="F765" s="3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2"/>
      <c r="C766" s="1"/>
      <c r="D766" s="3"/>
      <c r="E766" s="3"/>
      <c r="F766" s="3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2"/>
      <c r="C767" s="1"/>
      <c r="D767" s="3"/>
      <c r="E767" s="3"/>
      <c r="F767" s="3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2"/>
      <c r="C768" s="1"/>
      <c r="D768" s="3"/>
      <c r="E768" s="3"/>
      <c r="F768" s="3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2"/>
      <c r="C769" s="1"/>
      <c r="D769" s="3"/>
      <c r="E769" s="3"/>
      <c r="F769" s="3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2"/>
      <c r="C770" s="1"/>
      <c r="D770" s="3"/>
      <c r="E770" s="3"/>
      <c r="F770" s="3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2"/>
      <c r="C771" s="1"/>
      <c r="D771" s="3"/>
      <c r="E771" s="3"/>
      <c r="F771" s="3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2"/>
      <c r="C772" s="1"/>
      <c r="D772" s="3"/>
      <c r="E772" s="3"/>
      <c r="F772" s="3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2"/>
      <c r="C773" s="1"/>
      <c r="D773" s="3"/>
      <c r="E773" s="3"/>
      <c r="F773" s="3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2"/>
      <c r="C774" s="1"/>
      <c r="D774" s="3"/>
      <c r="E774" s="3"/>
      <c r="F774" s="3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2"/>
      <c r="C775" s="1"/>
      <c r="D775" s="3"/>
      <c r="E775" s="3"/>
      <c r="F775" s="3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2"/>
      <c r="C776" s="1"/>
      <c r="D776" s="3"/>
      <c r="E776" s="3"/>
      <c r="F776" s="3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2"/>
      <c r="C777" s="1"/>
      <c r="D777" s="3"/>
      <c r="E777" s="3"/>
      <c r="F777" s="3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2"/>
      <c r="C778" s="1"/>
      <c r="D778" s="3"/>
      <c r="E778" s="3"/>
      <c r="F778" s="3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2"/>
      <c r="C779" s="1"/>
      <c r="D779" s="3"/>
      <c r="E779" s="3"/>
      <c r="F779" s="3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2"/>
      <c r="C780" s="1"/>
      <c r="D780" s="3"/>
      <c r="E780" s="3"/>
      <c r="F780" s="3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2"/>
      <c r="C781" s="1"/>
      <c r="D781" s="3"/>
      <c r="E781" s="3"/>
      <c r="F781" s="3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2"/>
      <c r="C782" s="1"/>
      <c r="D782" s="3"/>
      <c r="E782" s="3"/>
      <c r="F782" s="3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2"/>
      <c r="C783" s="1"/>
      <c r="D783" s="3"/>
      <c r="E783" s="3"/>
      <c r="F783" s="3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2"/>
      <c r="C784" s="1"/>
      <c r="D784" s="3"/>
      <c r="E784" s="3"/>
      <c r="F784" s="3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2"/>
      <c r="C785" s="1"/>
      <c r="D785" s="3"/>
      <c r="E785" s="3"/>
      <c r="F785" s="3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2"/>
      <c r="C786" s="1"/>
      <c r="D786" s="3"/>
      <c r="E786" s="3"/>
      <c r="F786" s="3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2"/>
      <c r="C787" s="1"/>
      <c r="D787" s="3"/>
      <c r="E787" s="3"/>
      <c r="F787" s="3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2"/>
      <c r="C788" s="1"/>
      <c r="D788" s="3"/>
      <c r="E788" s="3"/>
      <c r="F788" s="3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2"/>
      <c r="C789" s="1"/>
      <c r="D789" s="3"/>
      <c r="E789" s="3"/>
      <c r="F789" s="3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2"/>
      <c r="C790" s="1"/>
      <c r="D790" s="3"/>
      <c r="E790" s="3"/>
      <c r="F790" s="3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2"/>
      <c r="C791" s="1"/>
      <c r="D791" s="3"/>
      <c r="E791" s="3"/>
      <c r="F791" s="3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2"/>
      <c r="C792" s="1"/>
      <c r="D792" s="3"/>
      <c r="E792" s="3"/>
      <c r="F792" s="3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2"/>
      <c r="C793" s="1"/>
      <c r="D793" s="3"/>
      <c r="E793" s="3"/>
      <c r="F793" s="3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2"/>
      <c r="C794" s="1"/>
      <c r="D794" s="3"/>
      <c r="E794" s="3"/>
      <c r="F794" s="3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2"/>
      <c r="C795" s="1"/>
      <c r="D795" s="3"/>
      <c r="E795" s="3"/>
      <c r="F795" s="3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2"/>
      <c r="C796" s="1"/>
      <c r="D796" s="3"/>
      <c r="E796" s="3"/>
      <c r="F796" s="3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2"/>
      <c r="C797" s="1"/>
      <c r="D797" s="3"/>
      <c r="E797" s="3"/>
      <c r="F797" s="3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2"/>
      <c r="C798" s="1"/>
      <c r="D798" s="3"/>
      <c r="E798" s="3"/>
      <c r="F798" s="3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2"/>
      <c r="C799" s="1"/>
      <c r="D799" s="3"/>
      <c r="E799" s="3"/>
      <c r="F799" s="3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2"/>
      <c r="C800" s="1"/>
      <c r="D800" s="3"/>
      <c r="E800" s="3"/>
      <c r="F800" s="3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2"/>
      <c r="C801" s="1"/>
      <c r="D801" s="3"/>
      <c r="E801" s="3"/>
      <c r="F801" s="3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2"/>
      <c r="C802" s="1"/>
      <c r="D802" s="3"/>
      <c r="E802" s="3"/>
      <c r="F802" s="3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2"/>
      <c r="C803" s="1"/>
      <c r="D803" s="3"/>
      <c r="E803" s="3"/>
      <c r="F803" s="3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2"/>
      <c r="C804" s="1"/>
      <c r="D804" s="3"/>
      <c r="E804" s="3"/>
      <c r="F804" s="3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2"/>
      <c r="C805" s="1"/>
      <c r="D805" s="3"/>
      <c r="E805" s="3"/>
      <c r="F805" s="3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2"/>
      <c r="C806" s="1"/>
      <c r="D806" s="3"/>
      <c r="E806" s="3"/>
      <c r="F806" s="3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2"/>
      <c r="C807" s="1"/>
      <c r="D807" s="3"/>
      <c r="E807" s="3"/>
      <c r="F807" s="3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2"/>
      <c r="C808" s="1"/>
      <c r="D808" s="3"/>
      <c r="E808" s="3"/>
      <c r="F808" s="3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2"/>
      <c r="C809" s="1"/>
      <c r="D809" s="3"/>
      <c r="E809" s="3"/>
      <c r="F809" s="3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2"/>
      <c r="C810" s="1"/>
      <c r="D810" s="3"/>
      <c r="E810" s="3"/>
      <c r="F810" s="3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2"/>
      <c r="C811" s="1"/>
      <c r="D811" s="3"/>
      <c r="E811" s="3"/>
      <c r="F811" s="3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2"/>
      <c r="C812" s="1"/>
      <c r="D812" s="3"/>
      <c r="E812" s="3"/>
      <c r="F812" s="3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2"/>
      <c r="C813" s="1"/>
      <c r="D813" s="3"/>
      <c r="E813" s="3"/>
      <c r="F813" s="3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2"/>
      <c r="C814" s="1"/>
      <c r="D814" s="3"/>
      <c r="E814" s="3"/>
      <c r="F814" s="3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2"/>
      <c r="C815" s="1"/>
      <c r="D815" s="3"/>
      <c r="E815" s="3"/>
      <c r="F815" s="3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2"/>
      <c r="C816" s="1"/>
      <c r="D816" s="3"/>
      <c r="E816" s="3"/>
      <c r="F816" s="3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2"/>
      <c r="C817" s="1"/>
      <c r="D817" s="3"/>
      <c r="E817" s="3"/>
      <c r="F817" s="3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2"/>
      <c r="C818" s="1"/>
      <c r="D818" s="3"/>
      <c r="E818" s="3"/>
      <c r="F818" s="3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2"/>
      <c r="C819" s="1"/>
      <c r="D819" s="3"/>
      <c r="E819" s="3"/>
      <c r="F819" s="3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2"/>
      <c r="C820" s="1"/>
      <c r="D820" s="3"/>
      <c r="E820" s="3"/>
      <c r="F820" s="3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2"/>
      <c r="C821" s="1"/>
      <c r="D821" s="3"/>
      <c r="E821" s="3"/>
      <c r="F821" s="3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2"/>
      <c r="C822" s="1"/>
      <c r="D822" s="3"/>
      <c r="E822" s="3"/>
      <c r="F822" s="3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2"/>
      <c r="C823" s="1"/>
      <c r="D823" s="3"/>
      <c r="E823" s="3"/>
      <c r="F823" s="3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2"/>
      <c r="C824" s="1"/>
      <c r="D824" s="3"/>
      <c r="E824" s="3"/>
      <c r="F824" s="3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2"/>
      <c r="C825" s="1"/>
      <c r="D825" s="3"/>
      <c r="E825" s="3"/>
      <c r="F825" s="3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2"/>
      <c r="C826" s="1"/>
      <c r="D826" s="3"/>
      <c r="E826" s="3"/>
      <c r="F826" s="3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2"/>
      <c r="C827" s="1"/>
      <c r="D827" s="3"/>
      <c r="E827" s="3"/>
      <c r="F827" s="3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2"/>
      <c r="C828" s="1"/>
      <c r="D828" s="3"/>
      <c r="E828" s="3"/>
      <c r="F828" s="3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2"/>
      <c r="C829" s="1"/>
      <c r="D829" s="3"/>
      <c r="E829" s="3"/>
      <c r="F829" s="3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2"/>
      <c r="C830" s="1"/>
      <c r="D830" s="3"/>
      <c r="E830" s="3"/>
      <c r="F830" s="3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2"/>
      <c r="C831" s="1"/>
      <c r="D831" s="3"/>
      <c r="E831" s="3"/>
      <c r="F831" s="3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2"/>
      <c r="C832" s="1"/>
      <c r="D832" s="3"/>
      <c r="E832" s="3"/>
      <c r="F832" s="3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2"/>
      <c r="C833" s="1"/>
      <c r="D833" s="3"/>
      <c r="E833" s="3"/>
      <c r="F833" s="3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2"/>
      <c r="C834" s="1"/>
      <c r="D834" s="3"/>
      <c r="E834" s="3"/>
      <c r="F834" s="3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2"/>
      <c r="C835" s="1"/>
      <c r="D835" s="3"/>
      <c r="E835" s="3"/>
      <c r="F835" s="3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2"/>
      <c r="C836" s="1"/>
      <c r="D836" s="3"/>
      <c r="E836" s="3"/>
      <c r="F836" s="3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2"/>
      <c r="C837" s="1"/>
      <c r="D837" s="3"/>
      <c r="E837" s="3"/>
      <c r="F837" s="3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2"/>
      <c r="C838" s="1"/>
      <c r="D838" s="3"/>
      <c r="E838" s="3"/>
      <c r="F838" s="3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2"/>
      <c r="C839" s="1"/>
      <c r="D839" s="3"/>
      <c r="E839" s="3"/>
      <c r="F839" s="3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2"/>
      <c r="C840" s="1"/>
      <c r="D840" s="3"/>
      <c r="E840" s="3"/>
      <c r="F840" s="3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2"/>
      <c r="C841" s="1"/>
      <c r="D841" s="3"/>
      <c r="E841" s="3"/>
      <c r="F841" s="3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2"/>
      <c r="C842" s="1"/>
      <c r="D842" s="3"/>
      <c r="E842" s="3"/>
      <c r="F842" s="3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2"/>
      <c r="C843" s="1"/>
      <c r="D843" s="3"/>
      <c r="E843" s="3"/>
      <c r="F843" s="3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2"/>
      <c r="C844" s="1"/>
      <c r="D844" s="3"/>
      <c r="E844" s="3"/>
      <c r="F844" s="3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2"/>
      <c r="C845" s="1"/>
      <c r="D845" s="3"/>
      <c r="E845" s="3"/>
      <c r="F845" s="3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2"/>
      <c r="C846" s="1"/>
      <c r="D846" s="3"/>
      <c r="E846" s="3"/>
      <c r="F846" s="3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2"/>
      <c r="C847" s="1"/>
      <c r="D847" s="3"/>
      <c r="E847" s="3"/>
      <c r="F847" s="3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2"/>
      <c r="C848" s="1"/>
      <c r="D848" s="3"/>
      <c r="E848" s="3"/>
      <c r="F848" s="3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2"/>
      <c r="C849" s="1"/>
      <c r="D849" s="3"/>
      <c r="E849" s="3"/>
      <c r="F849" s="3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2"/>
      <c r="C850" s="1"/>
      <c r="D850" s="3"/>
      <c r="E850" s="3"/>
      <c r="F850" s="3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2"/>
      <c r="C851" s="1"/>
      <c r="D851" s="3"/>
      <c r="E851" s="3"/>
      <c r="F851" s="3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2"/>
      <c r="C852" s="1"/>
      <c r="D852" s="3"/>
      <c r="E852" s="3"/>
      <c r="F852" s="3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2"/>
      <c r="C853" s="1"/>
      <c r="D853" s="3"/>
      <c r="E853" s="3"/>
      <c r="F853" s="3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2"/>
      <c r="C854" s="1"/>
      <c r="D854" s="3"/>
      <c r="E854" s="3"/>
      <c r="F854" s="3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2"/>
      <c r="C855" s="1"/>
      <c r="D855" s="3"/>
      <c r="E855" s="3"/>
      <c r="F855" s="3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2"/>
      <c r="C856" s="1"/>
      <c r="D856" s="3"/>
      <c r="E856" s="3"/>
      <c r="F856" s="3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2"/>
      <c r="C857" s="1"/>
      <c r="D857" s="3"/>
      <c r="E857" s="3"/>
      <c r="F857" s="3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2"/>
      <c r="C858" s="1"/>
      <c r="D858" s="3"/>
      <c r="E858" s="3"/>
      <c r="F858" s="3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2"/>
      <c r="C859" s="1"/>
      <c r="D859" s="3"/>
      <c r="E859" s="3"/>
      <c r="F859" s="3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2"/>
      <c r="C860" s="1"/>
      <c r="D860" s="3"/>
      <c r="E860" s="3"/>
      <c r="F860" s="3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2"/>
      <c r="C861" s="1"/>
      <c r="D861" s="3"/>
      <c r="E861" s="3"/>
      <c r="F861" s="3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2"/>
      <c r="C862" s="1"/>
      <c r="D862" s="3"/>
      <c r="E862" s="3"/>
      <c r="F862" s="3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2"/>
      <c r="C863" s="1"/>
      <c r="D863" s="3"/>
      <c r="E863" s="3"/>
      <c r="F863" s="3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2"/>
      <c r="C864" s="1"/>
      <c r="D864" s="3"/>
      <c r="E864" s="3"/>
      <c r="F864" s="3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2"/>
      <c r="C865" s="1"/>
      <c r="D865" s="3"/>
      <c r="E865" s="3"/>
      <c r="F865" s="3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2"/>
      <c r="C866" s="1"/>
      <c r="D866" s="3"/>
      <c r="E866" s="3"/>
      <c r="F866" s="3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2"/>
      <c r="C867" s="1"/>
      <c r="D867" s="3"/>
      <c r="E867" s="3"/>
      <c r="F867" s="3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2"/>
      <c r="C868" s="1"/>
      <c r="D868" s="3"/>
      <c r="E868" s="3"/>
      <c r="F868" s="3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2"/>
      <c r="C869" s="1"/>
      <c r="D869" s="3"/>
      <c r="E869" s="3"/>
      <c r="F869" s="3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2"/>
      <c r="C870" s="1"/>
      <c r="D870" s="3"/>
      <c r="E870" s="3"/>
      <c r="F870" s="3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2"/>
      <c r="C871" s="1"/>
      <c r="D871" s="3"/>
      <c r="E871" s="3"/>
      <c r="F871" s="3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2"/>
      <c r="C872" s="1"/>
      <c r="D872" s="3"/>
      <c r="E872" s="3"/>
      <c r="F872" s="3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2"/>
      <c r="C873" s="1"/>
      <c r="D873" s="3"/>
      <c r="E873" s="3"/>
      <c r="F873" s="3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2"/>
      <c r="C874" s="1"/>
      <c r="D874" s="3"/>
      <c r="E874" s="3"/>
      <c r="F874" s="3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2"/>
      <c r="C875" s="1"/>
      <c r="D875" s="3"/>
      <c r="E875" s="3"/>
      <c r="F875" s="3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2"/>
      <c r="C876" s="1"/>
      <c r="D876" s="3"/>
      <c r="E876" s="3"/>
      <c r="F876" s="3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2"/>
      <c r="C877" s="1"/>
      <c r="D877" s="3"/>
      <c r="E877" s="3"/>
      <c r="F877" s="3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2"/>
      <c r="C878" s="1"/>
      <c r="D878" s="3"/>
      <c r="E878" s="3"/>
      <c r="F878" s="3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2"/>
      <c r="C879" s="1"/>
      <c r="D879" s="3"/>
      <c r="E879" s="3"/>
      <c r="F879" s="3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2"/>
      <c r="C880" s="1"/>
      <c r="D880" s="3"/>
      <c r="E880" s="3"/>
      <c r="F880" s="3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2"/>
      <c r="C881" s="1"/>
      <c r="D881" s="3"/>
      <c r="E881" s="3"/>
      <c r="F881" s="3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2"/>
      <c r="C882" s="1"/>
      <c r="D882" s="3"/>
      <c r="E882" s="3"/>
      <c r="F882" s="3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2"/>
      <c r="C883" s="1"/>
      <c r="D883" s="3"/>
      <c r="E883" s="3"/>
      <c r="F883" s="3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2"/>
      <c r="C884" s="1"/>
      <c r="D884" s="3"/>
      <c r="E884" s="3"/>
      <c r="F884" s="3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2"/>
      <c r="C885" s="1"/>
      <c r="D885" s="3"/>
      <c r="E885" s="3"/>
      <c r="F885" s="3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2"/>
      <c r="C886" s="1"/>
      <c r="D886" s="3"/>
      <c r="E886" s="3"/>
      <c r="F886" s="3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2"/>
      <c r="C887" s="1"/>
      <c r="D887" s="3"/>
      <c r="E887" s="3"/>
      <c r="F887" s="3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2"/>
      <c r="C888" s="1"/>
      <c r="D888" s="3"/>
      <c r="E888" s="3"/>
      <c r="F888" s="3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2"/>
      <c r="C889" s="1"/>
      <c r="D889" s="3"/>
      <c r="E889" s="3"/>
      <c r="F889" s="3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2"/>
      <c r="C890" s="1"/>
      <c r="D890" s="3"/>
      <c r="E890" s="3"/>
      <c r="F890" s="3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2"/>
      <c r="C891" s="1"/>
      <c r="D891" s="3"/>
      <c r="E891" s="3"/>
      <c r="F891" s="3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2"/>
      <c r="C892" s="1"/>
      <c r="D892" s="3"/>
      <c r="E892" s="3"/>
      <c r="F892" s="3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2"/>
      <c r="C893" s="1"/>
      <c r="D893" s="3"/>
      <c r="E893" s="3"/>
      <c r="F893" s="3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2"/>
      <c r="C894" s="1"/>
      <c r="D894" s="3"/>
      <c r="E894" s="3"/>
      <c r="F894" s="3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2"/>
      <c r="C895" s="1"/>
      <c r="D895" s="3"/>
      <c r="E895" s="3"/>
      <c r="F895" s="3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2"/>
      <c r="C896" s="1"/>
      <c r="D896" s="3"/>
      <c r="E896" s="3"/>
      <c r="F896" s="3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2"/>
      <c r="C897" s="1"/>
      <c r="D897" s="3"/>
      <c r="E897" s="3"/>
      <c r="F897" s="3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2"/>
      <c r="C898" s="1"/>
      <c r="D898" s="3"/>
      <c r="E898" s="3"/>
      <c r="F898" s="3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2"/>
      <c r="C899" s="1"/>
      <c r="D899" s="3"/>
      <c r="E899" s="3"/>
      <c r="F899" s="3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2"/>
      <c r="C900" s="1"/>
      <c r="D900" s="3"/>
      <c r="E900" s="3"/>
      <c r="F900" s="3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2"/>
      <c r="C901" s="1"/>
      <c r="D901" s="3"/>
      <c r="E901" s="3"/>
      <c r="F901" s="3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2"/>
      <c r="C902" s="1"/>
      <c r="D902" s="3"/>
      <c r="E902" s="3"/>
      <c r="F902" s="3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2"/>
      <c r="C903" s="1"/>
      <c r="D903" s="3"/>
      <c r="E903" s="3"/>
      <c r="F903" s="3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2"/>
      <c r="C904" s="1"/>
      <c r="D904" s="3"/>
      <c r="E904" s="3"/>
      <c r="F904" s="3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2"/>
      <c r="C905" s="1"/>
      <c r="D905" s="3"/>
      <c r="E905" s="3"/>
      <c r="F905" s="3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2"/>
      <c r="C906" s="1"/>
      <c r="D906" s="3"/>
      <c r="E906" s="3"/>
      <c r="F906" s="3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2"/>
      <c r="C907" s="1"/>
      <c r="D907" s="3"/>
      <c r="E907" s="3"/>
      <c r="F907" s="3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2"/>
      <c r="C908" s="1"/>
      <c r="D908" s="3"/>
      <c r="E908" s="3"/>
      <c r="F908" s="3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2"/>
      <c r="C909" s="1"/>
      <c r="D909" s="3"/>
      <c r="E909" s="3"/>
      <c r="F909" s="3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2"/>
      <c r="C910" s="1"/>
      <c r="D910" s="3"/>
      <c r="E910" s="3"/>
      <c r="F910" s="3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2"/>
      <c r="C911" s="1"/>
      <c r="D911" s="3"/>
      <c r="E911" s="3"/>
      <c r="F911" s="3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2"/>
      <c r="C912" s="1"/>
      <c r="D912" s="3"/>
      <c r="E912" s="3"/>
      <c r="F912" s="3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2"/>
      <c r="C913" s="1"/>
      <c r="D913" s="3"/>
      <c r="E913" s="3"/>
      <c r="F913" s="3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2"/>
      <c r="C914" s="1"/>
      <c r="D914" s="3"/>
      <c r="E914" s="3"/>
      <c r="F914" s="3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2"/>
      <c r="C915" s="1"/>
      <c r="D915" s="3"/>
      <c r="E915" s="3"/>
      <c r="F915" s="3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2"/>
      <c r="C916" s="1"/>
      <c r="D916" s="3"/>
      <c r="E916" s="3"/>
      <c r="F916" s="3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2"/>
      <c r="C917" s="1"/>
      <c r="D917" s="3"/>
      <c r="E917" s="3"/>
      <c r="F917" s="3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2"/>
      <c r="C918" s="1"/>
      <c r="D918" s="3"/>
      <c r="E918" s="3"/>
      <c r="F918" s="3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2"/>
      <c r="C919" s="1"/>
      <c r="D919" s="3"/>
      <c r="E919" s="3"/>
      <c r="F919" s="3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2"/>
      <c r="C920" s="1"/>
      <c r="D920" s="3"/>
      <c r="E920" s="3"/>
      <c r="F920" s="3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2"/>
      <c r="C921" s="1"/>
      <c r="D921" s="3"/>
      <c r="E921" s="3"/>
      <c r="F921" s="3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2"/>
      <c r="C922" s="1"/>
      <c r="D922" s="3"/>
      <c r="E922" s="3"/>
      <c r="F922" s="3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2"/>
      <c r="C923" s="1"/>
      <c r="D923" s="3"/>
      <c r="E923" s="3"/>
      <c r="F923" s="3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2"/>
      <c r="C924" s="1"/>
      <c r="D924" s="3"/>
      <c r="E924" s="3"/>
      <c r="F924" s="3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2"/>
      <c r="C925" s="1"/>
      <c r="D925" s="3"/>
      <c r="E925" s="3"/>
      <c r="F925" s="3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2"/>
      <c r="C926" s="1"/>
      <c r="D926" s="3"/>
      <c r="E926" s="3"/>
      <c r="F926" s="3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2"/>
      <c r="C927" s="1"/>
      <c r="D927" s="3"/>
      <c r="E927" s="3"/>
      <c r="F927" s="3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2"/>
      <c r="C928" s="1"/>
      <c r="D928" s="3"/>
      <c r="E928" s="3"/>
      <c r="F928" s="3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2"/>
      <c r="C929" s="1"/>
      <c r="D929" s="3"/>
      <c r="E929" s="3"/>
      <c r="F929" s="3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2"/>
      <c r="C930" s="1"/>
      <c r="D930" s="3"/>
      <c r="E930" s="3"/>
      <c r="F930" s="3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2"/>
      <c r="C931" s="1"/>
      <c r="D931" s="3"/>
      <c r="E931" s="3"/>
      <c r="F931" s="3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2"/>
      <c r="C932" s="1"/>
      <c r="D932" s="3"/>
      <c r="E932" s="3"/>
      <c r="F932" s="3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2"/>
      <c r="C933" s="1"/>
      <c r="D933" s="3"/>
      <c r="E933" s="3"/>
      <c r="F933" s="3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2"/>
      <c r="C934" s="1"/>
      <c r="D934" s="3"/>
      <c r="E934" s="3"/>
      <c r="F934" s="3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2"/>
      <c r="C935" s="1"/>
      <c r="D935" s="3"/>
      <c r="E935" s="3"/>
      <c r="F935" s="3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2"/>
      <c r="C936" s="1"/>
      <c r="D936" s="3"/>
      <c r="E936" s="3"/>
      <c r="F936" s="3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2"/>
      <c r="C937" s="1"/>
      <c r="D937" s="3"/>
      <c r="E937" s="3"/>
      <c r="F937" s="3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2"/>
      <c r="C938" s="1"/>
      <c r="D938" s="3"/>
      <c r="E938" s="3"/>
      <c r="F938" s="3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2"/>
      <c r="C939" s="1"/>
      <c r="D939" s="3"/>
      <c r="E939" s="3"/>
      <c r="F939" s="3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2"/>
      <c r="C940" s="1"/>
      <c r="D940" s="3"/>
      <c r="E940" s="3"/>
      <c r="F940" s="3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2"/>
      <c r="C941" s="1"/>
      <c r="D941" s="3"/>
      <c r="E941" s="3"/>
      <c r="F941" s="3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2"/>
      <c r="C942" s="1"/>
      <c r="D942" s="3"/>
      <c r="E942" s="3"/>
      <c r="F942" s="3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2"/>
      <c r="C943" s="1"/>
      <c r="D943" s="3"/>
      <c r="E943" s="3"/>
      <c r="F943" s="3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2"/>
      <c r="C944" s="1"/>
      <c r="D944" s="3"/>
      <c r="E944" s="3"/>
      <c r="F944" s="3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2"/>
      <c r="C945" s="1"/>
      <c r="D945" s="3"/>
      <c r="E945" s="3"/>
      <c r="F945" s="3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2"/>
      <c r="C946" s="1"/>
      <c r="D946" s="3"/>
      <c r="E946" s="3"/>
      <c r="F946" s="3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2"/>
      <c r="C947" s="1"/>
      <c r="D947" s="3"/>
      <c r="E947" s="3"/>
      <c r="F947" s="3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2"/>
      <c r="C948" s="1"/>
      <c r="D948" s="3"/>
      <c r="E948" s="3"/>
      <c r="F948" s="3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">
      <c r="A949" s="1"/>
      <c r="B949" s="2"/>
      <c r="C949" s="1"/>
      <c r="D949" s="3"/>
      <c r="E949" s="3"/>
      <c r="F949" s="3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">
      <c r="A950" s="1"/>
      <c r="B950" s="2"/>
      <c r="C950" s="1"/>
      <c r="D950" s="3"/>
      <c r="E950" s="3"/>
      <c r="F950" s="3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">
      <c r="A951" s="1"/>
      <c r="B951" s="2"/>
      <c r="C951" s="1"/>
      <c r="D951" s="3"/>
      <c r="E951" s="3"/>
      <c r="F951" s="3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">
      <c r="A952" s="1"/>
      <c r="B952" s="2"/>
      <c r="C952" s="1"/>
      <c r="D952" s="3"/>
      <c r="E952" s="3"/>
      <c r="F952" s="3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">
      <c r="A953" s="1"/>
      <c r="B953" s="2"/>
      <c r="C953" s="1"/>
      <c r="D953" s="3"/>
      <c r="E953" s="3"/>
      <c r="F953" s="3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">
      <c r="A954" s="1"/>
      <c r="B954" s="2"/>
      <c r="C954" s="1"/>
      <c r="D954" s="3"/>
      <c r="E954" s="3"/>
      <c r="F954" s="3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">
      <c r="A955" s="1"/>
      <c r="B955" s="2"/>
      <c r="C955" s="1"/>
      <c r="D955" s="3"/>
      <c r="E955" s="3"/>
      <c r="F955" s="3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3">
      <c r="A956" s="1"/>
      <c r="B956" s="2"/>
      <c r="C956" s="1"/>
      <c r="D956" s="3"/>
      <c r="E956" s="3"/>
      <c r="F956" s="3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3">
      <c r="A957" s="1"/>
      <c r="B957" s="2"/>
      <c r="C957" s="1"/>
      <c r="D957" s="3"/>
      <c r="E957" s="3"/>
      <c r="F957" s="3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3">
      <c r="A958" s="1"/>
      <c r="B958" s="2"/>
      <c r="C958" s="1"/>
      <c r="D958" s="3"/>
      <c r="E958" s="3"/>
      <c r="F958" s="3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3">
      <c r="A959" s="1"/>
      <c r="B959" s="2"/>
      <c r="C959" s="1"/>
      <c r="D959" s="3"/>
      <c r="E959" s="3"/>
      <c r="F959" s="3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3">
      <c r="A960" s="1"/>
      <c r="B960" s="2"/>
      <c r="C960" s="1"/>
      <c r="D960" s="3"/>
      <c r="E960" s="3"/>
      <c r="F960" s="3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3">
      <c r="A961" s="1"/>
      <c r="B961" s="2"/>
      <c r="C961" s="1"/>
      <c r="D961" s="3"/>
      <c r="E961" s="3"/>
      <c r="F961" s="3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3">
      <c r="A962" s="1"/>
      <c r="B962" s="2"/>
      <c r="C962" s="1"/>
      <c r="D962" s="3"/>
      <c r="E962" s="3"/>
      <c r="F962" s="3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3">
      <c r="A963" s="1"/>
      <c r="B963" s="2"/>
      <c r="C963" s="1"/>
      <c r="D963" s="3"/>
      <c r="E963" s="3"/>
      <c r="F963" s="3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3">
      <c r="A964" s="1"/>
      <c r="B964" s="2"/>
      <c r="C964" s="1"/>
      <c r="D964" s="3"/>
      <c r="E964" s="3"/>
      <c r="F964" s="3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3">
      <c r="A965" s="1"/>
      <c r="B965" s="2"/>
      <c r="C965" s="1"/>
      <c r="D965" s="3"/>
      <c r="E965" s="3"/>
      <c r="F965" s="3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3">
      <c r="A966" s="1"/>
      <c r="B966" s="2"/>
      <c r="C966" s="1"/>
      <c r="D966" s="3"/>
      <c r="E966" s="3"/>
      <c r="F966" s="3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3">
      <c r="A967" s="1"/>
      <c r="B967" s="2"/>
      <c r="C967" s="1"/>
      <c r="D967" s="3"/>
      <c r="E967" s="3"/>
      <c r="F967" s="3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3">
      <c r="A968" s="1"/>
      <c r="B968" s="2"/>
      <c r="C968" s="1"/>
      <c r="D968" s="3"/>
      <c r="E968" s="3"/>
      <c r="F968" s="3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3">
      <c r="A969" s="1"/>
      <c r="B969" s="2"/>
      <c r="C969" s="1"/>
      <c r="D969" s="3"/>
      <c r="E969" s="3"/>
      <c r="F969" s="3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3">
      <c r="A970" s="1"/>
      <c r="B970" s="2"/>
      <c r="C970" s="1"/>
      <c r="D970" s="3"/>
      <c r="E970" s="3"/>
      <c r="F970" s="3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3">
      <c r="A971" s="1"/>
      <c r="B971" s="2"/>
      <c r="C971" s="1"/>
      <c r="D971" s="3"/>
      <c r="E971" s="3"/>
      <c r="F971" s="3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3">
      <c r="A972" s="1"/>
      <c r="B972" s="2"/>
      <c r="C972" s="1"/>
      <c r="D972" s="3"/>
      <c r="E972" s="3"/>
      <c r="F972" s="3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3">
      <c r="A973" s="1"/>
      <c r="B973" s="2"/>
      <c r="C973" s="1"/>
      <c r="D973" s="3"/>
      <c r="E973" s="3"/>
      <c r="F973" s="3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3">
      <c r="A974" s="1"/>
      <c r="B974" s="2"/>
      <c r="C974" s="1"/>
      <c r="D974" s="3"/>
      <c r="E974" s="3"/>
      <c r="F974" s="3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3">
      <c r="A975" s="1"/>
      <c r="B975" s="2"/>
      <c r="C975" s="1"/>
      <c r="D975" s="3"/>
      <c r="E975" s="3"/>
      <c r="F975" s="3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3">
      <c r="A976" s="1"/>
      <c r="B976" s="2"/>
      <c r="C976" s="1"/>
      <c r="D976" s="3"/>
      <c r="E976" s="3"/>
      <c r="F976" s="3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3">
      <c r="A977" s="1"/>
      <c r="B977" s="2"/>
      <c r="C977" s="1"/>
      <c r="D977" s="3"/>
      <c r="E977" s="3"/>
      <c r="F977" s="3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3">
      <c r="A978" s="1"/>
      <c r="B978" s="2"/>
      <c r="C978" s="1"/>
      <c r="D978" s="3"/>
      <c r="E978" s="3"/>
      <c r="F978" s="3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3">
      <c r="A979" s="1"/>
      <c r="B979" s="2"/>
      <c r="C979" s="1"/>
      <c r="D979" s="3"/>
      <c r="E979" s="3"/>
      <c r="F979" s="3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3">
      <c r="A980" s="1"/>
      <c r="B980" s="2"/>
      <c r="C980" s="1"/>
      <c r="D980" s="3"/>
      <c r="E980" s="3"/>
      <c r="F980" s="3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</sheetData>
  <autoFilter ref="B2:I17" xr:uid="{00000000-0009-0000-0000-000001000000}"/>
  <hyperlinks>
    <hyperlink ref="H3" r:id="rId1" xr:uid="{EC627FF3-B8F1-5F43-B06C-5578AB342D85}"/>
    <hyperlink ref="G4" r:id="rId2" xr:uid="{7B699449-CF02-6B45-B672-6D0589458884}"/>
    <hyperlink ref="G8" r:id="rId3" xr:uid="{4F43BC32-8398-804A-8B20-9DB4C9831707}"/>
    <hyperlink ref="G13" r:id="rId4" xr:uid="{6506D757-E77A-9E44-A773-6142BD778CE9}"/>
    <hyperlink ref="G15" r:id="rId5" xr:uid="{783E2B58-0184-3140-808A-4F25037305D7}"/>
    <hyperlink ref="H16" r:id="rId6" xr:uid="{97BF7AF1-25BC-D54C-846F-AC279869493B}"/>
    <hyperlink ref="H17" r:id="rId7" xr:uid="{33D949C9-4180-DB47-9212-9AA1E7FA3F0C}"/>
    <hyperlink ref="G6:I6" r:id="rId8" display="https://www.joserrago.com.co/producto/bandeja-lata-de-panaderia-m-lp60x40/" xr:uid="{EA349B64-F0DB-2D45-B01E-BF001D4FD917}"/>
    <hyperlink ref="G14" r:id="rId9" xr:uid="{F60279BC-0B94-454C-BA41-C0C43B5EA620}"/>
    <hyperlink ref="G16" r:id="rId10" display="https://www.homecenter.com.co/homecenter-co/product/337585/nevera-50-litros-classic/337585/?kid=dis_adi_1435635&amp;gad_source=1&amp;gad_campaignid=23611073922&amp;gbraid=0AAAAADt6wnq3KrQYOjLCVjPv3CQ-khzev&amp;gclid=Cj0KCQjwz9_QBhD_ARIsADnSCfD3xeHxxFx4w2qNa8eLxNnVnnHdD4g0fz64i9vfsOvpbNkChWIDrGgaAgs5EALw_wcB" xr:uid="{639520F6-5BF1-9248-B2F6-664993C0AF13}"/>
    <hyperlink ref="H4" r:id="rId11" xr:uid="{91620057-AF4E-5746-BF9F-825C78871744}"/>
    <hyperlink ref="I4" r:id="rId12" xr:uid="{9B4A6E0D-8442-A04C-914F-B8B376ABA135}"/>
    <hyperlink ref="I17" r:id="rId13" xr:uid="{8D2E6A15-2DBA-0643-ACCD-6E4D99525948}"/>
    <hyperlink ref="H14" r:id="rId14" xr:uid="{64DFAFC4-6214-0548-BE27-9C0260A95F90}"/>
    <hyperlink ref="G12" r:id="rId15" xr:uid="{BAABE6E0-3E54-EF44-B9BC-915A87EAB251}"/>
    <hyperlink ref="G9" r:id="rId16" xr:uid="{186E8E5B-FB57-F44D-B1D0-C6E66FF7090C}"/>
    <hyperlink ref="I9" r:id="rId17" xr:uid="{9CEAD021-B2E1-EB49-9715-FD05B49E8439}"/>
    <hyperlink ref="G7" r:id="rId18" xr:uid="{411D4FFB-09F6-D340-982F-4D5A9708600C}"/>
    <hyperlink ref="H7" r:id="rId19" xr:uid="{6D3789A5-F453-914A-9F71-0C2AD1550620}"/>
    <hyperlink ref="I7" r:id="rId20" xr:uid="{A5DF3E52-FAC1-644D-908D-F329163E56C5}"/>
    <hyperlink ref="H9" r:id="rId21" xr:uid="{8ABF6D59-C2FB-BB44-91D5-4B6B02E31A9C}"/>
    <hyperlink ref="G10" r:id="rId22" xr:uid="{97DC67E8-4919-7C4E-9E38-FC259182FB5E}"/>
    <hyperlink ref="H10" r:id="rId23" xr:uid="{530AEEDC-1667-2144-878C-B6C9E73E535E}"/>
    <hyperlink ref="I10" r:id="rId24" xr:uid="{C948AA98-5818-3647-801A-1E08A8A21F80}"/>
    <hyperlink ref="G11" r:id="rId25" xr:uid="{EFB7FFCB-29D1-E945-8C5D-32E6CFF26F14}"/>
    <hyperlink ref="I11" r:id="rId26" xr:uid="{BC53BC4D-7D8D-BE4B-A3EF-7CE66068B0B1}"/>
    <hyperlink ref="H11" r:id="rId27" xr:uid="{29D5AB6B-3982-B34D-9698-B6A30D32E2AF}"/>
    <hyperlink ref="H12" r:id="rId28" xr:uid="{F72D5FAA-2010-F346-B08A-673461B5052C}"/>
    <hyperlink ref="I12" r:id="rId29" xr:uid="{7870D4B2-0B67-A142-ABD6-DCDD19A9638F}"/>
    <hyperlink ref="H13" r:id="rId30" xr:uid="{008304B0-7650-6147-A67E-7C04DFFAFB75}"/>
    <hyperlink ref="I13" r:id="rId31" xr:uid="{DE9F4FCE-F0C9-9644-BF97-A633BE8830B8}"/>
    <hyperlink ref="I14" r:id="rId32" location="polycard_client=recommendations_vpp-v2p-pom&amp;reco_backend=recomm-platform_v2p-model&amp;reco_model=coldstart_low_exposition&amp;reco_client=vpp-v2p-pom&amp;reco_item_pos=0&amp;reco_backend_type=low_level&amp;reco_id=15d27332-df97-4219-8b66-3287dbbf1ca7&amp;wid=MCO894316270&amp;sid=recos" display="https://www.mercadolibre.com.co/cucharon-8-mango-de-madera-aluminio-fundido/up/MCOU2437138058#polycard_client=recommendations_vpp-v2p-pom&amp;reco_backend=recomm-platform_v2p-model&amp;reco_model=coldstart_low_exposition&amp;reco_client=vpp-v2p-pom&amp;reco_item_pos=0&amp;reco_backend_type=low_level&amp;reco_id=15d27332-df97-4219-8b66-3287dbbf1ca7&amp;wid=MCO894316270&amp;sid=recos" xr:uid="{D19CCEEB-2325-5E4C-A280-3BE7EDB129E6}"/>
    <hyperlink ref="H15" r:id="rId33" display="https://www.falabella.com.co/falabella-co/product/152077750/barril-grande-de-60-libras-humo-barriles-humo-barriles/152077751?kid=shopp254fa&amp;gclsrc=aw.ds&amp;gad_source=1&amp;gad_campaignid=21634415508&amp;gbraid=0AAAAADtuoySIGBYD-TEpbthJ5aY_pBKWB&amp;gclid=CjwKCAjwidXQBhAZEiwA4egw6Ezsu_wvGhCXdvlzTgHXfPysqbPXXT1_n5z0fgz7nD8yqXlq7PRDAxoCozwQAvD_BwE" xr:uid="{CA08D389-45AB-E04C-9487-35CCF246567E}"/>
    <hyperlink ref="I15" r:id="rId34" display="https://www.humobarriles.com/products/barril-jumbo-de-60lb?variant=52673778680087&amp;country=CO&amp;currency=COP&amp;utm_medium=product_sync&amp;utm_source=google&amp;utm_content=sag_organic&amp;utm_campaign=sag_organic&amp;gad_source=1&amp;gad_campaignid=23012956937&amp;gbraid=0AAAAAppdFlS4vzuSyRgXBy0Bl9aCqwiUi&amp;gclid=CjwKCAjwidXQBhAZEiwA4egw6MplcigI8BnEpfbViosrljuhEjWWch8ENqP8jlcnwB8CL5BZYHLP1RoCezkQAvD_BwE" xr:uid="{9139D35A-21C7-594A-9F05-737D1AC7A41B}"/>
    <hyperlink ref="I16" r:id="rId35" xr:uid="{A61840C5-4FC4-8A47-B262-2DFF46C147BC}"/>
    <hyperlink ref="G17" r:id="rId36" xr:uid="{B740A319-9B26-8941-A3C6-09C123754568}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oficial</vt:lpstr>
      <vt:lpstr>Propuesta eco</vt:lpstr>
      <vt:lpstr>Estudio de mercado</vt:lpstr>
      <vt:lpstr>Estudio de mercado Grandes supe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Autor 1</dc:creator>
  <cp:lastModifiedBy>Laura Guerrero</cp:lastModifiedBy>
  <dcterms:created xsi:type="dcterms:W3CDTF">2026-10-07T01:16:04Z</dcterms:created>
  <dcterms:modified xsi:type="dcterms:W3CDTF">2026-10-20T02:51:03Z</dcterms:modified>
</cp:coreProperties>
</file>