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mc:AlternateContent xmlns:mc="http://schemas.openxmlformats.org/markup-compatibility/2006">
    <mc:Choice Requires="x15">
      <x15ac:absPath xmlns:x15ac="http://schemas.microsoft.com/office/spreadsheetml/2010/11/ac" url="C:\Users\Usuario\Desktop\"/>
    </mc:Choice>
  </mc:AlternateContent>
  <xr:revisionPtr revIDLastSave="0" documentId="8_{88943DA2-1D69-41EB-B545-69A39C2D8C1A}" xr6:coauthVersionLast="47" xr6:coauthVersionMax="47" xr10:uidLastSave="{00000000-0000-0000-0000-000000000000}"/>
  <bookViews>
    <workbookView xWindow="-120" yWindow="-120" windowWidth="20730" windowHeight="10740" tabRatio="900"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TRATAMIENTO'!$B$2:$X$48</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TRATAMIENTO'!$B$52:$B$54</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6" i="5" l="1"/>
  <c r="X30" i="5"/>
  <c r="W30" i="5"/>
  <c r="V30" i="5"/>
  <c r="U30" i="5"/>
  <c r="T30" i="5"/>
  <c r="S30" i="5"/>
  <c r="N30" i="5"/>
  <c r="I30" i="5"/>
  <c r="H30" i="5"/>
  <c r="G30" i="5"/>
  <c r="X29" i="5"/>
  <c r="W29" i="5"/>
  <c r="V29" i="5"/>
  <c r="U29" i="5"/>
  <c r="T29" i="5"/>
  <c r="S29" i="5"/>
  <c r="N29" i="5"/>
  <c r="I29" i="5"/>
  <c r="H29" i="5"/>
  <c r="G29" i="5"/>
  <c r="X28" i="5"/>
  <c r="W28" i="5"/>
  <c r="V28" i="5"/>
  <c r="U28" i="5"/>
  <c r="T28" i="5"/>
  <c r="S28" i="5"/>
  <c r="N28" i="5"/>
  <c r="I28" i="5"/>
  <c r="H28" i="5"/>
  <c r="G28" i="5"/>
  <c r="X27" i="5"/>
  <c r="W27" i="5"/>
  <c r="V27" i="5"/>
  <c r="U27" i="5"/>
  <c r="T27" i="5"/>
  <c r="S27" i="5"/>
  <c r="N27" i="5"/>
  <c r="I27" i="5"/>
  <c r="H27" i="5"/>
  <c r="G27" i="5"/>
  <c r="X26" i="5"/>
  <c r="W26" i="5"/>
  <c r="V26" i="5"/>
  <c r="U26" i="5"/>
  <c r="T26" i="5"/>
  <c r="S26" i="5"/>
  <c r="N26" i="5"/>
  <c r="I26" i="5"/>
  <c r="H26" i="5"/>
  <c r="G26" i="5"/>
  <c r="X25" i="5"/>
  <c r="W25" i="5"/>
  <c r="V25" i="5"/>
  <c r="U25" i="5"/>
  <c r="T25" i="5"/>
  <c r="S25" i="5"/>
  <c r="N25" i="5"/>
  <c r="I25" i="5"/>
  <c r="H25" i="5"/>
  <c r="G25" i="5"/>
  <c r="X24" i="5"/>
  <c r="W24" i="5"/>
  <c r="V24" i="5"/>
  <c r="U24" i="5"/>
  <c r="T24" i="5"/>
  <c r="S24" i="5"/>
  <c r="N24" i="5"/>
  <c r="I24" i="5"/>
  <c r="H24" i="5"/>
  <c r="G24" i="5"/>
  <c r="N23" i="5"/>
  <c r="I23" i="5"/>
  <c r="H23" i="5"/>
  <c r="G23" i="5"/>
  <c r="N22" i="5"/>
  <c r="I22" i="5"/>
  <c r="H22" i="5"/>
  <c r="G22" i="5"/>
  <c r="X21" i="5"/>
  <c r="W21" i="5"/>
  <c r="V21" i="5"/>
  <c r="U21" i="5"/>
  <c r="T21" i="5"/>
  <c r="S21" i="5"/>
  <c r="P21" i="5"/>
  <c r="O21" i="5"/>
  <c r="N21" i="5"/>
  <c r="I21" i="5"/>
  <c r="H21" i="5"/>
  <c r="G21" i="5"/>
  <c r="X20" i="5"/>
  <c r="W20" i="5"/>
  <c r="V20" i="5"/>
  <c r="U20" i="5"/>
  <c r="T20" i="5"/>
  <c r="S20" i="5"/>
  <c r="P20" i="5"/>
  <c r="O20" i="5"/>
  <c r="N20" i="5"/>
  <c r="I20" i="5"/>
  <c r="H20" i="5"/>
  <c r="G20" i="5"/>
  <c r="X19" i="5"/>
  <c r="W19" i="5"/>
  <c r="V19" i="5"/>
  <c r="U19" i="5"/>
  <c r="T19" i="5"/>
  <c r="S19" i="5"/>
  <c r="P19" i="5"/>
  <c r="N19" i="5"/>
  <c r="I19" i="5"/>
  <c r="H19" i="5"/>
  <c r="G19" i="5"/>
  <c r="X18" i="5"/>
  <c r="W18" i="5"/>
  <c r="V18" i="5"/>
  <c r="U18" i="5"/>
  <c r="T18" i="5"/>
  <c r="S18" i="5"/>
  <c r="P18" i="5"/>
  <c r="N18" i="5"/>
  <c r="I18" i="5"/>
  <c r="H18" i="5"/>
  <c r="G18" i="5"/>
  <c r="X17" i="5"/>
  <c r="W17" i="5"/>
  <c r="V17" i="5"/>
  <c r="U17" i="5"/>
  <c r="T17" i="5"/>
  <c r="S17" i="5"/>
  <c r="P17" i="5"/>
  <c r="O17" i="5"/>
  <c r="N17" i="5"/>
  <c r="I17" i="5"/>
  <c r="H17" i="5"/>
  <c r="G17" i="5"/>
  <c r="X16" i="5"/>
  <c r="W16" i="5"/>
  <c r="V16" i="5"/>
  <c r="U16" i="5"/>
  <c r="T16" i="5"/>
  <c r="S16" i="5"/>
  <c r="P16" i="5"/>
  <c r="O16" i="5"/>
  <c r="N16" i="5"/>
  <c r="I16" i="5"/>
  <c r="H16" i="5"/>
  <c r="G16" i="5"/>
  <c r="X15" i="5"/>
  <c r="W15" i="5"/>
  <c r="V15" i="5"/>
  <c r="U15" i="5"/>
  <c r="T15" i="5"/>
  <c r="S15" i="5"/>
  <c r="P15" i="5"/>
  <c r="O15" i="5"/>
  <c r="N15" i="5"/>
  <c r="I15" i="5"/>
  <c r="H15" i="5"/>
  <c r="G15" i="5"/>
  <c r="X14" i="5"/>
  <c r="W14" i="5"/>
  <c r="V14" i="5"/>
  <c r="U14" i="5"/>
  <c r="T14" i="5"/>
  <c r="S14" i="5"/>
  <c r="P14" i="5"/>
  <c r="O14" i="5"/>
  <c r="N14" i="5"/>
  <c r="I14" i="5"/>
  <c r="H14" i="5"/>
  <c r="G14" i="5"/>
  <c r="X13" i="5"/>
  <c r="W13" i="5"/>
  <c r="V13" i="5"/>
  <c r="U13" i="5"/>
  <c r="T13" i="5"/>
  <c r="S13" i="5"/>
  <c r="P13" i="5"/>
  <c r="O13" i="5"/>
  <c r="N13" i="5"/>
  <c r="I13" i="5"/>
  <c r="H13" i="5"/>
  <c r="G13" i="5"/>
  <c r="X12" i="5"/>
  <c r="W12" i="5"/>
  <c r="V12" i="5"/>
  <c r="U12" i="5"/>
  <c r="T12" i="5"/>
  <c r="S12" i="5"/>
  <c r="P12" i="5"/>
  <c r="O12" i="5"/>
  <c r="N12" i="5"/>
  <c r="I12" i="5"/>
  <c r="H12" i="5"/>
  <c r="G12" i="5"/>
  <c r="X11" i="5"/>
  <c r="W11" i="5"/>
  <c r="V11" i="5"/>
  <c r="U11" i="5"/>
  <c r="T11" i="5"/>
  <c r="S11" i="5"/>
  <c r="P11" i="5"/>
  <c r="O11" i="5"/>
  <c r="N11" i="5"/>
  <c r="I11" i="5"/>
  <c r="H11" i="5"/>
  <c r="G11" i="5"/>
  <c r="J35" i="4"/>
  <c r="P30" i="5" s="1"/>
  <c r="I35" i="4"/>
  <c r="O30" i="5" s="1"/>
  <c r="C35" i="4"/>
  <c r="C30" i="5" s="1"/>
  <c r="B35" i="4"/>
  <c r="D30" i="5" s="1"/>
  <c r="J34" i="4"/>
  <c r="P29" i="5" s="1"/>
  <c r="I34" i="4"/>
  <c r="C34" i="4"/>
  <c r="C29" i="5" s="1"/>
  <c r="B34" i="4"/>
  <c r="D29" i="5" s="1"/>
  <c r="J33" i="4"/>
  <c r="P28" i="5" s="1"/>
  <c r="I33" i="4"/>
  <c r="O28" i="5" s="1"/>
  <c r="C33" i="4"/>
  <c r="C28" i="5" s="1"/>
  <c r="B33" i="4"/>
  <c r="D28" i="5" s="1"/>
  <c r="J32" i="4"/>
  <c r="P27" i="5" s="1"/>
  <c r="I32" i="4"/>
  <c r="C32" i="4"/>
  <c r="C27" i="5" s="1"/>
  <c r="B32" i="4"/>
  <c r="D27" i="5" s="1"/>
  <c r="J31" i="4"/>
  <c r="P26" i="5" s="1"/>
  <c r="I31" i="4"/>
  <c r="O26" i="5" s="1"/>
  <c r="C31" i="4"/>
  <c r="C26" i="5" s="1"/>
  <c r="B31" i="4"/>
  <c r="D26" i="5" s="1"/>
  <c r="J30" i="4"/>
  <c r="P25" i="5" s="1"/>
  <c r="I30" i="4"/>
  <c r="C30" i="4"/>
  <c r="C25" i="5" s="1"/>
  <c r="B30" i="4"/>
  <c r="D25" i="5" s="1"/>
  <c r="J29" i="4"/>
  <c r="P24" i="5" s="1"/>
  <c r="I29" i="4"/>
  <c r="O24" i="5" s="1"/>
  <c r="C29" i="4"/>
  <c r="C24" i="5" s="1"/>
  <c r="B29" i="4"/>
  <c r="D24" i="5" s="1"/>
  <c r="P23" i="5"/>
  <c r="I28" i="4"/>
  <c r="C28" i="4"/>
  <c r="C23" i="5" s="1"/>
  <c r="B28" i="4"/>
  <c r="D23" i="5" s="1"/>
  <c r="J27" i="4"/>
  <c r="P22" i="5" s="1"/>
  <c r="I27" i="4"/>
  <c r="O22" i="5" s="1"/>
  <c r="C27" i="4"/>
  <c r="C22" i="5" s="1"/>
  <c r="B27" i="4"/>
  <c r="D22" i="5" s="1"/>
  <c r="L26" i="4"/>
  <c r="R21" i="5" s="1"/>
  <c r="K26" i="4"/>
  <c r="Q21" i="5" s="1"/>
  <c r="C26" i="4"/>
  <c r="C21" i="5" s="1"/>
  <c r="B26" i="4"/>
  <c r="D21" i="5" s="1"/>
  <c r="L25" i="4"/>
  <c r="R20" i="5" s="1"/>
  <c r="K25" i="4"/>
  <c r="Q20" i="5" s="1"/>
  <c r="C25" i="4"/>
  <c r="C20" i="5" s="1"/>
  <c r="B25" i="4"/>
  <c r="D20" i="5" s="1"/>
  <c r="I24" i="4"/>
  <c r="O19" i="5" s="1"/>
  <c r="C24" i="4"/>
  <c r="C19" i="5" s="1"/>
  <c r="F19" i="5" s="1"/>
  <c r="B24" i="4"/>
  <c r="D19" i="5" s="1"/>
  <c r="I23" i="4"/>
  <c r="O18" i="5" s="1"/>
  <c r="C23" i="4"/>
  <c r="C18" i="5" s="1"/>
  <c r="B23" i="4"/>
  <c r="D18" i="5" s="1"/>
  <c r="K22" i="4"/>
  <c r="Q17" i="5" s="1"/>
  <c r="C22" i="4"/>
  <c r="C17" i="5" s="1"/>
  <c r="B22" i="4"/>
  <c r="D17" i="5" s="1"/>
  <c r="K21" i="4"/>
  <c r="Q16" i="5" s="1"/>
  <c r="C21" i="4"/>
  <c r="C16" i="5" s="1"/>
  <c r="B21" i="4"/>
  <c r="D16" i="5" s="1"/>
  <c r="K20" i="4"/>
  <c r="Q15" i="5" s="1"/>
  <c r="C20" i="4"/>
  <c r="C15" i="5" s="1"/>
  <c r="B20" i="4"/>
  <c r="D15" i="5" s="1"/>
  <c r="K19" i="4"/>
  <c r="Q14" i="5" s="1"/>
  <c r="C19" i="4"/>
  <c r="C14" i="5" s="1"/>
  <c r="B19" i="4"/>
  <c r="D14" i="5" s="1"/>
  <c r="K18" i="4"/>
  <c r="Q13" i="5" s="1"/>
  <c r="C18" i="4"/>
  <c r="C13" i="5" s="1"/>
  <c r="B18" i="4"/>
  <c r="D13" i="5" s="1"/>
  <c r="K17" i="4"/>
  <c r="Q12" i="5" s="1"/>
  <c r="C17" i="4"/>
  <c r="C12" i="5" s="1"/>
  <c r="B17" i="4"/>
  <c r="D12" i="5" s="1"/>
  <c r="K16" i="4"/>
  <c r="L16" i="4" s="1"/>
  <c r="R11" i="5" s="1"/>
  <c r="C16" i="4"/>
  <c r="C11" i="5" s="1"/>
  <c r="B16" i="4"/>
  <c r="D11" i="5" s="1"/>
  <c r="B6" i="4"/>
  <c r="K36" i="3"/>
  <c r="J30" i="5" s="1"/>
  <c r="K35" i="3"/>
  <c r="J29" i="5" s="1"/>
  <c r="K34" i="3"/>
  <c r="J28" i="5" s="1"/>
  <c r="K33" i="3"/>
  <c r="J27" i="5" s="1"/>
  <c r="K32" i="3"/>
  <c r="J26" i="5" s="1"/>
  <c r="K31" i="3"/>
  <c r="J25" i="5" s="1"/>
  <c r="K30" i="3"/>
  <c r="J24" i="5" s="1"/>
  <c r="K29" i="3"/>
  <c r="J23" i="5" s="1"/>
  <c r="K28" i="3"/>
  <c r="J22" i="5" s="1"/>
  <c r="K27" i="3"/>
  <c r="J21" i="5" s="1"/>
  <c r="K26" i="3"/>
  <c r="J20" i="5" s="1"/>
  <c r="K25" i="3"/>
  <c r="J19" i="5" s="1"/>
  <c r="K24" i="3"/>
  <c r="J18" i="5" s="1"/>
  <c r="K23" i="3"/>
  <c r="J17" i="5" s="1"/>
  <c r="K22" i="3"/>
  <c r="J16" i="5" s="1"/>
  <c r="K21" i="3"/>
  <c r="J15" i="5" s="1"/>
  <c r="K20" i="3"/>
  <c r="J14" i="5" s="1"/>
  <c r="K19" i="3"/>
  <c r="J13" i="5" s="1"/>
  <c r="K18" i="3"/>
  <c r="J12" i="5" s="1"/>
  <c r="K17" i="3"/>
  <c r="J11" i="5" s="1"/>
  <c r="K30" i="4" l="1"/>
  <c r="K32" i="4"/>
  <c r="K34" i="4"/>
  <c r="Q29" i="5" s="1"/>
  <c r="Q11" i="5"/>
  <c r="O25" i="5"/>
  <c r="O27" i="5"/>
  <c r="O29" i="5"/>
  <c r="L17" i="4"/>
  <c r="R12" i="5" s="1"/>
  <c r="L18" i="4"/>
  <c r="R13" i="5" s="1"/>
  <c r="L19" i="4"/>
  <c r="R14" i="5" s="1"/>
  <c r="L20" i="4"/>
  <c r="R15" i="5" s="1"/>
  <c r="L21" i="4"/>
  <c r="R16" i="5" s="1"/>
  <c r="L22" i="4"/>
  <c r="R17" i="5" s="1"/>
  <c r="K23" i="4"/>
  <c r="Q18" i="5" s="1"/>
  <c r="K28" i="4"/>
  <c r="Q23" i="5" s="1"/>
  <c r="O23" i="5"/>
  <c r="F20" i="5"/>
  <c r="E20" i="5"/>
  <c r="F21" i="5"/>
  <c r="E21" i="5"/>
  <c r="F22" i="5"/>
  <c r="E22" i="5"/>
  <c r="F23" i="5"/>
  <c r="E23" i="5"/>
  <c r="F24" i="5"/>
  <c r="E24" i="5"/>
  <c r="F25" i="5"/>
  <c r="E25" i="5"/>
  <c r="F26" i="5"/>
  <c r="E26" i="5"/>
  <c r="F27" i="5"/>
  <c r="E27" i="5"/>
  <c r="F28" i="5"/>
  <c r="E28" i="5"/>
  <c r="F29" i="5"/>
  <c r="E29" i="5"/>
  <c r="F11" i="5"/>
  <c r="E11" i="5"/>
  <c r="F12" i="5"/>
  <c r="E12" i="5"/>
  <c r="F13" i="5"/>
  <c r="E13" i="5"/>
  <c r="F14" i="5"/>
  <c r="E14" i="5"/>
  <c r="F15" i="5"/>
  <c r="E15" i="5"/>
  <c r="F16" i="5"/>
  <c r="E16" i="5"/>
  <c r="F17" i="5"/>
  <c r="E17" i="5"/>
  <c r="F18" i="5"/>
  <c r="E18" i="5"/>
  <c r="Q25" i="5"/>
  <c r="L30" i="4"/>
  <c r="R25" i="5" s="1"/>
  <c r="Q27" i="5"/>
  <c r="L32" i="4"/>
  <c r="R27" i="5" s="1"/>
  <c r="L34" i="4"/>
  <c r="R29" i="5" s="1"/>
  <c r="F30" i="5"/>
  <c r="E30" i="5"/>
  <c r="L17" i="3"/>
  <c r="K11" i="5" s="1"/>
  <c r="L18" i="3"/>
  <c r="K12" i="5" s="1"/>
  <c r="L19" i="3"/>
  <c r="K13" i="5" s="1"/>
  <c r="L20" i="3"/>
  <c r="K14" i="5" s="1"/>
  <c r="L21" i="3"/>
  <c r="K15" i="5" s="1"/>
  <c r="L22" i="3"/>
  <c r="K16" i="5" s="1"/>
  <c r="L23" i="3"/>
  <c r="K17" i="5" s="1"/>
  <c r="L24" i="3"/>
  <c r="K18" i="5" s="1"/>
  <c r="L25" i="3"/>
  <c r="K19" i="5" s="1"/>
  <c r="L26" i="3"/>
  <c r="K20" i="5" s="1"/>
  <c r="L27" i="3"/>
  <c r="K21" i="5" s="1"/>
  <c r="L28" i="3"/>
  <c r="K22" i="5" s="1"/>
  <c r="L29" i="3"/>
  <c r="K23" i="5" s="1"/>
  <c r="L30" i="3"/>
  <c r="K24" i="5" s="1"/>
  <c r="L31" i="3"/>
  <c r="K25" i="5" s="1"/>
  <c r="L32" i="3"/>
  <c r="K26" i="5" s="1"/>
  <c r="L33" i="3"/>
  <c r="K27" i="5" s="1"/>
  <c r="L34" i="3"/>
  <c r="K28" i="5" s="1"/>
  <c r="L35" i="3"/>
  <c r="K29" i="5" s="1"/>
  <c r="L36" i="3"/>
  <c r="K30" i="5" s="1"/>
  <c r="K24" i="4"/>
  <c r="K27" i="4"/>
  <c r="K29" i="4"/>
  <c r="K31" i="4"/>
  <c r="K33" i="4"/>
  <c r="K35" i="4"/>
  <c r="E19" i="5"/>
  <c r="L23" i="4" l="1"/>
  <c r="R18" i="5" s="1"/>
  <c r="L28" i="4"/>
  <c r="R23" i="5" s="1"/>
  <c r="Q30" i="5"/>
  <c r="L35" i="4"/>
  <c r="R30" i="5" s="1"/>
  <c r="Q26" i="5"/>
  <c r="L31" i="4"/>
  <c r="R26" i="5" s="1"/>
  <c r="Q22" i="5"/>
  <c r="L27" i="4"/>
  <c r="R22" i="5" s="1"/>
  <c r="Q28" i="5"/>
  <c r="L33" i="4"/>
  <c r="R28" i="5" s="1"/>
  <c r="Q24" i="5"/>
  <c r="L29" i="4"/>
  <c r="R24" i="5" s="1"/>
  <c r="Q19" i="5"/>
  <c r="L24" i="4"/>
  <c r="R19" i="5" s="1"/>
</calcChain>
</file>

<file path=xl/sharedStrings.xml><?xml version="1.0" encoding="utf-8"?>
<sst xmlns="http://schemas.openxmlformats.org/spreadsheetml/2006/main" count="566" uniqueCount="241">
  <si>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</si>
  <si>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</si>
  <si>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</si>
  <si>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</si>
  <si>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t xml:space="preserve">Objeto del Proceso de Contratación: </t>
    </r>
    <r>
      <rPr>
        <u/>
        <sz val="12"/>
        <rFont val="Garamond"/>
        <family val="1"/>
      </rPr>
      <t>Prestar los servicios para la implementación de acciones integrales de educación ambiental comunitaria, restauración y conservación de ecosistemas, mantenimiento de zonas verdes y arbolado urbano, y fortalecimiento de prácticas de sostenibilidad ambiental, en la localidad de Engativá</t>
    </r>
  </si>
  <si>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</si>
  <si>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pasantes) y externos (contratistas, visitantes y usuarios externos en general)</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</si>
  <si>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</si>
  <si>
    <t>Suficiencia del presupuesto oficial del Proceso de Contratación: De acuerdo al Plan Anual de Adquisiciones se deben estimar los recursos necesarios para el desarrollo del proceso de la contratación, el cual tendrá el soporte presupuestal suficiente para su desarrollo.</t>
  </si>
  <si>
    <t>Condiciones geográficas y de acceso del lugar en el cual se debe cumplir el objeto del Proceso de Contratación: El suministro, obra o servicio se prestará principalmente en las Sedes de la Entidad, o en el lugar indicado en los estudios previos del proceso.</t>
  </si>
  <si>
    <t>Entorno socio ambiental: Si aplican</t>
  </si>
  <si>
    <t>Condiciones políticas: Si aplican</t>
  </si>
  <si>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</si>
  <si>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</si>
  <si>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</si>
  <si>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</si>
  <si>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</si>
  <si>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</si>
  <si>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</si>
  <si>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</si>
  <si>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</si>
  <si>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</si>
  <si>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</si>
  <si>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</si>
  <si>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</si>
  <si>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</si>
  <si>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</si>
  <si>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</si>
  <si>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</si>
  <si>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</si>
  <si>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</si>
  <si>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</si>
  <si>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</si>
  <si>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</si>
  <si>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</si>
  <si>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</si>
  <si>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</si>
  <si>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</si>
  <si>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</si>
  <si>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</si>
  <si>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</si>
  <si>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</si>
  <si>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</si>
  <si>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</si>
  <si>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</si>
  <si>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</si>
  <si>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</si>
  <si>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</si>
  <si>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</si>
  <si>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</si>
  <si>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</si>
  <si>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</si>
  <si>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</si>
  <si>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</si>
  <si>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</si>
  <si>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</si>
  <si>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General</t>
  </si>
  <si>
    <t>Externo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</si>
  <si>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</si>
  <si>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</si>
  <si>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</si>
  <si>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</si>
  <si>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</si>
  <si>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Especifico</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</si>
  <si>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</si>
  <si>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</si>
  <si>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</si>
  <si>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</si>
  <si>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</si>
  <si>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</si>
  <si>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</si>
  <si>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</si>
  <si>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Estatal</t>
  </si>
  <si>
    <t>Variación de tasas o tarifas</t>
  </si>
  <si>
    <t>Financieros</t>
  </si>
  <si>
    <t>PAROS</t>
  </si>
  <si>
    <t>MANIFESTACIONES</t>
  </si>
  <si>
    <t>PANDEMIAS</t>
  </si>
  <si>
    <t>CONFLICTOS CON LA COMUNIDAD</t>
  </si>
  <si>
    <t>RETRASOS EN LA ENTREGA DE BIENES AL OPERADOR</t>
  </si>
  <si>
    <t>Interno</t>
  </si>
  <si>
    <t>Obsolecencia técnologica</t>
  </si>
  <si>
    <t>Técnologicos</t>
  </si>
  <si>
    <t>De la naturaleza</t>
  </si>
  <si>
    <t>Eventos naturales tales como lluvias, inundaciones y sequias entre otros</t>
  </si>
  <si>
    <t>Incumplimiento derivado del trámite de los permisos con autoridades ambientales, la obtención de los mismos, paz y salvos</t>
  </si>
  <si>
    <t>Ambientales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</si>
  <si>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</si>
  <si>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</si>
  <si>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</si>
  <si>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</si>
  <si>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</si>
  <si>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</si>
  <si>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</si>
  <si>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</si>
  <si>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</si>
  <si>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</si>
  <si>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</si>
  <si>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</si>
  <si>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</si>
  <si>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</si>
  <si>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</si>
  <si>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DETENCION DEL CONTRATO</t>
  </si>
  <si>
    <t>RETRASOS EN LA EJECUCIÓN</t>
  </si>
  <si>
    <t>INTERRUPCIÓN ACTIVIDADES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</si>
  <si>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</si>
  <si>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</si>
  <si>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</si>
  <si>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</si>
  <si>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</si>
  <si>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</si>
  <si>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</si>
  <si>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</si>
  <si>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</si>
  <si>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</si>
  <si>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</si>
  <si>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</si>
  <si>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</si>
  <si>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</si>
  <si>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</si>
  <si>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</si>
  <si>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</si>
  <si>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</si>
  <si>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</si>
  <si>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</si>
  <si>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</si>
  <si>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</si>
  <si>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</si>
  <si>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</si>
  <si>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</si>
  <si>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</si>
  <si>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</si>
  <si>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</si>
  <si>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</si>
  <si>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</si>
  <si>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</si>
  <si>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</si>
  <si>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</si>
  <si>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</si>
  <si>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</si>
  <si>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</si>
  <si>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</si>
  <si>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</si>
  <si>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</si>
  <si>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</si>
  <si>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</si>
  <si>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</si>
  <si>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</si>
  <si>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</si>
  <si>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</si>
  <si>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</si>
  <si>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</si>
  <si>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REVISION DE LA ESTRUCTURA DE COSTOS</t>
  </si>
  <si>
    <t xml:space="preserve">SI </t>
  </si>
  <si>
    <t>FDLE</t>
  </si>
  <si>
    <t>DESDE SU OCURRENCIA</t>
  </si>
  <si>
    <t xml:space="preserve">ANTES DE LA FINALIZACION DEL CONTRATO </t>
  </si>
  <si>
    <t>VERIFICANDO EL AJUSTE DE PRECIOS</t>
  </si>
  <si>
    <t>MENSUAL</t>
  </si>
  <si>
    <t xml:space="preserve">DESDE EL APOYO A LA SUPERVISION SE SOLICITA AL OPERADOR PONERSE AL DIA CON SUS COMPROMISOS </t>
  </si>
  <si>
    <t>NO</t>
  </si>
  <si>
    <t>VERIFICANDO LOS COMPROMISOS DEL OPERADOR CON TERCEROS</t>
  </si>
  <si>
    <t>APOYO A LA SUPERVISION Y OPERADOR REVISAN ALTERNATIVAS DE PRECIOS</t>
  </si>
  <si>
    <t>DURANTE LA EJECUCION</t>
  </si>
  <si>
    <t>ACORDANDO CON EL OEPRADOR LOS CAMBIOS REALIZADOS</t>
  </si>
  <si>
    <t>APOYO A LA SUPERVISION VERIFICA LA DIFICULTAD EN LA CONSECUCION DE LOS PERMISOS</t>
  </si>
  <si>
    <t>REVISANDO LA CONSECUCION DE LOS PERMISOS</t>
  </si>
  <si>
    <t>APOYO A LA SUPERVISION VERIFICA LAS CAUSAS QUE ORIGINAN LA CANCELACIÓN DE LOS PEDIDOS</t>
  </si>
  <si>
    <t>VERIFICANDO QUE EL OPERADOR REANUDE SU RELACIÓN CON LOS PROVEEDORES</t>
  </si>
  <si>
    <t>APOYO A LA SUPERVISION VERIFICA EL IMPACTO DEL CAMBIO EN LA NORMATIVIDAD EN EL EQUILIBRIO ECONOMICO DEL CONTRATO</t>
  </si>
  <si>
    <t>VERIFICANDO LA RESTITUCION DEL EQULIBRIO ECONOMICO DEL CONTRATO</t>
  </si>
  <si>
    <t>MESUAL</t>
  </si>
  <si>
    <t>APOYO A LA SUPERVISION VERIFICA EL IMPACTO DEL PARO EN EL DESARROLLO DE LAS ACTIVIDADES DEL CONTRATO</t>
  </si>
  <si>
    <t>VERIFICANDO QUE EL OPERADOR REANUDE LAS ACTIVIDADES UNA VEZ SUPERADO EL PARO</t>
  </si>
  <si>
    <t>APOYO A LA SUPERVISION VERIFICA EL IMPACTO DE LAS MANIFESTACIONES EN EL DESARROLLO DE LAS ACTIVIDADES DEL CONTRATO</t>
  </si>
  <si>
    <t>VERIFICANDO QUE EL OPERADOR REANUDE LAS ACTIVIDADES UNA VEZ SUPERADAS LAS MANIFESTACIONES</t>
  </si>
  <si>
    <t>APOYO A LA SUPERVISION VERIFICA EL IMPACTO DE LA PANDEMIA EN LA EJECUÇIÓN DEL CONTRATO</t>
  </si>
  <si>
    <t>VERIFICANDO LA VIABILIDAD DE LA EJECUCION DEL CONTRATO</t>
  </si>
  <si>
    <t>APOYO A LA SUPERVISION VERIFICA LAS CAUSAS DEL CONFLICTO GENERADO CON LA EJECUCION DEL CONTRATO Y LA COMUNIDAD</t>
  </si>
  <si>
    <t>VERIFICANDO QUE SE SUBSANEN LAS CAUSAS QUE GENERAN EL MALESTAR CON LA COMUNIDAD</t>
  </si>
  <si>
    <t>APOYO A LA SUPERVISION VERIFICA LA SITUACION QUE SE PRESENTA CON EL OPERADOR Y SUS PROVEEDORES</t>
  </si>
  <si>
    <t>VERIFICANDO QUE SE REESTABLEZCAN LAS RELACIONES COMERCIALES DEL OPERADOR CON SUS PROVEEDORES</t>
  </si>
  <si>
    <t>Impacto del Riesgo</t>
  </si>
  <si>
    <t>Técnico</t>
  </si>
  <si>
    <t>Condiciones de infiltración del suelo inferiores a las requeridas para implementación de SUDS y pavimento permeable.</t>
  </si>
  <si>
    <t>Rediseños técnicos, retrasos y mayores costos operativos.</t>
  </si>
  <si>
    <t>Contratista</t>
  </si>
  <si>
    <t>Realizar pruebas de infiltración previas, validar condiciones técnicas y ajustar diseños conforme NS-166 y lineamientos EAAB.</t>
  </si>
  <si>
    <t>Operativo</t>
  </si>
  <si>
    <t>Daño accidental de redes de servicios públicos durante excavaciones y adecuaciones.</t>
  </si>
  <si>
    <t>Suspensión de actividades, reparaciones y posibles sanciones.</t>
  </si>
  <si>
    <t>Verificación previa de planos, coordinación con empresas de servicios públicos y excavación controlada.</t>
  </si>
  <si>
    <t>Ambiental</t>
  </si>
  <si>
    <t>Pérdida o afectación del material vegetal sembrado por condiciones climáticas o manejo inadecuado.</t>
  </si>
  <si>
    <t>Incumplimiento de metas ambientales y necesidad de reposición vegetal.</t>
  </si>
  <si>
    <t>Seguimiento fitosanitario, selección adecuada de especies y plan de reposición vegetal.</t>
  </si>
  <si>
    <t>Social</t>
  </si>
  <si>
    <t>Baja asistencia o participación comunitaria en capacitaciones y actividades ambientales.</t>
  </si>
  <si>
    <t>Incumplimiento de metas de formación y baja apropiación comunitaria.</t>
  </si>
  <si>
    <t>Compartido</t>
  </si>
  <si>
    <t>Estrategia de convocatoria territorial y articulación con JAC y actores comunitarios.</t>
  </si>
  <si>
    <t>Climático</t>
  </si>
  <si>
    <t>Retrasos en actividades por lluvias o condiciones climáticas adversas.</t>
  </si>
  <si>
    <t>Afectación del cronograma y reprogramación de actividades.</t>
  </si>
  <si>
    <t>Cronograma flexible y plan de contingencia operativa.</t>
  </si>
  <si>
    <t>No disponibilidad o rotación del personal mínimo requerido.</t>
  </si>
  <si>
    <t>Retrasos e incumplimiento técnico del contrato.</t>
  </si>
  <si>
    <t>Validación previa de hojas de vida y disponibilidad de personal alterno.</t>
  </si>
  <si>
    <t>Vandalismo o daño a murales, árboles o infraestructura instalada.</t>
  </si>
  <si>
    <t>Reposición de elementos y afectación de resultados del proyecto.</t>
  </si>
  <si>
    <t>Socialización comunitaria, señalización preventiva y entrega formal de áreas intervenidas.</t>
  </si>
  <si>
    <t>SST</t>
  </si>
  <si>
    <t>Accidentes laborales durante excavaciones, jardinería o actividades operativas.</t>
  </si>
  <si>
    <t>Suspensión de actividades y posibles sanciones.</t>
  </si>
  <si>
    <t>Implementación SG-SST, uso obligatorio de EPP y señalización de áreas intervenidas.</t>
  </si>
  <si>
    <t>Institucional</t>
  </si>
  <si>
    <t>Retrasos en articulación con SDA, JBB, EAAB u otras entidades.</t>
  </si>
  <si>
    <t>Retrasos en ejecución y afectación del cronograma.</t>
  </si>
  <si>
    <t>Programación anticipada, mesas técnicas y seguimiento mediante comité técnico.</t>
  </si>
  <si>
    <t>Esta matriz es un documento anexo del Estudio Previo</t>
  </si>
  <si>
    <t>No</t>
  </si>
  <si>
    <t>Etapa</t>
  </si>
  <si>
    <t>Clase</t>
  </si>
  <si>
    <t>Fuente</t>
  </si>
  <si>
    <t>Calificación total</t>
  </si>
  <si>
    <t>¿A quien se le asigna?</t>
  </si>
  <si>
    <t>%</t>
  </si>
  <si>
    <t>¿Cómo se realiza el monitoreo</t>
  </si>
  <si>
    <t>CONTRATISTA Y SDG</t>
  </si>
  <si>
    <t>50/50</t>
  </si>
  <si>
    <t>CONTRATISTA</t>
  </si>
  <si>
    <t xml:space="preserve">Categoria </t>
  </si>
  <si>
    <t>SDG</t>
  </si>
  <si>
    <t>SUSPENSIÓN DE ACTIVIDADES EN CRONOGRAMA</t>
  </si>
  <si>
    <t>APOYO A LA SUPERVISION VERIFICA LA REPRORAMACION DE LAS ACTIVIDADES, TENIENDO EN CUENTA LOS ASPECTOS CLIMATICOS</t>
  </si>
  <si>
    <t>APOYO A LA SUPERVISION REVISA LA SITUACIÓN QUE IMPIDE LA CONSECUCION DE LOS PERMISOS RESPECTIVOS</t>
  </si>
  <si>
    <t>UNA VEZ SE PRESENTE LA SITUACIÓN CLIMATICA</t>
  </si>
  <si>
    <t>UNA VEZ SE DETECTE LA DIFICULTAD CON LOS PERMISOS</t>
  </si>
  <si>
    <t>VERIFICANDO LA REPROGRAMACION DE LAS ACTIVIDADES</t>
  </si>
  <si>
    <t>VERFICANDO LA CONSECUCION DE LOS PERMISO RESPECTIVOS</t>
  </si>
  <si>
    <t>Objeto Contractual: “PRESTAR LOS SERVICIOS PARA LA IMPLEMENTACIÓN DE ACCIONES INTEGRALES DE EDUCACIÓN AMBIENTAL COMUNITARIA, RESTAURACIÓN Y CONSERVACIÓN DE ECOSISTEMAS, MANTENIMIENTO DE ZONAS VERDES Y ARBOLADO URBANO, Y FORTALECIMIENTO DE PRÁCTICAS DE SOSTENIBILIDAD AMBIENTAL, EN LA LOCALIDAD DE ENGATIVÁ”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</si>
</sst>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u/>
      <sz val="12"/>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s>
  <cellStyleXfs count="1">
    <xf numFmtId="0" fontId="0" fillId="0" borderId="0"/>
  </cellStyleXfs>
  <cellXfs count="255">
    <xf numFmtId="0" fontId="0" fillId="0" borderId="0" xfId="0"/>
    <xf numFmtId="0" fontId="1"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2" fillId="0" borderId="0" xfId="0" applyFont="1" applyAlignment="1">
      <alignment wrapText="1"/>
    </xf>
    <xf numFmtId="0" fontId="2" fillId="0" borderId="0" xfId="0" applyFont="1"/>
    <xf numFmtId="0" fontId="2" fillId="0" borderId="1" xfId="0" applyFont="1" applyBorder="1"/>
    <xf numFmtId="0" fontId="0" fillId="0" borderId="11" xfId="0" applyBorder="1" applyAlignment="1">
      <alignment horizontal="center"/>
    </xf>
    <xf numFmtId="0" fontId="8" fillId="0" borderId="0" xfId="0" applyFont="1"/>
    <xf numFmtId="0" fontId="3" fillId="4" borderId="31" xfId="0" applyFont="1" applyFill="1" applyBorder="1" applyAlignment="1">
      <alignment horizontal="center" vertical="center" wrapText="1"/>
    </xf>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3" xfId="0" applyFont="1" applyBorder="1" applyAlignment="1">
      <alignment horizontal="center" vertical="center" textRotation="90"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xf numFmtId="0" fontId="6"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6" fillId="0" borderId="42" xfId="0" applyFont="1" applyBorder="1" applyAlignment="1">
      <alignment horizontal="center" vertical="center"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4" xfId="0" applyFont="1" applyBorder="1" applyAlignment="1">
      <alignment horizontal="center" vertical="center" textRotation="90" wrapText="1"/>
    </xf>
    <xf numFmtId="0" fontId="6" fillId="0" borderId="37"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textRotation="90" wrapText="1"/>
    </xf>
    <xf numFmtId="0" fontId="6" fillId="0" borderId="43"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38" xfId="0" applyFont="1" applyBorder="1" applyAlignment="1">
      <alignment horizontal="center" vertical="center" wrapText="1"/>
    </xf>
    <xf numFmtId="0" fontId="6" fillId="0" borderId="44" xfId="0" applyFont="1" applyBorder="1"/>
    <xf numFmtId="0" fontId="6" fillId="0" borderId="44" xfId="0" applyFont="1" applyBorder="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9" fillId="2" borderId="22" xfId="0" applyFont="1" applyFill="1" applyBorder="1" applyAlignment="1">
      <alignment vertical="center" wrapText="1"/>
    </xf>
    <xf numFmtId="0" fontId="19" fillId="0" borderId="22" xfId="0" applyFont="1" applyBorder="1"/>
    <xf numFmtId="0" fontId="17" fillId="2" borderId="13" xfId="0" applyFont="1" applyFill="1" applyBorder="1" applyAlignment="1">
      <alignment vertical="center" wrapText="1"/>
    </xf>
    <xf numFmtId="0" fontId="19" fillId="2" borderId="23" xfId="0" applyFont="1" applyFill="1" applyBorder="1" applyAlignment="1">
      <alignment vertical="center" wrapText="1"/>
    </xf>
    <xf numFmtId="0" fontId="19"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9" fillId="0" borderId="24" xfId="0" applyFont="1" applyBorder="1"/>
    <xf numFmtId="0" fontId="17" fillId="2" borderId="18" xfId="0" applyFont="1" applyFill="1" applyBorder="1" applyAlignment="1">
      <alignment vertical="center" wrapText="1"/>
    </xf>
    <xf numFmtId="0" fontId="19"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16" fillId="0" borderId="24" xfId="0" applyFont="1" applyBorder="1" applyAlignment="1">
      <alignment vertical="center"/>
    </xf>
    <xf numFmtId="0" fontId="19" fillId="2" borderId="24" xfId="0" applyFont="1" applyFill="1" applyBorder="1" applyAlignment="1">
      <alignment vertical="center" wrapText="1"/>
    </xf>
    <xf numFmtId="0" fontId="19" fillId="2" borderId="26" xfId="0" applyFont="1" applyFill="1" applyBorder="1" applyAlignment="1">
      <alignment vertical="center" wrapText="1"/>
    </xf>
    <xf numFmtId="0" fontId="17" fillId="2" borderId="20" xfId="0" applyFont="1" applyFill="1" applyBorder="1" applyAlignment="1">
      <alignment vertical="center" wrapText="1"/>
    </xf>
    <xf numFmtId="0" fontId="19" fillId="0" borderId="14" xfId="0" applyFont="1" applyBorder="1" applyAlignment="1">
      <alignment vertical="center"/>
    </xf>
    <xf numFmtId="0" fontId="19" fillId="0" borderId="26" xfId="0" applyFont="1" applyBorder="1" applyAlignment="1">
      <alignment vertical="center" wrapText="1"/>
    </xf>
    <xf numFmtId="0" fontId="17" fillId="0" borderId="20"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16" fillId="0" borderId="27" xfId="0" applyFont="1" applyBorder="1" applyAlignment="1">
      <alignment vertical="center"/>
    </xf>
    <xf numFmtId="0" fontId="16" fillId="0" borderId="25" xfId="0" applyFont="1" applyBorder="1" applyAlignment="1">
      <alignment vertical="center"/>
    </xf>
    <xf numFmtId="0" fontId="19" fillId="2" borderId="25" xfId="0" applyFont="1" applyFill="1" applyBorder="1" applyAlignment="1">
      <alignment vertical="center" wrapText="1"/>
    </xf>
    <xf numFmtId="0" fontId="19" fillId="0" borderId="25" xfId="0" applyFont="1" applyBorder="1"/>
    <xf numFmtId="0" fontId="17" fillId="0" borderId="21"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9" xfId="0" applyFont="1" applyFill="1" applyBorder="1" applyAlignment="1">
      <alignment horizontal="center" vertical="center" wrapText="1"/>
    </xf>
    <xf numFmtId="0" fontId="21" fillId="4" borderId="31" xfId="0" applyFont="1" applyFill="1" applyBorder="1" applyAlignment="1">
      <alignment horizontal="center" vertical="center" wrapText="1"/>
    </xf>
    <xf numFmtId="0" fontId="17" fillId="0" borderId="33" xfId="0" applyFont="1" applyBorder="1" applyAlignment="1">
      <alignment horizontal="left" vertical="center" wrapText="1"/>
    </xf>
    <xf numFmtId="0" fontId="19" fillId="0" borderId="34"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17" fillId="0" borderId="35" xfId="0" applyFont="1" applyBorder="1" applyAlignment="1">
      <alignment horizontal="left" vertical="center" wrapText="1"/>
    </xf>
    <xf numFmtId="0" fontId="19" fillId="0" borderId="3"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36" xfId="0" applyFont="1" applyBorder="1" applyAlignment="1">
      <alignment horizontal="left" vertical="center" wrapText="1"/>
    </xf>
    <xf numFmtId="0" fontId="19" fillId="0" borderId="9" xfId="0" applyFont="1" applyBorder="1" applyAlignment="1">
      <alignment horizontal="left" vertical="center" wrapText="1"/>
    </xf>
    <xf numFmtId="0" fontId="17" fillId="0" borderId="9" xfId="0" applyFont="1" applyBorder="1" applyAlignment="1">
      <alignment horizontal="center" vertical="center" wrapText="1"/>
    </xf>
    <xf numFmtId="0" fontId="17" fillId="0" borderId="9" xfId="0" applyFont="1" applyBorder="1" applyAlignment="1">
      <alignment horizontal="center" vertical="center"/>
    </xf>
    <xf numFmtId="0" fontId="17" fillId="0" borderId="38" xfId="0" applyFont="1" applyBorder="1" applyAlignment="1">
      <alignment horizontal="center" vertical="center" wrapText="1"/>
    </xf>
    <xf numFmtId="0" fontId="19" fillId="0" borderId="39" xfId="0" applyFont="1" applyBorder="1"/>
    <xf numFmtId="0" fontId="19" fillId="0" borderId="40" xfId="0" applyFont="1" applyBorder="1"/>
    <xf numFmtId="0" fontId="19" fillId="0" borderId="41" xfId="0" applyFont="1" applyBorder="1" applyAlignment="1">
      <alignment horizontal="center"/>
    </xf>
    <xf numFmtId="0" fontId="15" fillId="3" borderId="3" xfId="0" applyFont="1" applyFill="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28" xfId="0" applyFont="1" applyFill="1" applyBorder="1" applyAlignment="1">
      <alignment horizontal="center" vertical="center"/>
    </xf>
    <xf numFmtId="0" fontId="19" fillId="7"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1" fillId="4" borderId="29"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23"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23" fillId="0" borderId="3" xfId="0" applyFont="1" applyBorder="1" applyAlignment="1">
      <alignment horizontal="center" vertical="center" wrapText="1"/>
    </xf>
    <xf numFmtId="0" fontId="17" fillId="0" borderId="36" xfId="0" applyFont="1" applyBorder="1" applyAlignment="1">
      <alignment horizontal="center" vertical="center" wrapText="1"/>
    </xf>
    <xf numFmtId="0" fontId="23" fillId="0" borderId="9" xfId="0" applyFont="1" applyBorder="1" applyAlignment="1">
      <alignment horizontal="center" vertical="center" wrapText="1"/>
    </xf>
    <xf numFmtId="0" fontId="19" fillId="0" borderId="9" xfId="0" applyFont="1" applyBorder="1" applyAlignment="1">
      <alignment vertical="center"/>
    </xf>
    <xf numFmtId="0" fontId="24" fillId="0" borderId="3" xfId="0" applyFont="1" applyBorder="1" applyAlignment="1">
      <alignment horizontal="center" vertical="center" wrapText="1"/>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16" fillId="0" borderId="1" xfId="0" applyFont="1" applyBorder="1" applyAlignment="1">
      <alignment vertical="center"/>
    </xf>
    <xf numFmtId="0" fontId="16" fillId="0" borderId="14" xfId="0" applyFont="1" applyBorder="1" applyAlignment="1">
      <alignment vertical="center"/>
    </xf>
    <xf numFmtId="0" fontId="16" fillId="0" borderId="6" xfId="0" applyFont="1" applyBorder="1" applyAlignment="1">
      <alignment vertical="center"/>
    </xf>
    <xf numFmtId="0" fontId="16" fillId="0" borderId="12" xfId="0" applyFont="1" applyBorder="1" applyAlignment="1">
      <alignment vertical="center"/>
    </xf>
    <xf numFmtId="0" fontId="16" fillId="0" borderId="5"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5"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6" borderId="3" xfId="0" applyFont="1" applyFill="1" applyBorder="1" applyAlignment="1">
      <alignment horizontal="center"/>
    </xf>
    <xf numFmtId="0" fontId="19" fillId="8" borderId="3" xfId="0" applyFont="1" applyFill="1" applyBorder="1" applyAlignment="1">
      <alignment horizontal="center" vertical="center"/>
    </xf>
    <xf numFmtId="0" fontId="15" fillId="0" borderId="0" xfId="0" applyFont="1" applyAlignment="1">
      <alignment horizontal="center"/>
    </xf>
    <xf numFmtId="0" fontId="21" fillId="4" borderId="30" xfId="0" applyFont="1" applyFill="1" applyBorder="1" applyAlignment="1">
      <alignment horizontal="center" vertical="center" wrapText="1"/>
    </xf>
    <xf numFmtId="0" fontId="19" fillId="0" borderId="4" xfId="0" applyFont="1" applyBorder="1" applyAlignment="1">
      <alignment horizontal="center" vertical="center" wrapText="1"/>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6" fillId="6" borderId="3" xfId="0" applyFont="1" applyFill="1" applyBorder="1" applyAlignment="1">
      <alignment horizontal="center"/>
    </xf>
    <xf numFmtId="0" fontId="6" fillId="0" borderId="35" xfId="0" applyFont="1" applyBorder="1" applyAlignment="1">
      <alignment horizontal="center" vertical="center" wrapText="1"/>
    </xf>
    <xf numFmtId="0" fontId="6" fillId="0" borderId="19" xfId="0" applyFont="1" applyBorder="1" applyAlignment="1">
      <alignment horizontal="center" vertical="center" wrapText="1"/>
    </xf>
    <xf numFmtId="0" fontId="6" fillId="9" borderId="3" xfId="0" applyFont="1" applyFill="1" applyBorder="1" applyAlignment="1">
      <alignment horizontal="center" vertical="center"/>
    </xf>
    <xf numFmtId="0" fontId="6" fillId="8" borderId="3" xfId="0" applyFont="1" applyFill="1" applyBorder="1" applyAlignment="1">
      <alignment horizontal="center" vertical="center"/>
    </xf>
    <xf numFmtId="0" fontId="1" fillId="0" borderId="0" xfId="0" applyFont="1"/>
    <xf numFmtId="0" fontId="14" fillId="0" borderId="35" xfId="0" applyFont="1" applyBorder="1" applyAlignment="1">
      <alignment horizontal="left" vertical="top" wrapText="1"/>
    </xf>
    <xf numFmtId="0" fontId="0" fillId="0" borderId="45" xfId="0" applyBorder="1"/>
    <xf numFmtId="0" fontId="0" fillId="0" borderId="26" xfId="0" applyBorder="1"/>
    <xf numFmtId="0" fontId="17" fillId="0" borderId="3" xfId="0" applyFont="1" applyBorder="1" applyAlignment="1">
      <alignment horizontal="left" vertical="center" wrapText="1"/>
    </xf>
    <xf numFmtId="0" fontId="0" fillId="0" borderId="61" xfId="0" applyBorder="1"/>
    <xf numFmtId="0" fontId="0" fillId="0" borderId="28" xfId="0" applyBorder="1"/>
    <xf numFmtId="0" fontId="14" fillId="0" borderId="36" xfId="0" applyFont="1" applyBorder="1" applyAlignment="1">
      <alignment horizontal="left" vertical="top" wrapText="1"/>
    </xf>
    <xf numFmtId="0" fontId="0" fillId="0" borderId="44" xfId="0" applyBorder="1"/>
    <xf numFmtId="0" fontId="0" fillId="0" borderId="58" xfId="0" applyBorder="1"/>
    <xf numFmtId="0" fontId="7" fillId="0" borderId="0" xfId="0" applyFont="1" applyAlignment="1">
      <alignment horizontal="left" vertical="center" wrapText="1"/>
    </xf>
    <xf numFmtId="0" fontId="0" fillId="0" borderId="0" xfId="0"/>
    <xf numFmtId="0" fontId="12" fillId="0" borderId="3" xfId="0" applyFont="1" applyBorder="1" applyAlignment="1">
      <alignment horizontal="center" vertical="center"/>
    </xf>
    <xf numFmtId="0" fontId="0" fillId="0" borderId="54" xfId="0" applyBorder="1"/>
    <xf numFmtId="0" fontId="0" fillId="0" borderId="55" xfId="0" applyBorder="1"/>
    <xf numFmtId="0" fontId="0" fillId="0" borderId="60" xfId="0" applyBorder="1"/>
    <xf numFmtId="0" fontId="0" fillId="0" borderId="59" xfId="0" applyBorder="1"/>
    <xf numFmtId="0" fontId="0" fillId="0" borderId="56" xfId="0" applyBorder="1"/>
    <xf numFmtId="0" fontId="0" fillId="0" borderId="51" xfId="0" applyBorder="1"/>
    <xf numFmtId="0" fontId="0" fillId="0" borderId="57" xfId="0" applyBorder="1"/>
    <xf numFmtId="0" fontId="18" fillId="0" borderId="35" xfId="0" applyFont="1" applyBorder="1" applyAlignment="1">
      <alignment horizontal="left" vertical="top" wrapText="1"/>
    </xf>
    <xf numFmtId="0" fontId="4" fillId="0" borderId="3" xfId="0" applyFont="1" applyBorder="1" applyAlignment="1">
      <alignment horizontal="center"/>
    </xf>
    <xf numFmtId="0" fontId="17" fillId="0" borderId="46" xfId="0" applyFont="1" applyBorder="1" applyAlignment="1">
      <alignment horizontal="left" vertical="center" wrapText="1"/>
    </xf>
    <xf numFmtId="0" fontId="14" fillId="0" borderId="29" xfId="0" applyFont="1" applyBorder="1" applyAlignment="1">
      <alignment horizontal="center"/>
    </xf>
    <xf numFmtId="0" fontId="0" fillId="0" borderId="49" xfId="0" applyBorder="1"/>
    <xf numFmtId="0" fontId="0" fillId="0" borderId="53" xfId="0" applyBorder="1"/>
    <xf numFmtId="0" fontId="16" fillId="0" borderId="64" xfId="0" applyFont="1" applyBorder="1" applyAlignment="1">
      <alignment vertical="center"/>
    </xf>
    <xf numFmtId="0" fontId="0" fillId="0" borderId="6" xfId="0" applyBorder="1"/>
    <xf numFmtId="0" fontId="15" fillId="0" borderId="43" xfId="0" applyFont="1" applyBorder="1" applyAlignment="1">
      <alignment horizontal="center" vertical="center"/>
    </xf>
    <xf numFmtId="0" fontId="0" fillId="0" borderId="50" xfId="0" applyBorder="1"/>
    <xf numFmtId="0" fontId="14" fillId="0" borderId="48" xfId="0" applyFont="1" applyBorder="1" applyAlignment="1">
      <alignment horizontal="left" wrapText="1"/>
    </xf>
    <xf numFmtId="0" fontId="0" fillId="0" borderId="40" xfId="0" applyBorder="1"/>
    <xf numFmtId="0" fontId="0" fillId="0" borderId="1" xfId="0" applyBorder="1"/>
    <xf numFmtId="0" fontId="0" fillId="0" borderId="8" xfId="0" applyBorder="1"/>
    <xf numFmtId="0" fontId="0" fillId="0" borderId="10" xfId="0" applyBorder="1"/>
    <xf numFmtId="0" fontId="15" fillId="0" borderId="43" xfId="0" applyFont="1" applyBorder="1" applyAlignment="1">
      <alignment horizontal="center" vertical="center" wrapText="1"/>
    </xf>
    <xf numFmtId="0" fontId="16" fillId="0" borderId="66" xfId="0" applyFont="1" applyBorder="1" applyAlignment="1">
      <alignment vertical="center"/>
    </xf>
    <xf numFmtId="0" fontId="0" fillId="0" borderId="7" xfId="0" applyBorder="1"/>
    <xf numFmtId="0" fontId="14" fillId="2" borderId="3" xfId="0" applyFont="1" applyFill="1" applyBorder="1" applyAlignment="1">
      <alignment horizontal="center" vertical="center" wrapText="1"/>
    </xf>
    <xf numFmtId="0" fontId="26" fillId="0" borderId="67" xfId="0" applyFont="1" applyBorder="1" applyAlignment="1">
      <alignment horizontal="left" vertical="center" wrapText="1"/>
    </xf>
    <xf numFmtId="0" fontId="0" fillId="0" borderId="62" xfId="0" applyBorder="1"/>
    <xf numFmtId="0" fontId="0" fillId="0" borderId="63" xfId="0" applyBorder="1"/>
    <xf numFmtId="0" fontId="16" fillId="0" borderId="65" xfId="0" applyFont="1" applyBorder="1" applyAlignment="1">
      <alignment vertical="center"/>
    </xf>
    <xf numFmtId="0" fontId="0" fillId="0" borderId="5" xfId="0" applyBorder="1"/>
    <xf numFmtId="0" fontId="14" fillId="2" borderId="19" xfId="0" applyFont="1" applyFill="1" applyBorder="1" applyAlignment="1">
      <alignment horizontal="center" vertical="center" wrapText="1"/>
    </xf>
    <xf numFmtId="0" fontId="0" fillId="0" borderId="47" xfId="0" applyBorder="1"/>
    <xf numFmtId="0" fontId="16" fillId="0" borderId="3" xfId="0" applyFont="1" applyBorder="1" applyAlignment="1">
      <alignment horizontal="left" vertical="center" wrapText="1"/>
    </xf>
    <xf numFmtId="0" fontId="15" fillId="0" borderId="51" xfId="0" applyFont="1" applyBorder="1" applyAlignment="1">
      <alignment horizontal="center"/>
    </xf>
    <xf numFmtId="0" fontId="19" fillId="9" borderId="3" xfId="0" applyFont="1" applyFill="1" applyBorder="1" applyAlignment="1">
      <alignment horizontal="center" vertical="center"/>
    </xf>
    <xf numFmtId="0" fontId="14" fillId="0" borderId="0" xfId="0" applyFont="1" applyAlignment="1">
      <alignment horizontal="right" vertical="center" textRotation="90"/>
    </xf>
    <xf numFmtId="0" fontId="19" fillId="0" borderId="3" xfId="0" applyFont="1" applyBorder="1" applyAlignment="1">
      <alignment horizontal="center" vertical="center" wrapText="1"/>
    </xf>
    <xf numFmtId="0" fontId="15" fillId="6" borderId="3" xfId="0" applyFont="1" applyFill="1" applyBorder="1" applyAlignment="1">
      <alignment horizontal="center" vertical="center"/>
    </xf>
    <xf numFmtId="0" fontId="19" fillId="6" borderId="3" xfId="0" applyFont="1" applyFill="1" applyBorder="1" applyAlignment="1">
      <alignment horizontal="center"/>
    </xf>
    <xf numFmtId="0" fontId="19" fillId="10" borderId="3" xfId="0" applyFont="1" applyFill="1" applyBorder="1" applyAlignment="1">
      <alignment horizontal="center" vertical="center"/>
    </xf>
    <xf numFmtId="0" fontId="19" fillId="9" borderId="19" xfId="0" applyFont="1" applyFill="1" applyBorder="1" applyAlignment="1">
      <alignment horizontal="center" vertical="center"/>
    </xf>
    <xf numFmtId="0" fontId="0" fillId="0" borderId="20" xfId="0" applyBorder="1"/>
    <xf numFmtId="0" fontId="15" fillId="6" borderId="3" xfId="0" applyFont="1" applyFill="1" applyBorder="1" applyAlignment="1">
      <alignment horizontal="center" vertical="center" wrapText="1"/>
    </xf>
    <xf numFmtId="0" fontId="16" fillId="0" borderId="34" xfId="0" applyFont="1" applyBorder="1" applyAlignment="1">
      <alignment horizontal="left" vertical="center" wrapText="1"/>
    </xf>
    <xf numFmtId="0" fontId="0" fillId="0" borderId="68" xfId="0" applyBorder="1"/>
    <xf numFmtId="0" fontId="22" fillId="0" borderId="71" xfId="0" applyFont="1" applyBorder="1" applyAlignment="1">
      <alignment horizontal="center" vertical="center"/>
    </xf>
    <xf numFmtId="0" fontId="0" fillId="0" borderId="41" xfId="0" applyBorder="1"/>
    <xf numFmtId="0" fontId="16" fillId="0" borderId="9" xfId="0" applyFont="1" applyBorder="1" applyAlignment="1">
      <alignment horizontal="left" vertical="center" wrapText="1"/>
    </xf>
    <xf numFmtId="0" fontId="15" fillId="2" borderId="0" xfId="0" applyFont="1" applyFill="1" applyAlignment="1">
      <alignment horizontal="center"/>
    </xf>
    <xf numFmtId="0" fontId="14" fillId="0" borderId="52" xfId="0" applyFont="1" applyBorder="1" applyAlignment="1">
      <alignment horizontal="right" vertical="center" textRotation="90"/>
    </xf>
    <xf numFmtId="0" fontId="0" fillId="0" borderId="52" xfId="0" applyBorder="1"/>
    <xf numFmtId="0" fontId="25" fillId="0" borderId="70" xfId="0" applyFont="1" applyBorder="1" applyAlignment="1">
      <alignment horizontal="left" vertical="center" wrapText="1"/>
    </xf>
    <xf numFmtId="0" fontId="8" fillId="0" borderId="0" xfId="0" applyFont="1"/>
    <xf numFmtId="0" fontId="0" fillId="0" borderId="2" xfId="0" applyBorder="1"/>
    <xf numFmtId="0" fontId="19" fillId="8" borderId="3" xfId="0" applyFont="1" applyFill="1" applyBorder="1" applyAlignment="1">
      <alignment horizontal="center" vertical="center"/>
    </xf>
    <xf numFmtId="0" fontId="13" fillId="2" borderId="43" xfId="0" applyFont="1" applyFill="1" applyBorder="1" applyAlignment="1">
      <alignment horizontal="left" vertical="top" wrapText="1" readingOrder="1"/>
    </xf>
    <xf numFmtId="0" fontId="15" fillId="0" borderId="69" xfId="0" applyFont="1" applyBorder="1" applyAlignment="1">
      <alignment horizontal="center" vertical="center"/>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19" fillId="7" borderId="3" xfId="0" applyFont="1" applyFill="1" applyBorder="1" applyAlignment="1">
      <alignment horizontal="center" vertical="center"/>
    </xf>
    <xf numFmtId="0" fontId="26" fillId="0" borderId="1" xfId="0" applyFont="1" applyBorder="1"/>
    <xf numFmtId="0" fontId="0" fillId="0" borderId="0" xfId="0" applyAlignment="1">
      <alignment horizontal="center"/>
    </xf>
    <xf numFmtId="0" fontId="16" fillId="0" borderId="3" xfId="0" applyFont="1" applyBorder="1" applyAlignment="1">
      <alignment horizontal="center" vertical="center" wrapText="1"/>
    </xf>
    <xf numFmtId="0" fontId="26" fillId="0" borderId="1" xfId="0" applyFont="1" applyBorder="1" applyAlignment="1">
      <alignment vertical="center" wrapText="1"/>
    </xf>
    <xf numFmtId="0" fontId="15" fillId="2" borderId="51" xfId="0" applyFont="1" applyFill="1" applyBorder="1" applyAlignment="1">
      <alignment horizontal="center"/>
    </xf>
    <xf numFmtId="0" fontId="19" fillId="0" borderId="9" xfId="0" applyFont="1" applyBorder="1" applyAlignment="1">
      <alignment horizontal="center" vertical="center" wrapText="1"/>
    </xf>
    <xf numFmtId="0" fontId="19" fillId="7" borderId="9" xfId="0" applyFont="1" applyFill="1" applyBorder="1" applyAlignment="1">
      <alignment horizontal="center" vertical="center"/>
    </xf>
    <xf numFmtId="0" fontId="16" fillId="0" borderId="9" xfId="0" applyFont="1" applyBorder="1" applyAlignment="1">
      <alignment horizontal="center" vertical="center" wrapText="1"/>
    </xf>
    <xf numFmtId="0" fontId="19" fillId="0" borderId="34" xfId="0" applyFont="1" applyBorder="1" applyAlignment="1">
      <alignment horizontal="center" vertical="center" wrapText="1"/>
    </xf>
    <xf numFmtId="0" fontId="16" fillId="0" borderId="34" xfId="0" applyFont="1" applyBorder="1" applyAlignment="1">
      <alignment horizontal="center" vertical="center" wrapText="1"/>
    </xf>
    <xf numFmtId="0" fontId="21" fillId="4" borderId="30" xfId="0" applyFont="1" applyFill="1" applyBorder="1" applyAlignment="1">
      <alignment horizontal="center" vertical="center" wrapText="1"/>
    </xf>
    <xf numFmtId="0" fontId="12" fillId="2" borderId="43" xfId="0" applyFont="1" applyFill="1" applyBorder="1" applyAlignment="1">
      <alignment horizontal="left" vertical="top" wrapText="1" readingOrder="1"/>
    </xf>
    <xf numFmtId="0" fontId="15" fillId="0" borderId="70" xfId="0" applyFont="1" applyBorder="1" applyAlignment="1">
      <alignment horizontal="center" vertical="center"/>
    </xf>
    <xf numFmtId="0" fontId="6" fillId="9" borderId="3" xfId="0" applyFont="1" applyFill="1" applyBorder="1" applyAlignment="1">
      <alignment horizontal="center" vertical="center"/>
    </xf>
    <xf numFmtId="0" fontId="6"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6" fillId="6" borderId="3" xfId="0" applyFont="1" applyFill="1" applyBorder="1" applyAlignment="1">
      <alignment horizontal="center"/>
    </xf>
    <xf numFmtId="0" fontId="6" fillId="0" borderId="3" xfId="0" applyFont="1" applyBorder="1" applyAlignment="1">
      <alignment horizontal="center" vertical="center" wrapText="1"/>
    </xf>
    <xf numFmtId="0" fontId="10" fillId="2" borderId="0" xfId="0" applyFont="1" applyFill="1" applyAlignment="1">
      <alignment horizontal="center"/>
    </xf>
    <xf numFmtId="0" fontId="6" fillId="0" borderId="0" xfId="0" applyFont="1" applyAlignment="1">
      <alignment horizontal="center" vertical="center" wrapText="1"/>
    </xf>
    <xf numFmtId="0" fontId="10" fillId="6" borderId="3" xfId="0" applyFont="1" applyFill="1" applyBorder="1" applyAlignment="1">
      <alignment horizontal="center" vertical="center"/>
    </xf>
    <xf numFmtId="0" fontId="10" fillId="0" borderId="59" xfId="0" applyFont="1" applyBorder="1" applyAlignment="1">
      <alignment horizontal="right" vertical="center" textRotation="90"/>
    </xf>
    <xf numFmtId="0" fontId="10" fillId="0" borderId="51" xfId="0" applyFont="1" applyBorder="1" applyAlignment="1">
      <alignment horizontal="center"/>
    </xf>
    <xf numFmtId="0" fontId="6" fillId="8"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0" borderId="3" xfId="0" applyFont="1" applyBorder="1" applyAlignment="1">
      <alignment horizontal="center" vertical="center"/>
    </xf>
    <xf numFmtId="0" fontId="12" fillId="0" borderId="3" xfId="0" applyFont="1" applyBorder="1" applyAlignment="1">
      <alignment vertical="center"/>
    </xf>
    <xf numFmtId="0" fontId="6" fillId="0" borderId="35" xfId="0" applyFont="1" applyBorder="1" applyAlignment="1">
      <alignment horizontal="center" vertical="center" wrapText="1"/>
    </xf>
    <xf numFmtId="0" fontId="0" fillId="0" borderId="72" xfId="0" applyBorder="1"/>
    <xf numFmtId="0" fontId="10" fillId="0" borderId="1" xfId="0" applyFont="1" applyBorder="1" applyAlignment="1">
      <alignment horizontal="center" vertical="top" wrapText="1"/>
    </xf>
    <xf numFmtId="0" fontId="6" fillId="0" borderId="0" xfId="0" applyFont="1"/>
    <xf numFmtId="0" fontId="12" fillId="0" borderId="71" xfId="0" applyFont="1" applyBorder="1" applyAlignment="1">
      <alignment horizontal="left" vertical="top"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35324" y="728383"/>
          <a:ext cx="2689412" cy="89646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666750" y="489858"/>
          <a:ext cx="3123640" cy="126039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495300" y="342900"/>
          <a:ext cx="2438400" cy="86677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295275" y="295275"/>
          <a:ext cx="2581275" cy="881742"/>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381001" y="381000"/>
          <a:ext cx="3061607" cy="107496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topLeftCell="A6" zoomScale="85" zoomScaleNormal="85" zoomScalePageLayoutView="40" workbookViewId="0">
      <selection activeCell="B14" sqref="B2:F14"/>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70"/>
      <c r="C2" s="161" t="s">
        <v>0</v>
      </c>
      <c r="D2" s="162"/>
      <c r="E2" s="163"/>
      <c r="F2" s="153" t="s">
        <v>1</v>
      </c>
    </row>
    <row r="3" spans="2:6" ht="42.75" customHeight="1" x14ac:dyDescent="0.2">
      <c r="B3" s="154"/>
      <c r="C3" s="164"/>
      <c r="D3" s="160"/>
      <c r="E3" s="165"/>
      <c r="F3" s="154"/>
    </row>
    <row r="4" spans="2:6" ht="41.25" customHeight="1" x14ac:dyDescent="0.2">
      <c r="B4" s="155"/>
      <c r="C4" s="166"/>
      <c r="D4" s="167"/>
      <c r="E4" s="168"/>
      <c r="F4" s="155"/>
    </row>
    <row r="5" spans="2:6" ht="37.5" customHeight="1" thickBot="1" x14ac:dyDescent="0.25">
      <c r="B5" s="12"/>
      <c r="C5" s="13"/>
      <c r="D5" s="13"/>
      <c r="E5" s="13"/>
      <c r="F5" s="13"/>
    </row>
    <row r="6" spans="2:6" ht="21" customHeight="1" thickBot="1" x14ac:dyDescent="0.3">
      <c r="B6" s="172" t="s">
        <v>2</v>
      </c>
      <c r="C6" s="173"/>
      <c r="D6" s="173"/>
      <c r="E6" s="173"/>
      <c r="F6" s="174"/>
    </row>
    <row r="7" spans="2:6" ht="78.75" customHeight="1" x14ac:dyDescent="0.2">
      <c r="B7" s="171" t="s">
        <v>3</v>
      </c>
      <c r="C7" s="167"/>
      <c r="D7" s="167"/>
      <c r="E7" s="167"/>
      <c r="F7" s="168"/>
    </row>
    <row r="8" spans="2:6" ht="21" customHeight="1" x14ac:dyDescent="0.2">
      <c r="B8" s="169" t="s">
        <v>4</v>
      </c>
      <c r="C8" s="151"/>
      <c r="D8" s="151"/>
      <c r="E8" s="151"/>
      <c r="F8" s="152"/>
    </row>
    <row r="9" spans="2:6" ht="34.5" customHeight="1" x14ac:dyDescent="0.2">
      <c r="B9" s="150" t="s">
        <v>5</v>
      </c>
      <c r="C9" s="151"/>
      <c r="D9" s="151"/>
      <c r="E9" s="151"/>
      <c r="F9" s="152"/>
    </row>
    <row r="10" spans="2:6" ht="36" customHeight="1" x14ac:dyDescent="0.2">
      <c r="B10" s="150" t="s">
        <v>6</v>
      </c>
      <c r="C10" s="151"/>
      <c r="D10" s="151"/>
      <c r="E10" s="151"/>
      <c r="F10" s="152"/>
    </row>
    <row r="11" spans="2:6" ht="72" customHeight="1" x14ac:dyDescent="0.2">
      <c r="B11" s="150" t="s">
        <v>7</v>
      </c>
      <c r="C11" s="151"/>
      <c r="D11" s="151"/>
      <c r="E11" s="151"/>
      <c r="F11" s="152"/>
    </row>
    <row r="12" spans="2:6" ht="34.5" customHeight="1" x14ac:dyDescent="0.2">
      <c r="B12" s="150" t="s">
        <v>8</v>
      </c>
      <c r="C12" s="151"/>
      <c r="D12" s="151"/>
      <c r="E12" s="151"/>
      <c r="F12" s="152"/>
    </row>
    <row r="13" spans="2:6" ht="44.25" customHeight="1" x14ac:dyDescent="0.2">
      <c r="B13" s="150" t="s">
        <v>9</v>
      </c>
      <c r="C13" s="151"/>
      <c r="D13" s="151"/>
      <c r="E13" s="151"/>
      <c r="F13" s="152"/>
    </row>
    <row r="14" spans="2:6" ht="26.25" customHeight="1" x14ac:dyDescent="0.2">
      <c r="B14" s="150" t="s">
        <v>10</v>
      </c>
      <c r="C14" s="151"/>
      <c r="D14" s="151"/>
      <c r="E14" s="151"/>
      <c r="F14" s="152"/>
    </row>
    <row r="15" spans="2:6" ht="22.5" customHeight="1" x14ac:dyDescent="0.2">
      <c r="B15" s="150" t="s">
        <v>11</v>
      </c>
      <c r="C15" s="151"/>
      <c r="D15" s="151"/>
      <c r="E15" s="151"/>
      <c r="F15" s="152"/>
    </row>
    <row r="16" spans="2:6" ht="33" customHeight="1" x14ac:dyDescent="0.2">
      <c r="B16" s="150" t="s">
        <v>12</v>
      </c>
      <c r="C16" s="151"/>
      <c r="D16" s="151"/>
      <c r="E16" s="151"/>
      <c r="F16" s="152"/>
    </row>
    <row r="17" spans="2:6" ht="36.75" customHeight="1" x14ac:dyDescent="0.2">
      <c r="B17" s="150" t="s">
        <v>13</v>
      </c>
      <c r="C17" s="151"/>
      <c r="D17" s="151"/>
      <c r="E17" s="151"/>
      <c r="F17" s="152"/>
    </row>
    <row r="18" spans="2:6" ht="26.25" customHeight="1" x14ac:dyDescent="0.2">
      <c r="B18" s="150" t="s">
        <v>14</v>
      </c>
      <c r="C18" s="151"/>
      <c r="D18" s="151"/>
      <c r="E18" s="151"/>
      <c r="F18" s="152"/>
    </row>
    <row r="19" spans="2:6" ht="27" customHeight="1" thickBot="1" x14ac:dyDescent="0.25">
      <c r="B19" s="156" t="s">
        <v>15</v>
      </c>
      <c r="C19" s="157"/>
      <c r="D19" s="157"/>
      <c r="E19" s="157"/>
      <c r="F19" s="158"/>
    </row>
    <row r="20" spans="2:6" ht="14.25" customHeight="1" x14ac:dyDescent="0.2">
      <c r="B20" s="6"/>
    </row>
    <row r="21" spans="2:6" x14ac:dyDescent="0.2">
      <c r="B21" s="7"/>
    </row>
    <row r="22" spans="2:6" ht="17.25" customHeight="1" x14ac:dyDescent="0.2">
      <c r="B22" s="159"/>
      <c r="C22" s="160"/>
      <c r="D22" s="160"/>
      <c r="E22" s="160"/>
      <c r="F22" s="160"/>
    </row>
  </sheetData>
  <mergeCells count="18">
    <mergeCell ref="B22:F22"/>
    <mergeCell ref="C2:E4"/>
    <mergeCell ref="B8:F8"/>
    <mergeCell ref="B17:F17"/>
    <mergeCell ref="B9:F9"/>
    <mergeCell ref="B13:F13"/>
    <mergeCell ref="B2:B4"/>
    <mergeCell ref="B12:F12"/>
    <mergeCell ref="B7:F7"/>
    <mergeCell ref="B6:F6"/>
    <mergeCell ref="B16:F16"/>
    <mergeCell ref="B15:F15"/>
    <mergeCell ref="B10:F10"/>
    <mergeCell ref="B11:F11"/>
    <mergeCell ref="B18:F18"/>
    <mergeCell ref="F2:F4"/>
    <mergeCell ref="B19:F19"/>
    <mergeCell ref="B14:F14"/>
  </mergeCells>
  <printOptions horizontalCentered="1"/>
  <pageMargins left="0.7" right="0.7" top="0.75" bottom="0.75" header="0.3" footer="0.3"/>
  <pageSetup scale="52" orientation="portrait" horizontalDpi="4294967295" verticalDpi="4294967295"/>
  <headerFooter alignWithMargins="0">
    <oddFooter>&amp;L&amp;12 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B38" zoomScale="80" zoomScaleNormal="80" zoomScalePageLayoutView="85" workbookViewId="0">
      <selection activeCell="B57" sqref="B57:C57"/>
    </sheetView>
  </sheetViews>
  <sheetFormatPr baseColWidth="10" defaultColWidth="11.42578125" defaultRowHeight="12.75" x14ac:dyDescent="0.2"/>
  <cols>
    <col min="1" max="1" width="5.28515625" customWidth="1"/>
    <col min="2" max="2" width="115.85546875" bestFit="1" customWidth="1"/>
    <col min="3" max="3" width="105.28515625" customWidth="1"/>
    <col min="4" max="4" width="20" customWidth="1"/>
    <col min="5" max="5" width="23.42578125" customWidth="1"/>
    <col min="6" max="6" width="31" customWidth="1"/>
  </cols>
  <sheetData>
    <row r="2" spans="2:6" ht="78" customHeight="1" x14ac:dyDescent="0.2">
      <c r="B2" s="170"/>
      <c r="C2" s="161" t="s">
        <v>16</v>
      </c>
      <c r="D2" s="162"/>
      <c r="E2" s="163"/>
      <c r="F2" s="153" t="s">
        <v>1</v>
      </c>
    </row>
    <row r="3" spans="2:6" ht="51" customHeight="1" x14ac:dyDescent="0.2">
      <c r="B3" s="154"/>
      <c r="C3" s="164"/>
      <c r="D3" s="160"/>
      <c r="E3" s="165"/>
      <c r="F3" s="154"/>
    </row>
    <row r="4" spans="2:6" ht="54" customHeight="1" x14ac:dyDescent="0.2">
      <c r="B4" s="155"/>
      <c r="C4" s="166"/>
      <c r="D4" s="167"/>
      <c r="E4" s="168"/>
      <c r="F4" s="155"/>
    </row>
    <row r="5" spans="2:6" ht="24.75" customHeight="1" thickBot="1" x14ac:dyDescent="0.25">
      <c r="B5" s="12"/>
      <c r="C5" s="13"/>
      <c r="D5" s="13"/>
      <c r="E5" s="13"/>
      <c r="F5" s="13"/>
    </row>
    <row r="6" spans="2:6" ht="18" customHeight="1" thickBot="1" x14ac:dyDescent="0.25">
      <c r="B6" s="177" t="s">
        <v>17</v>
      </c>
      <c r="C6" s="173"/>
      <c r="D6" s="173"/>
      <c r="E6" s="173"/>
      <c r="F6" s="178"/>
    </row>
    <row r="7" spans="2:6" ht="42.75" customHeight="1" x14ac:dyDescent="0.2">
      <c r="B7" s="179" t="s">
        <v>18</v>
      </c>
      <c r="C7" s="180"/>
      <c r="D7" s="180"/>
      <c r="E7" s="180"/>
      <c r="F7" s="180"/>
    </row>
    <row r="8" spans="2:6" ht="63" customHeight="1" x14ac:dyDescent="0.2">
      <c r="B8" s="181"/>
      <c r="C8" s="160"/>
      <c r="D8" s="160"/>
      <c r="E8" s="160"/>
      <c r="F8" s="160"/>
    </row>
    <row r="9" spans="2:6" ht="37.5" customHeight="1" x14ac:dyDescent="0.2">
      <c r="B9" s="181"/>
      <c r="C9" s="160"/>
      <c r="D9" s="160"/>
      <c r="E9" s="160"/>
      <c r="F9" s="160"/>
    </row>
    <row r="10" spans="2:6" ht="43.5" customHeight="1" x14ac:dyDescent="0.2">
      <c r="B10" s="181"/>
      <c r="C10" s="160"/>
      <c r="D10" s="160"/>
      <c r="E10" s="160"/>
      <c r="F10" s="160"/>
    </row>
    <row r="11" spans="2:6" ht="58.5" customHeight="1" x14ac:dyDescent="0.2">
      <c r="B11" s="181"/>
      <c r="C11" s="160"/>
      <c r="D11" s="160"/>
      <c r="E11" s="160"/>
      <c r="F11" s="160"/>
    </row>
    <row r="12" spans="2:6" ht="46.5" customHeight="1" x14ac:dyDescent="0.2">
      <c r="B12" s="181"/>
      <c r="C12" s="160"/>
      <c r="D12" s="160"/>
      <c r="E12" s="160"/>
      <c r="F12" s="160"/>
    </row>
    <row r="13" spans="2:6" ht="47.25" customHeight="1" x14ac:dyDescent="0.2">
      <c r="B13" s="181"/>
      <c r="C13" s="160"/>
      <c r="D13" s="160"/>
      <c r="E13" s="160"/>
      <c r="F13" s="160"/>
    </row>
    <row r="14" spans="2:6" ht="22.5" customHeight="1" thickBot="1" x14ac:dyDescent="0.25">
      <c r="B14" s="182"/>
      <c r="C14" s="183"/>
      <c r="D14" s="183"/>
      <c r="E14" s="183"/>
      <c r="F14" s="183"/>
    </row>
    <row r="15" spans="2:6" ht="16.5" customHeight="1" thickBot="1" x14ac:dyDescent="0.25">
      <c r="B15" s="184" t="s">
        <v>19</v>
      </c>
      <c r="C15" s="173"/>
      <c r="D15" s="173"/>
      <c r="E15" s="173"/>
      <c r="F15" s="178"/>
    </row>
    <row r="16" spans="2:6" ht="127.5" customHeight="1" x14ac:dyDescent="0.2">
      <c r="B16" s="188" t="s">
        <v>20</v>
      </c>
      <c r="C16" s="189"/>
      <c r="D16" s="189"/>
      <c r="E16" s="189"/>
      <c r="F16" s="190"/>
    </row>
    <row r="17" spans="2:6" ht="19.5" customHeight="1" x14ac:dyDescent="0.2">
      <c r="B17" s="44"/>
      <c r="C17" s="45" t="s">
        <v>21</v>
      </c>
      <c r="D17" s="187" t="s">
        <v>22</v>
      </c>
      <c r="E17" s="187" t="s">
        <v>23</v>
      </c>
      <c r="F17" s="193" t="s">
        <v>24</v>
      </c>
    </row>
    <row r="18" spans="2:6" ht="21" customHeight="1" x14ac:dyDescent="0.2">
      <c r="B18" s="44"/>
      <c r="C18" s="45" t="s">
        <v>25</v>
      </c>
      <c r="D18" s="155"/>
      <c r="E18" s="155"/>
      <c r="F18" s="194"/>
    </row>
    <row r="19" spans="2:6" ht="18.75" customHeight="1" x14ac:dyDescent="0.2">
      <c r="B19" s="124" t="s">
        <v>26</v>
      </c>
      <c r="C19" s="125"/>
      <c r="D19" s="46"/>
      <c r="E19" s="47"/>
      <c r="F19" s="48" t="s">
        <v>27</v>
      </c>
    </row>
    <row r="20" spans="2:6" ht="18.75" customHeight="1" x14ac:dyDescent="0.2">
      <c r="B20" s="122" t="s">
        <v>28</v>
      </c>
      <c r="C20" s="123"/>
      <c r="D20" s="49"/>
      <c r="E20" s="50"/>
      <c r="F20" s="51" t="s">
        <v>27</v>
      </c>
    </row>
    <row r="21" spans="2:6" ht="18.75" customHeight="1" x14ac:dyDescent="0.2">
      <c r="B21" s="122" t="s">
        <v>29</v>
      </c>
      <c r="C21" s="123"/>
      <c r="D21" s="49"/>
      <c r="E21" s="50"/>
      <c r="F21" s="51" t="s">
        <v>30</v>
      </c>
    </row>
    <row r="22" spans="2:6" ht="18.75" customHeight="1" x14ac:dyDescent="0.2">
      <c r="B22" s="122" t="s">
        <v>31</v>
      </c>
      <c r="C22" s="123"/>
      <c r="D22" s="49"/>
      <c r="E22" s="50"/>
      <c r="F22" s="51" t="s">
        <v>27</v>
      </c>
    </row>
    <row r="23" spans="2:6" ht="18.75" customHeight="1" x14ac:dyDescent="0.2">
      <c r="B23" s="122" t="s">
        <v>32</v>
      </c>
      <c r="C23" s="123"/>
      <c r="D23" s="49"/>
      <c r="E23" s="50"/>
      <c r="F23" s="51" t="s">
        <v>27</v>
      </c>
    </row>
    <row r="24" spans="2:6" ht="18.75" customHeight="1" x14ac:dyDescent="0.2">
      <c r="B24" s="122" t="s">
        <v>33</v>
      </c>
      <c r="C24" s="123"/>
      <c r="D24" s="49"/>
      <c r="E24" s="50"/>
      <c r="F24" s="51" t="s">
        <v>27</v>
      </c>
    </row>
    <row r="25" spans="2:6" ht="18.75" customHeight="1" x14ac:dyDescent="0.2">
      <c r="B25" s="122" t="s">
        <v>34</v>
      </c>
      <c r="C25" s="123"/>
      <c r="D25" s="49"/>
      <c r="E25" s="50"/>
      <c r="F25" s="52" t="s">
        <v>30</v>
      </c>
    </row>
    <row r="26" spans="2:6" ht="18.75" customHeight="1" x14ac:dyDescent="0.2">
      <c r="B26" s="122" t="s">
        <v>35</v>
      </c>
      <c r="C26" s="123"/>
      <c r="D26" s="49"/>
      <c r="E26" s="50"/>
      <c r="F26" s="51" t="s">
        <v>27</v>
      </c>
    </row>
    <row r="27" spans="2:6" ht="18.75" customHeight="1" x14ac:dyDescent="0.2">
      <c r="B27" s="122" t="s">
        <v>36</v>
      </c>
      <c r="C27" s="123"/>
      <c r="D27" s="49"/>
      <c r="E27" s="50"/>
      <c r="F27" s="51" t="s">
        <v>27</v>
      </c>
    </row>
    <row r="28" spans="2:6" ht="18.75" customHeight="1" x14ac:dyDescent="0.2">
      <c r="B28" s="122" t="s">
        <v>37</v>
      </c>
      <c r="C28" s="123"/>
      <c r="D28" s="49"/>
      <c r="E28" s="50"/>
      <c r="F28" s="51" t="s">
        <v>27</v>
      </c>
    </row>
    <row r="29" spans="2:6" ht="18.75" customHeight="1" x14ac:dyDescent="0.2">
      <c r="B29" s="126" t="s">
        <v>38</v>
      </c>
      <c r="C29" s="127"/>
      <c r="D29" s="49"/>
      <c r="E29" s="53"/>
      <c r="F29" s="54" t="s">
        <v>27</v>
      </c>
    </row>
    <row r="30" spans="2:6" ht="24" customHeight="1" x14ac:dyDescent="0.2">
      <c r="B30" s="44"/>
      <c r="C30" s="45" t="s">
        <v>39</v>
      </c>
      <c r="D30" s="55"/>
      <c r="E30" s="55"/>
      <c r="F30" s="56"/>
    </row>
    <row r="31" spans="2:6" ht="19.5" customHeight="1" x14ac:dyDescent="0.2">
      <c r="B31" s="124" t="s">
        <v>40</v>
      </c>
      <c r="C31" s="57"/>
      <c r="D31" s="46"/>
      <c r="E31" s="47"/>
      <c r="F31" s="48" t="s">
        <v>27</v>
      </c>
    </row>
    <row r="32" spans="2:6" ht="19.5" customHeight="1" x14ac:dyDescent="0.2">
      <c r="B32" s="175" t="s">
        <v>41</v>
      </c>
      <c r="C32" s="176"/>
      <c r="D32" s="49"/>
      <c r="E32" s="50"/>
      <c r="F32" s="51" t="s">
        <v>27</v>
      </c>
    </row>
    <row r="33" spans="2:6" ht="19.5" customHeight="1" x14ac:dyDescent="0.2">
      <c r="B33" s="175" t="s">
        <v>42</v>
      </c>
      <c r="C33" s="176"/>
      <c r="D33" s="49"/>
      <c r="E33" s="50"/>
      <c r="F33" s="51" t="s">
        <v>27</v>
      </c>
    </row>
    <row r="34" spans="2:6" ht="19.5" customHeight="1" x14ac:dyDescent="0.2">
      <c r="B34" s="122" t="s">
        <v>43</v>
      </c>
      <c r="C34" s="58"/>
      <c r="D34" s="49"/>
      <c r="E34" s="50"/>
      <c r="F34" s="51" t="s">
        <v>27</v>
      </c>
    </row>
    <row r="35" spans="2:6" ht="19.5" customHeight="1" x14ac:dyDescent="0.2">
      <c r="B35" s="122" t="s">
        <v>44</v>
      </c>
      <c r="C35" s="58"/>
      <c r="D35" s="49"/>
      <c r="E35" s="50"/>
      <c r="F35" s="51" t="s">
        <v>27</v>
      </c>
    </row>
    <row r="36" spans="2:6" ht="19.5" customHeight="1" x14ac:dyDescent="0.2">
      <c r="B36" s="175" t="s">
        <v>45</v>
      </c>
      <c r="C36" s="176"/>
      <c r="D36" s="49"/>
      <c r="E36" s="50"/>
      <c r="F36" s="51" t="s">
        <v>27</v>
      </c>
    </row>
    <row r="37" spans="2:6" ht="19.5" customHeight="1" x14ac:dyDescent="0.2">
      <c r="B37" s="185" t="s">
        <v>46</v>
      </c>
      <c r="C37" s="186"/>
      <c r="D37" s="60"/>
      <c r="E37" s="53"/>
      <c r="F37" s="54" t="s">
        <v>27</v>
      </c>
    </row>
    <row r="38" spans="2:6" ht="23.25" customHeight="1" x14ac:dyDescent="0.2">
      <c r="B38" s="44"/>
      <c r="C38" s="45" t="s">
        <v>47</v>
      </c>
      <c r="D38" s="61"/>
      <c r="E38" s="61"/>
      <c r="F38" s="62"/>
    </row>
    <row r="39" spans="2:6" ht="19.5" customHeight="1" x14ac:dyDescent="0.2">
      <c r="B39" s="191" t="s">
        <v>48</v>
      </c>
      <c r="C39" s="192"/>
      <c r="D39" s="46"/>
      <c r="E39" s="47"/>
      <c r="F39" s="48" t="s">
        <v>27</v>
      </c>
    </row>
    <row r="40" spans="2:6" ht="19.5" customHeight="1" x14ac:dyDescent="0.2">
      <c r="B40" s="63" t="s">
        <v>49</v>
      </c>
      <c r="C40" s="58"/>
      <c r="D40" s="49"/>
      <c r="E40" s="50"/>
      <c r="F40" s="51" t="s">
        <v>27</v>
      </c>
    </row>
    <row r="41" spans="2:6" ht="19.5" customHeight="1" x14ac:dyDescent="0.2">
      <c r="B41" s="175" t="s">
        <v>50</v>
      </c>
      <c r="C41" s="176"/>
      <c r="D41" s="49"/>
      <c r="E41" s="50"/>
      <c r="F41" s="51" t="s">
        <v>27</v>
      </c>
    </row>
    <row r="42" spans="2:6" ht="19.5" customHeight="1" x14ac:dyDescent="0.2">
      <c r="B42" s="122" t="s">
        <v>44</v>
      </c>
      <c r="C42" s="58"/>
      <c r="D42" s="49"/>
      <c r="E42" s="50"/>
      <c r="F42" s="51" t="s">
        <v>27</v>
      </c>
    </row>
    <row r="43" spans="2:6" ht="19.5" customHeight="1" x14ac:dyDescent="0.2">
      <c r="B43" s="126" t="s">
        <v>51</v>
      </c>
      <c r="C43" s="59"/>
      <c r="D43" s="60"/>
      <c r="E43" s="53"/>
      <c r="F43" s="54" t="s">
        <v>27</v>
      </c>
    </row>
    <row r="44" spans="2:6" ht="23.25" customHeight="1" x14ac:dyDescent="0.2">
      <c r="B44" s="44"/>
      <c r="C44" s="45" t="s">
        <v>52</v>
      </c>
      <c r="D44" s="64"/>
      <c r="E44" s="64"/>
      <c r="F44" s="65"/>
    </row>
    <row r="45" spans="2:6" ht="19.5" customHeight="1" x14ac:dyDescent="0.2">
      <c r="B45" s="191" t="s">
        <v>53</v>
      </c>
      <c r="C45" s="192"/>
      <c r="D45" s="49"/>
      <c r="E45" s="47"/>
      <c r="F45" s="66" t="s">
        <v>30</v>
      </c>
    </row>
    <row r="46" spans="2:6" ht="19.5" customHeight="1" x14ac:dyDescent="0.2">
      <c r="B46" s="175" t="s">
        <v>54</v>
      </c>
      <c r="C46" s="176"/>
      <c r="D46" s="49"/>
      <c r="E46" s="50"/>
      <c r="F46" s="67" t="s">
        <v>30</v>
      </c>
    </row>
    <row r="47" spans="2:6" ht="19.5" customHeight="1" x14ac:dyDescent="0.2">
      <c r="B47" s="175" t="s">
        <v>55</v>
      </c>
      <c r="C47" s="176"/>
      <c r="D47" s="49" t="s">
        <v>56</v>
      </c>
      <c r="E47" s="50" t="s">
        <v>57</v>
      </c>
      <c r="F47" s="67" t="s">
        <v>30</v>
      </c>
    </row>
    <row r="48" spans="2:6" ht="19.5" customHeight="1" x14ac:dyDescent="0.2">
      <c r="B48" s="175" t="s">
        <v>58</v>
      </c>
      <c r="C48" s="176"/>
      <c r="D48" s="49"/>
      <c r="E48" s="50"/>
      <c r="F48" s="67" t="s">
        <v>59</v>
      </c>
    </row>
    <row r="49" spans="2:6" ht="19.5" customHeight="1" x14ac:dyDescent="0.2">
      <c r="B49" s="175" t="s">
        <v>60</v>
      </c>
      <c r="C49" s="176"/>
      <c r="D49" s="49" t="s">
        <v>56</v>
      </c>
      <c r="E49" s="50" t="s">
        <v>57</v>
      </c>
      <c r="F49" s="67" t="s">
        <v>30</v>
      </c>
    </row>
    <row r="50" spans="2:6" ht="19.5" customHeight="1" x14ac:dyDescent="0.2">
      <c r="B50" s="122" t="s">
        <v>61</v>
      </c>
      <c r="C50" s="58"/>
      <c r="D50" s="49" t="s">
        <v>56</v>
      </c>
      <c r="E50" s="50" t="s">
        <v>57</v>
      </c>
      <c r="F50" s="67" t="s">
        <v>30</v>
      </c>
    </row>
    <row r="51" spans="2:6" ht="21" customHeight="1" x14ac:dyDescent="0.2">
      <c r="B51" s="122" t="s">
        <v>62</v>
      </c>
      <c r="C51" s="58"/>
      <c r="D51" s="49" t="s">
        <v>63</v>
      </c>
      <c r="E51" s="50" t="s">
        <v>57</v>
      </c>
      <c r="F51" s="67" t="s">
        <v>30</v>
      </c>
    </row>
    <row r="52" spans="2:6" ht="19.5" customHeight="1" x14ac:dyDescent="0.2">
      <c r="B52" s="175" t="s">
        <v>64</v>
      </c>
      <c r="C52" s="176"/>
      <c r="D52" s="49"/>
      <c r="E52" s="50"/>
      <c r="F52" s="67" t="s">
        <v>30</v>
      </c>
    </row>
    <row r="53" spans="2:6" ht="19.5" customHeight="1" x14ac:dyDescent="0.2">
      <c r="B53" s="175" t="s">
        <v>65</v>
      </c>
      <c r="C53" s="176"/>
      <c r="D53" s="49"/>
      <c r="E53" s="50"/>
      <c r="F53" s="67" t="s">
        <v>27</v>
      </c>
    </row>
    <row r="54" spans="2:6" ht="19.5" customHeight="1" x14ac:dyDescent="0.2">
      <c r="B54" s="175" t="s">
        <v>66</v>
      </c>
      <c r="C54" s="176"/>
      <c r="D54" s="49"/>
      <c r="E54" s="50"/>
      <c r="F54" s="67" t="s">
        <v>27</v>
      </c>
    </row>
    <row r="55" spans="2:6" ht="19.5" customHeight="1" x14ac:dyDescent="0.2">
      <c r="B55" s="175" t="s">
        <v>67</v>
      </c>
      <c r="C55" s="176"/>
      <c r="D55" s="49"/>
      <c r="E55" s="50"/>
      <c r="F55" s="67" t="s">
        <v>27</v>
      </c>
    </row>
    <row r="56" spans="2:6" ht="19.5" customHeight="1" x14ac:dyDescent="0.2">
      <c r="B56" s="175" t="s">
        <v>68</v>
      </c>
      <c r="C56" s="176"/>
      <c r="D56" s="49"/>
      <c r="E56" s="50"/>
      <c r="F56" s="67" t="s">
        <v>69</v>
      </c>
    </row>
    <row r="57" spans="2:6" ht="19.5" customHeight="1" x14ac:dyDescent="0.2">
      <c r="B57" s="175" t="s">
        <v>70</v>
      </c>
      <c r="C57" s="176"/>
      <c r="D57" s="49" t="s">
        <v>63</v>
      </c>
      <c r="E57" s="50" t="s">
        <v>57</v>
      </c>
      <c r="F57" s="67" t="s">
        <v>69</v>
      </c>
    </row>
    <row r="58" spans="2:6" ht="19.5" customHeight="1" x14ac:dyDescent="0.2">
      <c r="B58" s="122" t="s">
        <v>71</v>
      </c>
      <c r="C58" s="58"/>
      <c r="D58" s="49" t="s">
        <v>72</v>
      </c>
      <c r="E58" s="50" t="s">
        <v>57</v>
      </c>
      <c r="F58" s="67" t="s">
        <v>69</v>
      </c>
    </row>
    <row r="59" spans="2:6" ht="19.5" customHeight="1" x14ac:dyDescent="0.2">
      <c r="B59" s="175" t="s">
        <v>73</v>
      </c>
      <c r="C59" s="176"/>
      <c r="D59" s="49"/>
      <c r="E59" s="50"/>
      <c r="F59" s="67" t="s">
        <v>74</v>
      </c>
    </row>
    <row r="60" spans="2:6" ht="19.5" customHeight="1" x14ac:dyDescent="0.2">
      <c r="B60" s="175" t="s">
        <v>75</v>
      </c>
      <c r="C60" s="176"/>
      <c r="D60" s="49" t="s">
        <v>56</v>
      </c>
      <c r="E60" s="50" t="s">
        <v>57</v>
      </c>
      <c r="F60" s="51" t="s">
        <v>27</v>
      </c>
    </row>
    <row r="61" spans="2:6" ht="19.5" customHeight="1" x14ac:dyDescent="0.2">
      <c r="B61" s="175" t="s">
        <v>76</v>
      </c>
      <c r="C61" s="176"/>
      <c r="D61" s="49" t="s">
        <v>56</v>
      </c>
      <c r="E61" s="50" t="s">
        <v>57</v>
      </c>
      <c r="F61" s="51" t="s">
        <v>27</v>
      </c>
    </row>
    <row r="62" spans="2:6" ht="19.5" customHeight="1" x14ac:dyDescent="0.2">
      <c r="B62" s="175" t="s">
        <v>77</v>
      </c>
      <c r="C62" s="176"/>
      <c r="D62" s="49" t="s">
        <v>56</v>
      </c>
      <c r="E62" s="50" t="s">
        <v>57</v>
      </c>
      <c r="F62" s="51" t="s">
        <v>27</v>
      </c>
    </row>
    <row r="63" spans="2:6" ht="19.5" customHeight="1" x14ac:dyDescent="0.2">
      <c r="B63" s="175" t="s">
        <v>78</v>
      </c>
      <c r="C63" s="176"/>
      <c r="D63" s="49" t="s">
        <v>56</v>
      </c>
      <c r="E63" s="50" t="s">
        <v>57</v>
      </c>
      <c r="F63" s="51" t="s">
        <v>27</v>
      </c>
    </row>
    <row r="64" spans="2:6" ht="19.5" customHeight="1" x14ac:dyDescent="0.2">
      <c r="B64" s="122" t="s">
        <v>79</v>
      </c>
      <c r="C64" s="58"/>
      <c r="D64" s="49" t="s">
        <v>56</v>
      </c>
      <c r="E64" s="50" t="s">
        <v>80</v>
      </c>
      <c r="F64" s="51" t="s">
        <v>27</v>
      </c>
    </row>
    <row r="65" spans="2:6" ht="19.5" customHeight="1" x14ac:dyDescent="0.2">
      <c r="B65" s="175" t="s">
        <v>81</v>
      </c>
      <c r="C65" s="176"/>
      <c r="D65" s="49"/>
      <c r="E65" s="50"/>
      <c r="F65" s="51" t="s">
        <v>82</v>
      </c>
    </row>
    <row r="66" spans="2:6" ht="19.5" customHeight="1" x14ac:dyDescent="0.2">
      <c r="B66" s="122" t="s">
        <v>75</v>
      </c>
      <c r="C66" s="123"/>
      <c r="D66" s="49" t="s">
        <v>56</v>
      </c>
      <c r="E66" s="50" t="s">
        <v>57</v>
      </c>
      <c r="F66" s="67" t="s">
        <v>83</v>
      </c>
    </row>
    <row r="67" spans="2:6" ht="19.5" customHeight="1" x14ac:dyDescent="0.2">
      <c r="B67" s="122" t="s">
        <v>84</v>
      </c>
      <c r="C67" s="58"/>
      <c r="D67" s="49" t="s">
        <v>56</v>
      </c>
      <c r="E67" s="50" t="s">
        <v>57</v>
      </c>
      <c r="F67" s="67" t="s">
        <v>83</v>
      </c>
    </row>
    <row r="68" spans="2:6" ht="19.5" customHeight="1" thickBot="1" x14ac:dyDescent="0.25">
      <c r="B68" s="68" t="s">
        <v>85</v>
      </c>
      <c r="C68" s="69"/>
      <c r="D68" s="70" t="s">
        <v>56</v>
      </c>
      <c r="E68" s="71" t="s">
        <v>57</v>
      </c>
      <c r="F68" s="72" t="s">
        <v>86</v>
      </c>
    </row>
    <row r="69" spans="2:6" ht="15" customHeight="1" x14ac:dyDescent="0.2">
      <c r="B69" s="121"/>
    </row>
    <row r="73" spans="2:6" hidden="1" x14ac:dyDescent="0.2">
      <c r="B73" s="6" t="s">
        <v>56</v>
      </c>
    </row>
    <row r="74" spans="2:6" hidden="1" x14ac:dyDescent="0.2">
      <c r="B74" s="7" t="s">
        <v>72</v>
      </c>
    </row>
    <row r="75" spans="2:6" hidden="1" x14ac:dyDescent="0.2">
      <c r="B75" s="7" t="s">
        <v>63</v>
      </c>
    </row>
    <row r="76" spans="2:6" hidden="1" x14ac:dyDescent="0.2"/>
    <row r="77" spans="2:6" hidden="1" x14ac:dyDescent="0.2">
      <c r="B77" t="s">
        <v>80</v>
      </c>
    </row>
    <row r="78" spans="2:6" hidden="1" x14ac:dyDescent="0.2">
      <c r="B78" t="s">
        <v>57</v>
      </c>
    </row>
  </sheetData>
  <mergeCells count="33">
    <mergeCell ref="B61:C61"/>
    <mergeCell ref="B59:C59"/>
    <mergeCell ref="B60:C60"/>
    <mergeCell ref="B46:C46"/>
    <mergeCell ref="D17:D18"/>
    <mergeCell ref="B56:C56"/>
    <mergeCell ref="B39:C39"/>
    <mergeCell ref="B52:C52"/>
    <mergeCell ref="B48:C48"/>
    <mergeCell ref="F2:F4"/>
    <mergeCell ref="B45:C45"/>
    <mergeCell ref="B36:C36"/>
    <mergeCell ref="B32:C32"/>
    <mergeCell ref="F17:F18"/>
    <mergeCell ref="B41:C41"/>
    <mergeCell ref="C2:E4"/>
    <mergeCell ref="B2:B4"/>
    <mergeCell ref="B65:C65"/>
    <mergeCell ref="B55:C55"/>
    <mergeCell ref="B6:F6"/>
    <mergeCell ref="B33:C33"/>
    <mergeCell ref="B7:F14"/>
    <mergeCell ref="B15:F15"/>
    <mergeCell ref="B57:C57"/>
    <mergeCell ref="B53:C53"/>
    <mergeCell ref="B37:C37"/>
    <mergeCell ref="B49:C49"/>
    <mergeCell ref="E17:E18"/>
    <mergeCell ref="B62:C62"/>
    <mergeCell ref="B47:C47"/>
    <mergeCell ref="B54:C54"/>
    <mergeCell ref="B16:F16"/>
    <mergeCell ref="B63:C63"/>
  </mergeCells>
  <dataValidations count="2">
    <dataValidation type="list" allowBlank="1" showInputMessage="1" showErrorMessage="1" sqref="D19:D29 D31:D37 D39:D43 D45:D68" xr:uid="{00000000-0002-0000-0100-000000000000}">
      <formula1>$B$73:$B$75</formula1>
    </dataValidation>
    <dataValidation type="list" allowBlank="1" showInputMessage="1" showErrorMessage="1" sqref="E19:E29 E31:E37 E39:E43 E45:E68" xr:uid="{00000000-0002-0000-0100-000001000000}">
      <formula1>$B$77:$B$78</formula1>
    </dataValidation>
  </dataValidations>
  <printOptions horizontalCentered="1"/>
  <pageMargins left="0.7" right="0.7" top="0.75" bottom="0.75" header="0.3" footer="0.3"/>
  <pageSetup scale="38" orientation="portrait" verticalDpi="429496729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2:Q68"/>
  <sheetViews>
    <sheetView showGridLines="0" zoomScale="60" zoomScaleNormal="60" zoomScalePageLayoutView="70" workbookViewId="0">
      <selection activeCell="O13" sqref="O13"/>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2" spans="2:17" ht="48.75" customHeight="1" x14ac:dyDescent="0.2">
      <c r="B2" s="170"/>
      <c r="C2" s="161" t="s">
        <v>16</v>
      </c>
      <c r="D2" s="162"/>
      <c r="E2" s="162"/>
      <c r="F2" s="162"/>
      <c r="G2" s="162"/>
      <c r="H2" s="162"/>
      <c r="I2" s="162"/>
      <c r="J2" s="163"/>
      <c r="K2" s="153" t="s">
        <v>1</v>
      </c>
      <c r="L2" s="163"/>
    </row>
    <row r="3" spans="2:17" ht="42" customHeight="1" x14ac:dyDescent="0.2">
      <c r="B3" s="154"/>
      <c r="C3" s="164"/>
      <c r="D3" s="160"/>
      <c r="E3" s="160"/>
      <c r="F3" s="160"/>
      <c r="G3" s="160"/>
      <c r="H3" s="215"/>
      <c r="I3" s="160"/>
      <c r="J3" s="165"/>
      <c r="K3" s="164"/>
      <c r="L3" s="165"/>
    </row>
    <row r="4" spans="2:17" ht="36.75" customHeight="1" x14ac:dyDescent="0.2">
      <c r="B4" s="155"/>
      <c r="C4" s="166"/>
      <c r="D4" s="167"/>
      <c r="E4" s="167"/>
      <c r="F4" s="167"/>
      <c r="G4" s="167"/>
      <c r="H4" s="167"/>
      <c r="I4" s="167"/>
      <c r="J4" s="168"/>
      <c r="K4" s="166"/>
      <c r="L4" s="168"/>
    </row>
    <row r="5" spans="2:17" ht="24.75" customHeight="1" thickBot="1" x14ac:dyDescent="0.25">
      <c r="C5" s="12"/>
      <c r="D5" s="13"/>
      <c r="E5" s="13"/>
      <c r="F5" s="13"/>
      <c r="G5" s="13"/>
    </row>
    <row r="6" spans="2:17" ht="82.5" customHeight="1" thickBot="1" x14ac:dyDescent="0.25">
      <c r="B6" s="218" t="s">
        <v>240</v>
      </c>
      <c r="C6" s="173"/>
      <c r="D6" s="173"/>
      <c r="E6" s="173"/>
      <c r="F6" s="173"/>
      <c r="G6" s="173"/>
      <c r="H6" s="173"/>
      <c r="I6" s="173"/>
      <c r="J6" s="173"/>
      <c r="K6" s="173"/>
      <c r="L6" s="178"/>
      <c r="M6" s="1"/>
      <c r="N6" s="1"/>
      <c r="O6" s="1"/>
      <c r="P6" s="1"/>
      <c r="Q6" s="1"/>
    </row>
    <row r="7" spans="2:17" ht="24.75" customHeight="1" x14ac:dyDescent="0.2">
      <c r="B7" s="208" t="s">
        <v>19</v>
      </c>
      <c r="C7" s="180"/>
      <c r="D7" s="180"/>
      <c r="E7" s="180"/>
      <c r="F7" s="180"/>
      <c r="G7" s="180"/>
      <c r="H7" s="180"/>
      <c r="I7" s="180"/>
      <c r="J7" s="180"/>
      <c r="K7" s="180"/>
      <c r="L7" s="209"/>
    </row>
    <row r="8" spans="2:17" ht="18" customHeight="1" x14ac:dyDescent="0.25">
      <c r="B8" s="115" t="s">
        <v>87</v>
      </c>
      <c r="C8" s="116"/>
      <c r="D8" s="116"/>
      <c r="E8" s="116"/>
      <c r="F8" s="116"/>
      <c r="G8" s="116"/>
      <c r="H8" s="116"/>
      <c r="I8" s="116"/>
      <c r="J8" s="116"/>
      <c r="K8" s="116"/>
      <c r="L8" s="117"/>
    </row>
    <row r="9" spans="2:17" ht="15.75" customHeight="1" x14ac:dyDescent="0.25">
      <c r="B9" s="115" t="s">
        <v>88</v>
      </c>
      <c r="C9" s="118"/>
      <c r="D9" s="118"/>
      <c r="E9" s="118"/>
      <c r="F9" s="118"/>
      <c r="G9" s="118"/>
      <c r="H9" s="118"/>
      <c r="I9" s="119"/>
      <c r="J9" s="118"/>
      <c r="K9" s="118"/>
      <c r="L9" s="120"/>
    </row>
    <row r="10" spans="2:17" ht="15.75" customHeight="1" x14ac:dyDescent="0.25">
      <c r="B10" s="115" t="s">
        <v>89</v>
      </c>
      <c r="C10" s="118"/>
      <c r="D10" s="118"/>
      <c r="E10" s="118"/>
      <c r="F10" s="118"/>
      <c r="G10" s="118"/>
      <c r="H10" s="118"/>
      <c r="I10" s="118"/>
      <c r="J10" s="118"/>
      <c r="K10" s="118"/>
      <c r="L10" s="120"/>
    </row>
    <row r="11" spans="2:17" ht="15.75" customHeight="1" x14ac:dyDescent="0.25">
      <c r="B11" s="115" t="s">
        <v>90</v>
      </c>
      <c r="C11" s="118"/>
      <c r="D11" s="118"/>
      <c r="E11" s="118"/>
      <c r="F11" s="118"/>
      <c r="G11" s="118"/>
      <c r="H11" s="118"/>
      <c r="I11" s="118"/>
      <c r="J11" s="118"/>
      <c r="K11" s="118"/>
      <c r="L11" s="120"/>
    </row>
    <row r="12" spans="2:17" ht="18" customHeight="1" x14ac:dyDescent="0.2">
      <c r="B12" s="214" t="s">
        <v>91</v>
      </c>
      <c r="C12" s="160"/>
      <c r="D12" s="160"/>
      <c r="E12" s="160"/>
      <c r="F12" s="160"/>
      <c r="G12" s="160"/>
      <c r="H12" s="215"/>
      <c r="I12" s="160"/>
      <c r="J12" s="160"/>
      <c r="K12" s="160"/>
      <c r="L12" s="216"/>
    </row>
    <row r="13" spans="2:17" ht="15.75" customHeight="1" x14ac:dyDescent="0.25">
      <c r="B13" s="115" t="s">
        <v>92</v>
      </c>
      <c r="C13" s="118"/>
      <c r="D13" s="118"/>
      <c r="E13" s="118"/>
      <c r="F13" s="118"/>
      <c r="G13" s="118"/>
      <c r="H13" s="118"/>
      <c r="I13" s="118"/>
      <c r="J13" s="118"/>
      <c r="K13" s="118"/>
      <c r="L13" s="120"/>
    </row>
    <row r="14" spans="2:17" ht="7.5" customHeight="1" thickBot="1" x14ac:dyDescent="0.25">
      <c r="B14" s="76"/>
      <c r="C14" s="77"/>
      <c r="D14" s="77"/>
      <c r="E14" s="77"/>
      <c r="F14" s="77"/>
      <c r="G14" s="77"/>
      <c r="H14" s="77"/>
      <c r="I14" s="77"/>
      <c r="J14" s="77"/>
      <c r="K14" s="77"/>
      <c r="L14" s="78"/>
    </row>
    <row r="15" spans="2:17" ht="33.75" customHeight="1" thickBot="1" x14ac:dyDescent="0.25">
      <c r="B15" s="220" t="s">
        <v>93</v>
      </c>
      <c r="C15" s="173"/>
      <c r="D15" s="173"/>
      <c r="E15" s="173"/>
      <c r="F15" s="173"/>
      <c r="G15" s="174"/>
      <c r="H15" s="219" t="s">
        <v>94</v>
      </c>
      <c r="I15" s="180"/>
      <c r="J15" s="180"/>
      <c r="K15" s="180"/>
      <c r="L15" s="209"/>
    </row>
    <row r="16" spans="2:17" ht="40.5" customHeight="1" thickBot="1" x14ac:dyDescent="0.25">
      <c r="B16" s="79" t="s">
        <v>95</v>
      </c>
      <c r="C16" s="221" t="s">
        <v>96</v>
      </c>
      <c r="D16" s="173"/>
      <c r="E16" s="173"/>
      <c r="F16" s="173"/>
      <c r="G16" s="174"/>
      <c r="H16" s="136" t="s">
        <v>97</v>
      </c>
      <c r="I16" s="136" t="s">
        <v>98</v>
      </c>
      <c r="J16" s="136" t="s">
        <v>99</v>
      </c>
      <c r="K16" s="136" t="s">
        <v>100</v>
      </c>
      <c r="L16" s="80" t="s">
        <v>101</v>
      </c>
    </row>
    <row r="17" spans="2:12" ht="53.25" customHeight="1" x14ac:dyDescent="0.2">
      <c r="B17" s="81" t="s">
        <v>52</v>
      </c>
      <c r="C17" s="206" t="s">
        <v>61</v>
      </c>
      <c r="D17" s="189"/>
      <c r="E17" s="189"/>
      <c r="F17" s="189"/>
      <c r="G17" s="207"/>
      <c r="H17" s="82" t="s">
        <v>102</v>
      </c>
      <c r="I17" s="83">
        <v>2</v>
      </c>
      <c r="J17" s="84">
        <v>3</v>
      </c>
      <c r="K17" s="84">
        <f>I17+J17</f>
        <v>5</v>
      </c>
      <c r="L17" s="85" t="str">
        <f t="shared" ref="L17:L36" si="0">IF(K17&lt;=4,"BAJO",IF(K17=5,"MEDIO",IF(K17=6,"ALTO",IF(K17=7,"ALTO","EXTREMO"))))</f>
        <v>MEDIO</v>
      </c>
    </row>
    <row r="18" spans="2:12" ht="53.25" customHeight="1" x14ac:dyDescent="0.2">
      <c r="B18" s="86" t="s">
        <v>52</v>
      </c>
      <c r="C18" s="195" t="s">
        <v>62</v>
      </c>
      <c r="D18" s="151"/>
      <c r="E18" s="151"/>
      <c r="F18" s="151"/>
      <c r="G18" s="152"/>
      <c r="H18" s="87" t="s">
        <v>103</v>
      </c>
      <c r="I18" s="83">
        <v>2</v>
      </c>
      <c r="J18" s="84">
        <v>3</v>
      </c>
      <c r="K18" s="84">
        <f t="shared" ref="K18:K36" si="1">+I18+J18</f>
        <v>5</v>
      </c>
      <c r="L18" s="88" t="str">
        <f t="shared" si="0"/>
        <v>MEDIO</v>
      </c>
    </row>
    <row r="19" spans="2:12" ht="53.25" customHeight="1" x14ac:dyDescent="0.2">
      <c r="B19" s="86" t="s">
        <v>52</v>
      </c>
      <c r="C19" s="195" t="s">
        <v>55</v>
      </c>
      <c r="D19" s="151"/>
      <c r="E19" s="151"/>
      <c r="F19" s="151"/>
      <c r="G19" s="152"/>
      <c r="H19" s="87" t="s">
        <v>103</v>
      </c>
      <c r="I19" s="83">
        <v>1</v>
      </c>
      <c r="J19" s="84">
        <v>3</v>
      </c>
      <c r="K19" s="84">
        <f t="shared" si="1"/>
        <v>4</v>
      </c>
      <c r="L19" s="88" t="str">
        <f t="shared" si="0"/>
        <v>BAJO</v>
      </c>
    </row>
    <row r="20" spans="2:12" ht="53.25" customHeight="1" x14ac:dyDescent="0.2">
      <c r="B20" s="86" t="s">
        <v>52</v>
      </c>
      <c r="C20" s="195" t="s">
        <v>70</v>
      </c>
      <c r="D20" s="151"/>
      <c r="E20" s="151"/>
      <c r="F20" s="151"/>
      <c r="G20" s="152"/>
      <c r="H20" s="87" t="s">
        <v>103</v>
      </c>
      <c r="I20" s="83">
        <v>1</v>
      </c>
      <c r="J20" s="84">
        <v>3</v>
      </c>
      <c r="K20" s="84">
        <f t="shared" si="1"/>
        <v>4</v>
      </c>
      <c r="L20" s="88" t="str">
        <f t="shared" si="0"/>
        <v>BAJO</v>
      </c>
    </row>
    <row r="21" spans="2:12" ht="53.25" customHeight="1" x14ac:dyDescent="0.2">
      <c r="B21" s="86" t="s">
        <v>52</v>
      </c>
      <c r="C21" s="195" t="s">
        <v>60</v>
      </c>
      <c r="D21" s="151"/>
      <c r="E21" s="151"/>
      <c r="F21" s="151"/>
      <c r="G21" s="152"/>
      <c r="H21" s="87" t="s">
        <v>103</v>
      </c>
      <c r="I21" s="83">
        <v>2</v>
      </c>
      <c r="J21" s="84">
        <v>3</v>
      </c>
      <c r="K21" s="84">
        <f t="shared" si="1"/>
        <v>5</v>
      </c>
      <c r="L21" s="88" t="str">
        <f t="shared" si="0"/>
        <v>MEDIO</v>
      </c>
    </row>
    <row r="22" spans="2:12" ht="53.25" customHeight="1" x14ac:dyDescent="0.2">
      <c r="B22" s="86" t="s">
        <v>52</v>
      </c>
      <c r="C22" s="195" t="s">
        <v>71</v>
      </c>
      <c r="D22" s="151"/>
      <c r="E22" s="151"/>
      <c r="F22" s="151"/>
      <c r="G22" s="152"/>
      <c r="H22" s="87" t="s">
        <v>102</v>
      </c>
      <c r="I22" s="83">
        <v>2</v>
      </c>
      <c r="J22" s="84">
        <v>3</v>
      </c>
      <c r="K22" s="84">
        <f t="shared" si="1"/>
        <v>5</v>
      </c>
      <c r="L22" s="88" t="str">
        <f t="shared" si="0"/>
        <v>MEDIO</v>
      </c>
    </row>
    <row r="23" spans="2:12" ht="53.25" customHeight="1" x14ac:dyDescent="0.2">
      <c r="B23" s="86" t="s">
        <v>52</v>
      </c>
      <c r="C23" s="195" t="s">
        <v>75</v>
      </c>
      <c r="D23" s="151"/>
      <c r="E23" s="151"/>
      <c r="F23" s="151"/>
      <c r="G23" s="152"/>
      <c r="H23" s="87" t="s">
        <v>104</v>
      </c>
      <c r="I23" s="83">
        <v>1</v>
      </c>
      <c r="J23" s="84">
        <v>3</v>
      </c>
      <c r="K23" s="84">
        <f t="shared" si="1"/>
        <v>4</v>
      </c>
      <c r="L23" s="88" t="str">
        <f t="shared" si="0"/>
        <v>BAJO</v>
      </c>
    </row>
    <row r="24" spans="2:12" ht="53.25" customHeight="1" x14ac:dyDescent="0.2">
      <c r="B24" s="86" t="s">
        <v>52</v>
      </c>
      <c r="C24" s="195" t="s">
        <v>76</v>
      </c>
      <c r="D24" s="151"/>
      <c r="E24" s="151"/>
      <c r="F24" s="151"/>
      <c r="G24" s="152"/>
      <c r="H24" s="87" t="s">
        <v>104</v>
      </c>
      <c r="I24" s="83">
        <v>1</v>
      </c>
      <c r="J24" s="84">
        <v>3</v>
      </c>
      <c r="K24" s="84">
        <f t="shared" si="1"/>
        <v>4</v>
      </c>
      <c r="L24" s="88" t="str">
        <f t="shared" si="0"/>
        <v>BAJO</v>
      </c>
    </row>
    <row r="25" spans="2:12" ht="53.25" customHeight="1" x14ac:dyDescent="0.2">
      <c r="B25" s="86" t="s">
        <v>52</v>
      </c>
      <c r="C25" s="195" t="s">
        <v>77</v>
      </c>
      <c r="D25" s="151"/>
      <c r="E25" s="151"/>
      <c r="F25" s="151"/>
      <c r="G25" s="152"/>
      <c r="H25" s="87" t="s">
        <v>102</v>
      </c>
      <c r="I25" s="83">
        <v>1</v>
      </c>
      <c r="J25" s="84">
        <v>3</v>
      </c>
      <c r="K25" s="84">
        <f t="shared" si="1"/>
        <v>4</v>
      </c>
      <c r="L25" s="88" t="str">
        <f t="shared" si="0"/>
        <v>BAJO</v>
      </c>
    </row>
    <row r="26" spans="2:12" ht="53.25" customHeight="1" x14ac:dyDescent="0.2">
      <c r="B26" s="86" t="s">
        <v>52</v>
      </c>
      <c r="C26" s="195" t="s">
        <v>78</v>
      </c>
      <c r="D26" s="151"/>
      <c r="E26" s="151"/>
      <c r="F26" s="151"/>
      <c r="G26" s="152"/>
      <c r="H26" s="87" t="s">
        <v>104</v>
      </c>
      <c r="I26" s="83">
        <v>2</v>
      </c>
      <c r="J26" s="84">
        <v>3</v>
      </c>
      <c r="K26" s="84">
        <f t="shared" si="1"/>
        <v>5</v>
      </c>
      <c r="L26" s="88" t="str">
        <f t="shared" si="0"/>
        <v>MEDIO</v>
      </c>
    </row>
    <row r="27" spans="2:12" ht="53.25" customHeight="1" x14ac:dyDescent="0.2">
      <c r="B27" s="86" t="s">
        <v>52</v>
      </c>
      <c r="C27" s="195" t="s">
        <v>79</v>
      </c>
      <c r="D27" s="151"/>
      <c r="E27" s="151"/>
      <c r="F27" s="151"/>
      <c r="G27" s="152"/>
      <c r="H27" s="87" t="s">
        <v>104</v>
      </c>
      <c r="I27" s="83">
        <v>2</v>
      </c>
      <c r="J27" s="84">
        <v>3</v>
      </c>
      <c r="K27" s="84">
        <f t="shared" si="1"/>
        <v>5</v>
      </c>
      <c r="L27" s="88" t="str">
        <f t="shared" si="0"/>
        <v>MEDIO</v>
      </c>
    </row>
    <row r="28" spans="2:12" ht="53.25" customHeight="1" x14ac:dyDescent="0.2">
      <c r="B28" s="86" t="s">
        <v>52</v>
      </c>
      <c r="C28" s="195" t="s">
        <v>84</v>
      </c>
      <c r="D28" s="151"/>
      <c r="E28" s="151"/>
      <c r="F28" s="151"/>
      <c r="G28" s="152"/>
      <c r="H28" s="87" t="s">
        <v>233</v>
      </c>
      <c r="I28" s="83">
        <v>1</v>
      </c>
      <c r="J28" s="84">
        <v>3</v>
      </c>
      <c r="K28" s="84">
        <f t="shared" si="1"/>
        <v>4</v>
      </c>
      <c r="L28" s="88" t="str">
        <f t="shared" si="0"/>
        <v>BAJO</v>
      </c>
    </row>
    <row r="29" spans="2:12" ht="53.25" customHeight="1" x14ac:dyDescent="0.2">
      <c r="B29" s="86" t="s">
        <v>52</v>
      </c>
      <c r="C29" s="195" t="s">
        <v>85</v>
      </c>
      <c r="D29" s="151"/>
      <c r="E29" s="151"/>
      <c r="F29" s="151"/>
      <c r="G29" s="152"/>
      <c r="H29" s="87" t="s">
        <v>233</v>
      </c>
      <c r="I29" s="83">
        <v>1</v>
      </c>
      <c r="J29" s="84">
        <v>4</v>
      </c>
      <c r="K29" s="84">
        <f t="shared" si="1"/>
        <v>5</v>
      </c>
      <c r="L29" s="88" t="str">
        <f t="shared" si="0"/>
        <v>MEDIO</v>
      </c>
    </row>
    <row r="30" spans="2:12" ht="53.25" customHeight="1" x14ac:dyDescent="0.2">
      <c r="B30" s="86"/>
      <c r="C30" s="195"/>
      <c r="D30" s="151"/>
      <c r="E30" s="151"/>
      <c r="F30" s="151"/>
      <c r="G30" s="152"/>
      <c r="H30" s="87"/>
      <c r="I30" s="83"/>
      <c r="J30" s="84"/>
      <c r="K30" s="84">
        <f t="shared" si="1"/>
        <v>0</v>
      </c>
      <c r="L30" s="88" t="str">
        <f t="shared" si="0"/>
        <v>BAJO</v>
      </c>
    </row>
    <row r="31" spans="2:12" ht="53.25" customHeight="1" x14ac:dyDescent="0.2">
      <c r="B31" s="86"/>
      <c r="C31" s="195"/>
      <c r="D31" s="151"/>
      <c r="E31" s="151"/>
      <c r="F31" s="151"/>
      <c r="G31" s="152"/>
      <c r="H31" s="87"/>
      <c r="I31" s="83"/>
      <c r="J31" s="84"/>
      <c r="K31" s="84">
        <f t="shared" si="1"/>
        <v>0</v>
      </c>
      <c r="L31" s="88" t="str">
        <f t="shared" si="0"/>
        <v>BAJO</v>
      </c>
    </row>
    <row r="32" spans="2:12" ht="53.25" customHeight="1" x14ac:dyDescent="0.2">
      <c r="B32" s="86"/>
      <c r="C32" s="195"/>
      <c r="D32" s="151"/>
      <c r="E32" s="151"/>
      <c r="F32" s="151"/>
      <c r="G32" s="152"/>
      <c r="H32" s="87"/>
      <c r="I32" s="83"/>
      <c r="J32" s="84"/>
      <c r="K32" s="84">
        <f t="shared" si="1"/>
        <v>0</v>
      </c>
      <c r="L32" s="88" t="str">
        <f t="shared" si="0"/>
        <v>BAJO</v>
      </c>
    </row>
    <row r="33" spans="2:14" ht="53.25" customHeight="1" x14ac:dyDescent="0.2">
      <c r="B33" s="86"/>
      <c r="C33" s="195"/>
      <c r="D33" s="151"/>
      <c r="E33" s="151"/>
      <c r="F33" s="151"/>
      <c r="G33" s="152"/>
      <c r="H33" s="87"/>
      <c r="I33" s="83"/>
      <c r="J33" s="84"/>
      <c r="K33" s="84">
        <f t="shared" si="1"/>
        <v>0</v>
      </c>
      <c r="L33" s="88" t="str">
        <f t="shared" si="0"/>
        <v>BAJO</v>
      </c>
    </row>
    <row r="34" spans="2:14" ht="53.25" customHeight="1" x14ac:dyDescent="0.2">
      <c r="B34" s="86"/>
      <c r="C34" s="195"/>
      <c r="D34" s="151"/>
      <c r="E34" s="151"/>
      <c r="F34" s="151"/>
      <c r="G34" s="152"/>
      <c r="H34" s="87"/>
      <c r="I34" s="83"/>
      <c r="J34" s="84"/>
      <c r="K34" s="84">
        <f t="shared" si="1"/>
        <v>0</v>
      </c>
      <c r="L34" s="88" t="str">
        <f t="shared" si="0"/>
        <v>BAJO</v>
      </c>
    </row>
    <row r="35" spans="2:14" ht="53.25" customHeight="1" x14ac:dyDescent="0.2">
      <c r="B35" s="86"/>
      <c r="C35" s="195"/>
      <c r="D35" s="151"/>
      <c r="E35" s="151"/>
      <c r="F35" s="151"/>
      <c r="G35" s="152"/>
      <c r="H35" s="87"/>
      <c r="I35" s="83"/>
      <c r="J35" s="84"/>
      <c r="K35" s="84">
        <f t="shared" si="1"/>
        <v>0</v>
      </c>
      <c r="L35" s="88" t="str">
        <f t="shared" si="0"/>
        <v>BAJO</v>
      </c>
    </row>
    <row r="36" spans="2:14" ht="53.25" customHeight="1" thickBot="1" x14ac:dyDescent="0.25">
      <c r="B36" s="89"/>
      <c r="C36" s="210"/>
      <c r="D36" s="157"/>
      <c r="E36" s="157"/>
      <c r="F36" s="157"/>
      <c r="G36" s="158"/>
      <c r="H36" s="90"/>
      <c r="I36" s="91"/>
      <c r="J36" s="92"/>
      <c r="K36" s="92">
        <f t="shared" si="1"/>
        <v>0</v>
      </c>
      <c r="L36" s="93" t="str">
        <f t="shared" si="0"/>
        <v>BAJO</v>
      </c>
    </row>
    <row r="37" spans="2:14" ht="12.75" customHeight="1" x14ac:dyDescent="0.2">
      <c r="B37" s="94"/>
      <c r="C37" s="95"/>
      <c r="D37" s="95"/>
      <c r="E37" s="95"/>
      <c r="F37" s="95"/>
      <c r="G37" s="95"/>
      <c r="H37" s="95"/>
      <c r="I37" s="95"/>
      <c r="J37" s="95"/>
      <c r="K37" s="95"/>
      <c r="L37" s="96"/>
    </row>
    <row r="38" spans="2:14" x14ac:dyDescent="0.2">
      <c r="B38" s="73"/>
      <c r="C38" s="211"/>
      <c r="D38" s="160"/>
      <c r="E38" s="160"/>
      <c r="F38" s="74"/>
      <c r="G38" s="74"/>
      <c r="H38" s="196"/>
      <c r="I38" s="167"/>
      <c r="J38" s="74"/>
      <c r="K38" s="74"/>
      <c r="L38" s="75"/>
    </row>
    <row r="39" spans="2:14" ht="19.5" customHeight="1" x14ac:dyDescent="0.2">
      <c r="B39" s="212" t="s">
        <v>105</v>
      </c>
      <c r="C39" s="205" t="s">
        <v>106</v>
      </c>
      <c r="D39" s="152"/>
      <c r="E39" s="97" t="s">
        <v>107</v>
      </c>
      <c r="F39" s="74"/>
      <c r="G39" s="198" t="s">
        <v>99</v>
      </c>
      <c r="H39" s="128" t="s">
        <v>108</v>
      </c>
      <c r="I39" s="128" t="s">
        <v>107</v>
      </c>
      <c r="J39" s="74"/>
      <c r="K39" s="74"/>
      <c r="L39" s="75"/>
    </row>
    <row r="40" spans="2:14" ht="21" customHeight="1" x14ac:dyDescent="0.2">
      <c r="B40" s="213"/>
      <c r="C40" s="199" t="s">
        <v>109</v>
      </c>
      <c r="D40" s="152"/>
      <c r="E40" s="129">
        <v>1</v>
      </c>
      <c r="F40" s="74"/>
      <c r="G40" s="160"/>
      <c r="H40" s="129" t="s">
        <v>110</v>
      </c>
      <c r="I40" s="98">
        <v>1</v>
      </c>
      <c r="J40" s="74"/>
      <c r="K40" s="74"/>
      <c r="L40" s="75"/>
    </row>
    <row r="41" spans="2:14" ht="15.75" customHeight="1" x14ac:dyDescent="0.2">
      <c r="B41" s="213"/>
      <c r="C41" s="199" t="s">
        <v>111</v>
      </c>
      <c r="D41" s="152"/>
      <c r="E41" s="129">
        <v>2</v>
      </c>
      <c r="F41" s="74"/>
      <c r="G41" s="160"/>
      <c r="H41" s="129" t="s">
        <v>112</v>
      </c>
      <c r="I41" s="98">
        <v>2</v>
      </c>
      <c r="J41" s="74"/>
      <c r="K41" s="74"/>
      <c r="L41" s="75"/>
      <c r="N41" s="5"/>
    </row>
    <row r="42" spans="2:14" ht="24.75" customHeight="1" x14ac:dyDescent="0.2">
      <c r="B42" s="213"/>
      <c r="C42" s="199" t="s">
        <v>113</v>
      </c>
      <c r="D42" s="152"/>
      <c r="E42" s="129">
        <v>3</v>
      </c>
      <c r="F42" s="74"/>
      <c r="G42" s="160"/>
      <c r="H42" s="129" t="s">
        <v>114</v>
      </c>
      <c r="I42" s="98">
        <v>3</v>
      </c>
      <c r="J42" s="74"/>
      <c r="K42" s="74"/>
      <c r="L42" s="75"/>
    </row>
    <row r="43" spans="2:14" ht="18" customHeight="1" x14ac:dyDescent="0.2">
      <c r="B43" s="213"/>
      <c r="C43" s="199" t="s">
        <v>115</v>
      </c>
      <c r="D43" s="152"/>
      <c r="E43" s="129">
        <v>4</v>
      </c>
      <c r="F43" s="74"/>
      <c r="G43" s="160"/>
      <c r="H43" s="129" t="s">
        <v>116</v>
      </c>
      <c r="I43" s="98">
        <v>4</v>
      </c>
      <c r="J43" s="74"/>
      <c r="K43" s="74"/>
      <c r="L43" s="75"/>
    </row>
    <row r="44" spans="2:14" ht="29.25" customHeight="1" x14ac:dyDescent="0.2">
      <c r="B44" s="213"/>
      <c r="C44" s="199" t="s">
        <v>117</v>
      </c>
      <c r="D44" s="152"/>
      <c r="E44" s="129">
        <v>5</v>
      </c>
      <c r="F44" s="74"/>
      <c r="G44" s="160"/>
      <c r="H44" s="129" t="s">
        <v>118</v>
      </c>
      <c r="I44" s="98">
        <v>5</v>
      </c>
      <c r="J44" s="74"/>
      <c r="K44" s="74"/>
      <c r="L44" s="75"/>
    </row>
    <row r="45" spans="2:14" ht="16.5" customHeight="1" x14ac:dyDescent="0.2">
      <c r="B45" s="99"/>
      <c r="C45" s="100"/>
      <c r="D45" s="100"/>
      <c r="E45" s="100"/>
      <c r="F45" s="74"/>
      <c r="G45" s="100"/>
      <c r="H45" s="100"/>
      <c r="I45" s="100"/>
      <c r="J45" s="100"/>
      <c r="K45" s="100"/>
      <c r="L45" s="75"/>
    </row>
    <row r="46" spans="2:14" ht="16.5" customHeight="1" x14ac:dyDescent="0.2">
      <c r="B46" s="99"/>
      <c r="C46" s="196" t="s">
        <v>119</v>
      </c>
      <c r="D46" s="167"/>
      <c r="E46" s="167"/>
      <c r="F46" s="167"/>
      <c r="G46" s="167"/>
      <c r="H46" s="167"/>
      <c r="I46" s="167"/>
      <c r="J46" s="167"/>
      <c r="K46" s="167"/>
      <c r="L46" s="75"/>
    </row>
    <row r="47" spans="2:14" ht="69.75" customHeight="1" x14ac:dyDescent="0.2">
      <c r="B47" s="99"/>
      <c r="C47" s="199" t="s">
        <v>120</v>
      </c>
      <c r="D47" s="151"/>
      <c r="E47" s="152"/>
      <c r="F47" s="129" t="s">
        <v>121</v>
      </c>
      <c r="G47" s="129" t="s">
        <v>122</v>
      </c>
      <c r="H47" s="129" t="s">
        <v>123</v>
      </c>
      <c r="I47" s="199" t="s">
        <v>124</v>
      </c>
      <c r="J47" s="152"/>
      <c r="K47" s="199" t="s">
        <v>125</v>
      </c>
      <c r="L47" s="152"/>
    </row>
    <row r="48" spans="2:14" ht="69.75" customHeight="1" x14ac:dyDescent="0.2">
      <c r="B48" s="99"/>
      <c r="C48" s="199" t="s">
        <v>126</v>
      </c>
      <c r="D48" s="151"/>
      <c r="E48" s="152"/>
      <c r="F48" s="129" t="s">
        <v>127</v>
      </c>
      <c r="G48" s="129" t="s">
        <v>128</v>
      </c>
      <c r="H48" s="129" t="s">
        <v>129</v>
      </c>
      <c r="I48" s="199" t="s">
        <v>130</v>
      </c>
      <c r="J48" s="152"/>
      <c r="K48" s="199" t="s">
        <v>131</v>
      </c>
      <c r="L48" s="152"/>
    </row>
    <row r="49" spans="2:12" x14ac:dyDescent="0.2">
      <c r="B49" s="73"/>
      <c r="C49" s="205" t="s">
        <v>132</v>
      </c>
      <c r="D49" s="163"/>
      <c r="E49" s="205" t="s">
        <v>107</v>
      </c>
      <c r="F49" s="131" t="s">
        <v>110</v>
      </c>
      <c r="G49" s="131" t="s">
        <v>112</v>
      </c>
      <c r="H49" s="101" t="s">
        <v>114</v>
      </c>
      <c r="I49" s="200" t="s">
        <v>116</v>
      </c>
      <c r="J49" s="152"/>
      <c r="K49" s="205" t="s">
        <v>118</v>
      </c>
      <c r="L49" s="152"/>
    </row>
    <row r="50" spans="2:12" x14ac:dyDescent="0.2">
      <c r="B50" s="73"/>
      <c r="C50" s="166"/>
      <c r="D50" s="168"/>
      <c r="E50" s="155"/>
      <c r="F50" s="133">
        <v>1</v>
      </c>
      <c r="G50" s="133">
        <v>2</v>
      </c>
      <c r="H50" s="133">
        <v>3</v>
      </c>
      <c r="I50" s="201">
        <v>4</v>
      </c>
      <c r="J50" s="152"/>
      <c r="K50" s="201">
        <v>5</v>
      </c>
      <c r="L50" s="152"/>
    </row>
    <row r="51" spans="2:12" ht="19.5" customHeight="1" x14ac:dyDescent="0.2">
      <c r="B51" s="73"/>
      <c r="C51" s="199" t="s">
        <v>109</v>
      </c>
      <c r="D51" s="152"/>
      <c r="E51" s="137">
        <v>1</v>
      </c>
      <c r="F51" s="102">
        <v>2</v>
      </c>
      <c r="G51" s="102">
        <v>3</v>
      </c>
      <c r="H51" s="102">
        <v>4</v>
      </c>
      <c r="I51" s="217">
        <v>5</v>
      </c>
      <c r="J51" s="152"/>
      <c r="K51" s="197">
        <v>6</v>
      </c>
      <c r="L51" s="152"/>
    </row>
    <row r="52" spans="2:12" ht="21.75" customHeight="1" x14ac:dyDescent="0.2">
      <c r="B52" s="73"/>
      <c r="C52" s="199" t="s">
        <v>111</v>
      </c>
      <c r="D52" s="152"/>
      <c r="E52" s="137">
        <v>2</v>
      </c>
      <c r="F52" s="102">
        <v>3</v>
      </c>
      <c r="G52" s="102">
        <v>4</v>
      </c>
      <c r="H52" s="134">
        <v>5</v>
      </c>
      <c r="I52" s="197">
        <v>6</v>
      </c>
      <c r="J52" s="152"/>
      <c r="K52" s="203">
        <v>7</v>
      </c>
      <c r="L52" s="204"/>
    </row>
    <row r="53" spans="2:12" ht="26.25" customHeight="1" x14ac:dyDescent="0.2">
      <c r="B53" s="73"/>
      <c r="C53" s="199" t="s">
        <v>113</v>
      </c>
      <c r="D53" s="152"/>
      <c r="E53" s="137">
        <v>3</v>
      </c>
      <c r="F53" s="102">
        <v>4</v>
      </c>
      <c r="G53" s="134">
        <v>5</v>
      </c>
      <c r="H53" s="132">
        <v>6</v>
      </c>
      <c r="I53" s="197">
        <v>7</v>
      </c>
      <c r="J53" s="152"/>
      <c r="K53" s="202">
        <v>8</v>
      </c>
      <c r="L53" s="152"/>
    </row>
    <row r="54" spans="2:12" ht="21" customHeight="1" x14ac:dyDescent="0.2">
      <c r="B54" s="73"/>
      <c r="C54" s="199" t="s">
        <v>115</v>
      </c>
      <c r="D54" s="152"/>
      <c r="E54" s="137">
        <v>4</v>
      </c>
      <c r="F54" s="134">
        <v>5</v>
      </c>
      <c r="G54" s="132">
        <v>6</v>
      </c>
      <c r="H54" s="132">
        <v>7</v>
      </c>
      <c r="I54" s="202">
        <v>8</v>
      </c>
      <c r="J54" s="152"/>
      <c r="K54" s="202">
        <v>9</v>
      </c>
      <c r="L54" s="152"/>
    </row>
    <row r="55" spans="2:12" ht="27" customHeight="1" x14ac:dyDescent="0.2">
      <c r="B55" s="73"/>
      <c r="C55" s="199" t="s">
        <v>117</v>
      </c>
      <c r="D55" s="152"/>
      <c r="E55" s="137">
        <v>5</v>
      </c>
      <c r="F55" s="132">
        <v>6</v>
      </c>
      <c r="G55" s="132">
        <v>7</v>
      </c>
      <c r="H55" s="130">
        <v>8</v>
      </c>
      <c r="I55" s="202">
        <v>9</v>
      </c>
      <c r="J55" s="152"/>
      <c r="K55" s="202">
        <v>10</v>
      </c>
      <c r="L55" s="152"/>
    </row>
    <row r="56" spans="2:12" x14ac:dyDescent="0.2">
      <c r="B56" s="73"/>
      <c r="C56" s="74"/>
      <c r="D56" s="74"/>
      <c r="E56" s="74"/>
      <c r="F56" s="74"/>
      <c r="G56" s="74"/>
      <c r="H56" s="74"/>
      <c r="I56" s="74"/>
      <c r="J56" s="74"/>
      <c r="K56" s="74"/>
      <c r="L56" s="75"/>
    </row>
    <row r="57" spans="2:12" ht="19.5" customHeight="1" x14ac:dyDescent="0.2">
      <c r="B57" s="73"/>
      <c r="C57" s="74"/>
      <c r="D57" s="74"/>
      <c r="E57" s="74"/>
      <c r="F57" s="74"/>
      <c r="G57" s="196" t="s">
        <v>133</v>
      </c>
      <c r="H57" s="167"/>
      <c r="I57" s="74"/>
      <c r="J57" s="74"/>
      <c r="K57" s="74"/>
      <c r="L57" s="75"/>
    </row>
    <row r="58" spans="2:12" ht="18" customHeight="1" x14ac:dyDescent="0.2">
      <c r="B58" s="73"/>
      <c r="C58" s="74"/>
      <c r="D58" s="74"/>
      <c r="E58" s="74"/>
      <c r="F58" s="74"/>
      <c r="G58" s="131" t="s">
        <v>119</v>
      </c>
      <c r="H58" s="103" t="s">
        <v>132</v>
      </c>
      <c r="I58" s="74"/>
      <c r="J58" s="74"/>
      <c r="K58" s="74"/>
      <c r="L58" s="75"/>
    </row>
    <row r="59" spans="2:12" ht="18" customHeight="1" x14ac:dyDescent="0.2">
      <c r="B59" s="73"/>
      <c r="C59" s="74"/>
      <c r="D59" s="74"/>
      <c r="E59" s="74"/>
      <c r="F59" s="74"/>
      <c r="G59" s="130" t="s">
        <v>134</v>
      </c>
      <c r="H59" s="104" t="s">
        <v>135</v>
      </c>
      <c r="I59" s="74"/>
      <c r="J59" s="74"/>
      <c r="K59" s="74"/>
      <c r="L59" s="75"/>
    </row>
    <row r="60" spans="2:12" ht="18" customHeight="1" x14ac:dyDescent="0.2">
      <c r="B60" s="73"/>
      <c r="C60" s="74"/>
      <c r="D60" s="74"/>
      <c r="E60" s="74"/>
      <c r="F60" s="74"/>
      <c r="G60" s="132" t="s">
        <v>136</v>
      </c>
      <c r="H60" s="104" t="s">
        <v>137</v>
      </c>
      <c r="I60" s="74"/>
      <c r="J60" s="74"/>
      <c r="K60" s="74"/>
      <c r="L60" s="75"/>
    </row>
    <row r="61" spans="2:12" ht="18" customHeight="1" x14ac:dyDescent="0.2">
      <c r="B61" s="73"/>
      <c r="C61" s="74"/>
      <c r="D61" s="74"/>
      <c r="E61" s="74"/>
      <c r="F61" s="74"/>
      <c r="G61" s="134">
        <v>5</v>
      </c>
      <c r="H61" s="104" t="s">
        <v>138</v>
      </c>
      <c r="I61" s="74"/>
      <c r="J61" s="74"/>
      <c r="K61" s="74"/>
      <c r="L61" s="75"/>
    </row>
    <row r="62" spans="2:12" ht="18" customHeight="1" x14ac:dyDescent="0.2">
      <c r="B62" s="73"/>
      <c r="C62" s="74"/>
      <c r="D62" s="74"/>
      <c r="E62" s="74"/>
      <c r="F62" s="74"/>
      <c r="G62" s="102" t="s">
        <v>139</v>
      </c>
      <c r="H62" s="104" t="s">
        <v>140</v>
      </c>
      <c r="I62" s="74"/>
      <c r="J62" s="74"/>
      <c r="K62" s="74"/>
      <c r="L62" s="75"/>
    </row>
    <row r="63" spans="2:12" ht="13.5" customHeight="1" thickBot="1" x14ac:dyDescent="0.25">
      <c r="B63" s="76"/>
      <c r="C63" s="77"/>
      <c r="D63" s="77"/>
      <c r="E63" s="77"/>
      <c r="F63" s="77"/>
      <c r="G63" s="77"/>
      <c r="H63" s="77"/>
      <c r="I63" s="77"/>
      <c r="J63" s="77"/>
      <c r="K63" s="77"/>
      <c r="L63" s="78"/>
    </row>
    <row r="67" spans="2:2" hidden="1" x14ac:dyDescent="0.2">
      <c r="B67" s="7" t="s">
        <v>94</v>
      </c>
    </row>
    <row r="68" spans="2:2" hidden="1" x14ac:dyDescent="0.2">
      <c r="B68" s="7" t="s">
        <v>141</v>
      </c>
    </row>
  </sheetData>
  <mergeCells count="68">
    <mergeCell ref="B12:L12"/>
    <mergeCell ref="C21:G21"/>
    <mergeCell ref="I52:J52"/>
    <mergeCell ref="I51:J51"/>
    <mergeCell ref="C2:J4"/>
    <mergeCell ref="B6:L6"/>
    <mergeCell ref="C32:G32"/>
    <mergeCell ref="H15:L15"/>
    <mergeCell ref="C28:G28"/>
    <mergeCell ref="C19:G19"/>
    <mergeCell ref="C18:G18"/>
    <mergeCell ref="B2:B4"/>
    <mergeCell ref="K2:L4"/>
    <mergeCell ref="B15:G15"/>
    <mergeCell ref="C16:G16"/>
    <mergeCell ref="C20:G20"/>
    <mergeCell ref="C17:G17"/>
    <mergeCell ref="B7:L7"/>
    <mergeCell ref="C22:G22"/>
    <mergeCell ref="C51:D51"/>
    <mergeCell ref="C27:G27"/>
    <mergeCell ref="C49:D50"/>
    <mergeCell ref="C36:G36"/>
    <mergeCell ref="C38:E38"/>
    <mergeCell ref="C43:D43"/>
    <mergeCell ref="C23:G23"/>
    <mergeCell ref="C24:G24"/>
    <mergeCell ref="B39:B44"/>
    <mergeCell ref="K50:L50"/>
    <mergeCell ref="K49:L49"/>
    <mergeCell ref="K47:L47"/>
    <mergeCell ref="C42:D42"/>
    <mergeCell ref="G57:H57"/>
    <mergeCell ref="C55:D55"/>
    <mergeCell ref="C48:E48"/>
    <mergeCell ref="C44:D44"/>
    <mergeCell ref="C25:G25"/>
    <mergeCell ref="C53:D53"/>
    <mergeCell ref="C47:E47"/>
    <mergeCell ref="C39:D39"/>
    <mergeCell ref="C52:D52"/>
    <mergeCell ref="C41:D41"/>
    <mergeCell ref="C30:G30"/>
    <mergeCell ref="C34:G34"/>
    <mergeCell ref="H38:I38"/>
    <mergeCell ref="C40:D40"/>
    <mergeCell ref="E49:E50"/>
    <mergeCell ref="C31:G31"/>
    <mergeCell ref="K55:L55"/>
    <mergeCell ref="K54:L54"/>
    <mergeCell ref="C54:D54"/>
    <mergeCell ref="I54:J54"/>
    <mergeCell ref="K52:L52"/>
    <mergeCell ref="I55:J55"/>
    <mergeCell ref="I53:J53"/>
    <mergeCell ref="K53:L53"/>
    <mergeCell ref="C26:G26"/>
    <mergeCell ref="C46:K46"/>
    <mergeCell ref="C29:G29"/>
    <mergeCell ref="C35:G35"/>
    <mergeCell ref="K51:L51"/>
    <mergeCell ref="G39:G44"/>
    <mergeCell ref="I47:J47"/>
    <mergeCell ref="K48:L48"/>
    <mergeCell ref="C33:G33"/>
    <mergeCell ref="I49:J49"/>
    <mergeCell ref="I50:J50"/>
    <mergeCell ref="I48:J48"/>
  </mergeCells>
  <conditionalFormatting sqref="J17:K36">
    <cfRule type="expression" dxfId="17" priority="1" stopIfTrue="1">
      <formula>"""bajo"""</formula>
    </cfRule>
  </conditionalFormatting>
  <conditionalFormatting sqref="L17:L36">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4">
    <dataValidation type="list" allowBlank="1" showInputMessage="1" showErrorMessage="1" sqref="I17:I36" xr:uid="{00000000-0002-0000-0200-000000000000}">
      <formula1>$E$40:$E$44</formula1>
    </dataValidation>
    <dataValidation type="list" allowBlank="1" showInputMessage="1" showErrorMessage="1" sqref="J17:J36" xr:uid="{00000000-0002-0000-0200-000001000000}">
      <formula1>$I$40:$I$44</formula1>
    </dataValidation>
    <dataValidation type="list" allowBlank="1" showInputMessage="1" showErrorMessage="1" sqref="H15" xr:uid="{00000000-0002-0000-0200-000002000000}">
      <formula1>$B$67:$B$68</formula1>
    </dataValidation>
    <dataValidation type="list" allowBlank="1" showInputMessage="1" showErrorMessage="1" sqref="C17:G17" xr:uid="{00000000-0002-0000-0200-000003000000}">
      <formula1>INDIRECT($B$17)</formula1>
    </dataValidation>
    <dataValidation type="list" allowBlank="1" showInputMessage="1" showErrorMessage="1" sqref="B17:B36"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xr:uid="{00000000-0002-0000-0200-000015000000}">
      <formula1>INDIRECT($B$34)</formula1>
    </dataValidation>
    <dataValidation type="list" allowBlank="1" showInputMessage="1" showErrorMessage="1" sqref="C35:G35" xr:uid="{00000000-0002-0000-0200-000016000000}">
      <formula1>INDIRECT($B$35)</formula1>
    </dataValidation>
    <dataValidation type="list" allowBlank="1" showInputMessage="1" showErrorMessage="1" sqref="C36:G36" xr:uid="{00000000-0002-0000-0200-000017000000}">
      <formula1>INDIRECT($B$36)</formula1>
    </dataValidation>
  </dataValidations>
  <printOptions horizontalCentered="1"/>
  <pageMargins left="0.7" right="0.7" top="0.75" bottom="0.75" header="0.3" footer="0.3"/>
  <pageSetup scale="32" orientation="portrait" verticalDpi="4294967295"/>
  <headerFooter alignWithMargins="0">
    <oddFooter xml:space="preserve">&amp;C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64"/>
  <sheetViews>
    <sheetView showGridLines="0" topLeftCell="F25" zoomScale="70" zoomScaleNormal="70" zoomScalePageLayoutView="70" workbookViewId="0">
      <selection activeCell="J29" sqref="J29"/>
    </sheetView>
  </sheetViews>
  <sheetFormatPr baseColWidth="10" defaultColWidth="11.42578125" defaultRowHeight="12.75" x14ac:dyDescent="0.2"/>
  <cols>
    <col min="1" max="1" width="18" customWidth="1"/>
    <col min="2" max="3" width="60" customWidth="1"/>
    <col min="4" max="4" width="16" customWidth="1"/>
    <col min="5" max="5" width="60" customWidth="1"/>
    <col min="6" max="6" width="15" customWidth="1"/>
    <col min="7" max="7" width="60" customWidth="1"/>
    <col min="8" max="8" width="23" customWidth="1"/>
    <col min="9" max="9" width="60" customWidth="1"/>
    <col min="10" max="10" width="21" customWidth="1"/>
    <col min="11" max="11" width="23" customWidth="1"/>
    <col min="12" max="12" width="60" customWidth="1"/>
    <col min="13" max="13" width="50" customWidth="1"/>
    <col min="14" max="14" width="60" customWidth="1"/>
    <col min="15" max="15" width="51" customWidth="1"/>
    <col min="16" max="17" width="60" customWidth="1"/>
    <col min="18" max="18" width="26" style="4" customWidth="1"/>
    <col min="19" max="26" width="9" customWidth="1"/>
  </cols>
  <sheetData>
    <row r="2" spans="2:26" ht="48.75" customHeight="1" x14ac:dyDescent="0.2">
      <c r="B2" s="170"/>
      <c r="C2" s="161" t="s">
        <v>16</v>
      </c>
      <c r="D2" s="162"/>
      <c r="E2" s="162"/>
      <c r="F2" s="162"/>
      <c r="G2" s="162"/>
      <c r="H2" s="162"/>
      <c r="I2" s="162"/>
      <c r="J2" s="162"/>
      <c r="K2" s="162"/>
      <c r="L2" s="162"/>
      <c r="M2" s="162"/>
      <c r="N2" s="162"/>
      <c r="O2" s="162"/>
      <c r="P2" s="163"/>
      <c r="Q2" s="153" t="s">
        <v>1</v>
      </c>
      <c r="R2" s="163"/>
    </row>
    <row r="3" spans="2:26" ht="30" customHeight="1" x14ac:dyDescent="0.2">
      <c r="B3" s="154"/>
      <c r="C3" s="164"/>
      <c r="D3" s="160"/>
      <c r="E3" s="160"/>
      <c r="F3" s="160"/>
      <c r="G3" s="160"/>
      <c r="H3" s="160"/>
      <c r="I3" s="160"/>
      <c r="J3" s="160"/>
      <c r="K3" s="160"/>
      <c r="L3" s="160"/>
      <c r="M3" s="160"/>
      <c r="N3" s="160"/>
      <c r="O3" s="160"/>
      <c r="P3" s="165"/>
      <c r="Q3" s="164"/>
      <c r="R3" s="165"/>
    </row>
    <row r="4" spans="2:26" ht="39.75" customHeight="1" x14ac:dyDescent="0.2">
      <c r="B4" s="155"/>
      <c r="C4" s="166"/>
      <c r="D4" s="167"/>
      <c r="E4" s="167"/>
      <c r="F4" s="167"/>
      <c r="G4" s="167"/>
      <c r="H4" s="167"/>
      <c r="I4" s="167"/>
      <c r="J4" s="167"/>
      <c r="K4" s="167"/>
      <c r="L4" s="167"/>
      <c r="M4" s="167"/>
      <c r="N4" s="167"/>
      <c r="O4" s="167"/>
      <c r="P4" s="168"/>
      <c r="Q4" s="166"/>
      <c r="R4" s="168"/>
    </row>
    <row r="5" spans="2:26" ht="13.5" customHeight="1" thickBot="1" x14ac:dyDescent="0.25"/>
    <row r="6" spans="2:26" ht="78.75" customHeight="1" thickBot="1" x14ac:dyDescent="0.25">
      <c r="B6" s="234" t="str">
        <f>+EVALUACION!B6</f>
        <v>Objeto Contractual: “PRESTAR LOS SERVICIOS PARA LA IMPLEMENTACIÓN DE ACCIONES INTEGRALES DE EDUCACIÓN AMBIENTAL COMUNITARIA, RESTAURACIÓN Y CONSERVACIÓN DE ECOSISTEMAS, MANTENIMIENTO DE ZONAS VERDES Y ARBOLADO URBANO, Y FORTALECIMIENTO DE PRÁCTICAS DE SOSTENIBILIDAD AMBIENTAL, EN LA LOCALIDAD DE ENGATIVÁ”</v>
      </c>
      <c r="C6" s="173"/>
      <c r="D6" s="173"/>
      <c r="E6" s="173"/>
      <c r="F6" s="173"/>
      <c r="G6" s="173"/>
      <c r="H6" s="173"/>
      <c r="I6" s="173"/>
      <c r="J6" s="173"/>
      <c r="K6" s="173"/>
      <c r="L6" s="173"/>
      <c r="M6" s="173"/>
      <c r="N6" s="173"/>
      <c r="O6" s="173"/>
      <c r="P6" s="173"/>
      <c r="Q6" s="173"/>
      <c r="R6" s="178"/>
      <c r="S6" s="1"/>
      <c r="T6" s="1"/>
      <c r="U6" s="1"/>
      <c r="V6" s="1"/>
      <c r="W6" s="1"/>
      <c r="X6" s="1"/>
      <c r="Y6" s="1"/>
      <c r="Z6" s="1"/>
    </row>
    <row r="7" spans="2:26" ht="24.75" customHeight="1" x14ac:dyDescent="0.2">
      <c r="B7" s="235" t="s">
        <v>19</v>
      </c>
      <c r="C7" s="160"/>
      <c r="D7" s="160"/>
      <c r="E7" s="160"/>
      <c r="F7" s="160"/>
      <c r="G7" s="160"/>
      <c r="H7" s="160"/>
      <c r="I7" s="160"/>
      <c r="J7" s="160"/>
      <c r="K7" s="160"/>
      <c r="L7" s="160"/>
      <c r="M7" s="160"/>
      <c r="N7" s="160"/>
      <c r="O7" s="160"/>
      <c r="P7" s="160"/>
      <c r="Q7" s="160"/>
      <c r="R7" s="216"/>
    </row>
    <row r="8" spans="2:26" ht="15.75" customHeight="1" x14ac:dyDescent="0.25">
      <c r="B8" s="223" t="s">
        <v>142</v>
      </c>
      <c r="C8" s="160"/>
      <c r="D8" s="160"/>
      <c r="E8" s="160"/>
      <c r="F8" s="160"/>
      <c r="G8" s="160"/>
      <c r="H8" s="160"/>
      <c r="I8" s="160"/>
      <c r="J8" s="160"/>
      <c r="K8" s="160"/>
      <c r="L8" s="160"/>
      <c r="M8" s="160"/>
      <c r="N8" s="160"/>
      <c r="O8" s="160"/>
      <c r="P8" s="160"/>
      <c r="Q8" s="160"/>
      <c r="R8" s="224"/>
    </row>
    <row r="9" spans="2:26" ht="34.5" customHeight="1" x14ac:dyDescent="0.2">
      <c r="B9" s="226" t="s">
        <v>143</v>
      </c>
      <c r="C9" s="160"/>
      <c r="D9" s="160"/>
      <c r="E9" s="160"/>
      <c r="F9" s="160"/>
      <c r="G9" s="160"/>
      <c r="H9" s="160"/>
      <c r="I9" s="160"/>
      <c r="J9" s="160"/>
      <c r="K9" s="160"/>
      <c r="L9" s="160"/>
      <c r="M9" s="160"/>
      <c r="N9" s="160"/>
      <c r="O9" s="160"/>
      <c r="P9" s="160"/>
      <c r="Q9" s="160"/>
      <c r="R9" s="224"/>
    </row>
    <row r="10" spans="2:26" ht="15.75" customHeight="1" x14ac:dyDescent="0.25">
      <c r="B10" s="223" t="s">
        <v>144</v>
      </c>
      <c r="C10" s="160"/>
      <c r="D10" s="160"/>
      <c r="E10" s="160"/>
      <c r="F10" s="160"/>
      <c r="G10" s="160"/>
      <c r="H10" s="160"/>
      <c r="I10" s="160"/>
      <c r="J10" s="160"/>
      <c r="K10" s="160"/>
      <c r="L10" s="160"/>
      <c r="M10" s="160"/>
      <c r="N10" s="160"/>
      <c r="O10" s="160"/>
      <c r="P10" s="160"/>
      <c r="Q10" s="160"/>
      <c r="R10" s="224"/>
    </row>
    <row r="11" spans="2:26" x14ac:dyDescent="0.2">
      <c r="B11" s="73"/>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05" t="s">
        <v>95</v>
      </c>
      <c r="C15" s="233" t="s">
        <v>96</v>
      </c>
      <c r="D15" s="173"/>
      <c r="E15" s="173"/>
      <c r="F15" s="174"/>
      <c r="G15" s="221" t="s">
        <v>145</v>
      </c>
      <c r="H15" s="174"/>
      <c r="I15" s="136" t="s">
        <v>98</v>
      </c>
      <c r="J15" s="136" t="s">
        <v>99</v>
      </c>
      <c r="K15" s="136" t="s">
        <v>100</v>
      </c>
      <c r="L15" s="136" t="s">
        <v>101</v>
      </c>
      <c r="M15" s="136" t="s">
        <v>146</v>
      </c>
      <c r="N15" s="136" t="s">
        <v>147</v>
      </c>
      <c r="O15" s="136" t="s">
        <v>148</v>
      </c>
      <c r="P15" s="136" t="s">
        <v>149</v>
      </c>
      <c r="Q15" s="136" t="s">
        <v>150</v>
      </c>
      <c r="R15" s="11" t="s">
        <v>151</v>
      </c>
    </row>
    <row r="16" spans="2:26" s="23" customFormat="1" ht="57.75" customHeight="1" x14ac:dyDescent="0.2">
      <c r="B16" s="106" t="str">
        <f>+EVALUACION!B17</f>
        <v>EJECUCIÓN</v>
      </c>
      <c r="C16" s="232" t="str">
        <f>+EVALUACION!C17</f>
        <v>Variación en la disponibilidad o en el costo de los insumos necesarios para prestar los servicios.</v>
      </c>
      <c r="D16" s="189"/>
      <c r="E16" s="189"/>
      <c r="F16" s="207"/>
      <c r="G16" s="231" t="s">
        <v>152</v>
      </c>
      <c r="H16" s="207"/>
      <c r="I16" s="107">
        <v>1</v>
      </c>
      <c r="J16" s="107">
        <v>1</v>
      </c>
      <c r="K16" s="107">
        <f t="shared" ref="K16:K35" si="0">+I16+J16</f>
        <v>2</v>
      </c>
      <c r="L16" s="107" t="str">
        <f t="shared" ref="L16:L35" si="1">IF(K16&lt;=4,"BAJO",IF(K16=5,"MEDIO",IF(K16=6,"ALTO",IF(K16=7,"ALTO","EXTREMO"))))</f>
        <v>BAJO</v>
      </c>
      <c r="M16" s="107" t="s">
        <v>153</v>
      </c>
      <c r="N16" s="108" t="s">
        <v>154</v>
      </c>
      <c r="O16" s="108" t="s">
        <v>155</v>
      </c>
      <c r="P16" s="108" t="s">
        <v>156</v>
      </c>
      <c r="Q16" s="108" t="s">
        <v>157</v>
      </c>
      <c r="R16" s="37" t="s">
        <v>158</v>
      </c>
    </row>
    <row r="17" spans="2:18" s="23" customFormat="1" ht="57.75" customHeight="1" x14ac:dyDescent="0.2">
      <c r="B17" s="109" t="str">
        <f>+EVALUACION!B18</f>
        <v>EJECUCIÓN</v>
      </c>
      <c r="C17" s="225" t="str">
        <f>+EVALUACION!C18</f>
        <v>Incumplimiento de compromisos adquiridos por el contratista seleccionado con sus subcontratistas, suministradores de bienes y servicios.</v>
      </c>
      <c r="D17" s="151"/>
      <c r="E17" s="151"/>
      <c r="F17" s="152"/>
      <c r="G17" s="199" t="s">
        <v>159</v>
      </c>
      <c r="H17" s="152"/>
      <c r="I17" s="114">
        <v>1</v>
      </c>
      <c r="J17" s="83">
        <v>2</v>
      </c>
      <c r="K17" s="83">
        <f t="shared" si="0"/>
        <v>3</v>
      </c>
      <c r="L17" s="83" t="str">
        <f t="shared" si="1"/>
        <v>BAJO</v>
      </c>
      <c r="M17" s="83" t="s">
        <v>160</v>
      </c>
      <c r="N17" s="110" t="s">
        <v>154</v>
      </c>
      <c r="O17" s="110" t="s">
        <v>155</v>
      </c>
      <c r="P17" s="110" t="s">
        <v>156</v>
      </c>
      <c r="Q17" s="110" t="s">
        <v>161</v>
      </c>
      <c r="R17" s="38" t="s">
        <v>158</v>
      </c>
    </row>
    <row r="18" spans="2:18" s="23" customFormat="1" ht="57.75" customHeight="1" x14ac:dyDescent="0.2">
      <c r="B18" s="109" t="str">
        <f>+EVALUACION!B19</f>
        <v>EJECUCIÓN</v>
      </c>
      <c r="C18" s="225" t="str">
        <f>+EVALUACION!C19</f>
        <v>Variación de los precios del mercado</v>
      </c>
      <c r="D18" s="151"/>
      <c r="E18" s="151"/>
      <c r="F18" s="152"/>
      <c r="G18" s="199" t="s">
        <v>162</v>
      </c>
      <c r="H18" s="152"/>
      <c r="I18" s="83">
        <v>1</v>
      </c>
      <c r="J18" s="83">
        <v>2</v>
      </c>
      <c r="K18" s="83">
        <f t="shared" si="0"/>
        <v>3</v>
      </c>
      <c r="L18" s="83" t="str">
        <f t="shared" si="1"/>
        <v>BAJO</v>
      </c>
      <c r="M18" s="83" t="s">
        <v>153</v>
      </c>
      <c r="N18" s="110" t="s">
        <v>154</v>
      </c>
      <c r="O18" s="110" t="s">
        <v>155</v>
      </c>
      <c r="P18" s="110" t="s">
        <v>163</v>
      </c>
      <c r="Q18" s="110" t="s">
        <v>164</v>
      </c>
      <c r="R18" s="38" t="s">
        <v>158</v>
      </c>
    </row>
    <row r="19" spans="2:18" s="23" customFormat="1" ht="57.75" customHeight="1" x14ac:dyDescent="0.2">
      <c r="B19" s="109" t="str">
        <f>+EVALUACION!B20</f>
        <v>EJECUCIÓN</v>
      </c>
      <c r="C19" s="225" t="str">
        <f>+EVALUACION!C20</f>
        <v>Imposición de nuevos trámites o permisos</v>
      </c>
      <c r="D19" s="151"/>
      <c r="E19" s="151"/>
      <c r="F19" s="152"/>
      <c r="G19" s="199" t="s">
        <v>165</v>
      </c>
      <c r="H19" s="152"/>
      <c r="I19" s="83">
        <v>1</v>
      </c>
      <c r="J19" s="83">
        <v>2</v>
      </c>
      <c r="K19" s="83">
        <f t="shared" si="0"/>
        <v>3</v>
      </c>
      <c r="L19" s="83" t="str">
        <f t="shared" si="1"/>
        <v>BAJO</v>
      </c>
      <c r="M19" s="83" t="s">
        <v>160</v>
      </c>
      <c r="N19" s="110" t="s">
        <v>154</v>
      </c>
      <c r="O19" s="110" t="s">
        <v>155</v>
      </c>
      <c r="P19" s="110" t="s">
        <v>163</v>
      </c>
      <c r="Q19" s="110" t="s">
        <v>166</v>
      </c>
      <c r="R19" s="38" t="s">
        <v>158</v>
      </c>
    </row>
    <row r="20" spans="2:18" s="23" customFormat="1" ht="72" customHeight="1" x14ac:dyDescent="0.2">
      <c r="B20" s="109" t="str">
        <f>+EVALUACION!B21</f>
        <v>EJECUCIÓN</v>
      </c>
      <c r="C20" s="225" t="str">
        <f>+EVALUACION!C21</f>
        <v>Cancelación de pedidos.</v>
      </c>
      <c r="D20" s="151"/>
      <c r="E20" s="151"/>
      <c r="F20" s="152"/>
      <c r="G20" s="199" t="s">
        <v>167</v>
      </c>
      <c r="H20" s="152"/>
      <c r="I20" s="83">
        <v>1</v>
      </c>
      <c r="J20" s="83">
        <v>2</v>
      </c>
      <c r="K20" s="83">
        <f t="shared" si="0"/>
        <v>3</v>
      </c>
      <c r="L20" s="83" t="str">
        <f t="shared" si="1"/>
        <v>BAJO</v>
      </c>
      <c r="M20" s="83" t="s">
        <v>160</v>
      </c>
      <c r="N20" s="110" t="s">
        <v>154</v>
      </c>
      <c r="O20" s="110" t="s">
        <v>155</v>
      </c>
      <c r="P20" s="110" t="s">
        <v>163</v>
      </c>
      <c r="Q20" s="110" t="s">
        <v>168</v>
      </c>
      <c r="R20" s="38" t="s">
        <v>158</v>
      </c>
    </row>
    <row r="21" spans="2:18" s="23" customFormat="1" ht="82.5" customHeight="1" x14ac:dyDescent="0.2">
      <c r="B21" s="109" t="str">
        <f>+EVALUACION!B22</f>
        <v>EJECUCIÓN</v>
      </c>
      <c r="C21" s="225" t="str">
        <f>+EVALUACION!C22</f>
        <v>Cambios en el marco regulatorio o normatividad aplicable al proyecto.</v>
      </c>
      <c r="D21" s="151"/>
      <c r="E21" s="151"/>
      <c r="F21" s="152"/>
      <c r="G21" s="199" t="s">
        <v>169</v>
      </c>
      <c r="H21" s="152"/>
      <c r="I21" s="83">
        <v>1</v>
      </c>
      <c r="J21" s="83">
        <v>2</v>
      </c>
      <c r="K21" s="83">
        <f t="shared" si="0"/>
        <v>3</v>
      </c>
      <c r="L21" s="83" t="str">
        <f t="shared" si="1"/>
        <v>BAJO</v>
      </c>
      <c r="M21" s="83" t="s">
        <v>153</v>
      </c>
      <c r="N21" s="110" t="s">
        <v>154</v>
      </c>
      <c r="O21" s="110" t="s">
        <v>155</v>
      </c>
      <c r="P21" s="110" t="s">
        <v>163</v>
      </c>
      <c r="Q21" s="110" t="s">
        <v>170</v>
      </c>
      <c r="R21" s="38" t="s">
        <v>171</v>
      </c>
    </row>
    <row r="22" spans="2:18" s="23" customFormat="1" ht="81" customHeight="1" x14ac:dyDescent="0.2">
      <c r="B22" s="109" t="str">
        <f>+EVALUACION!B23</f>
        <v>EJECUCIÓN</v>
      </c>
      <c r="C22" s="225" t="str">
        <f>+EVALUACION!C23</f>
        <v>PAROS</v>
      </c>
      <c r="D22" s="151"/>
      <c r="E22" s="151"/>
      <c r="F22" s="152"/>
      <c r="G22" s="199" t="s">
        <v>172</v>
      </c>
      <c r="H22" s="152"/>
      <c r="I22" s="83">
        <v>2</v>
      </c>
      <c r="J22" s="83">
        <v>2</v>
      </c>
      <c r="K22" s="83">
        <f t="shared" si="0"/>
        <v>4</v>
      </c>
      <c r="L22" s="83" t="str">
        <f t="shared" si="1"/>
        <v>BAJO</v>
      </c>
      <c r="M22" s="83" t="s">
        <v>160</v>
      </c>
      <c r="N22" s="110" t="s">
        <v>154</v>
      </c>
      <c r="O22" s="110" t="s">
        <v>155</v>
      </c>
      <c r="P22" s="110" t="s">
        <v>163</v>
      </c>
      <c r="Q22" s="110" t="s">
        <v>173</v>
      </c>
      <c r="R22" s="38" t="s">
        <v>158</v>
      </c>
    </row>
    <row r="23" spans="2:18" s="23" customFormat="1" ht="88.5" customHeight="1" x14ac:dyDescent="0.2">
      <c r="B23" s="109" t="str">
        <f>+EVALUACION!B24</f>
        <v>EJECUCIÓN</v>
      </c>
      <c r="C23" s="225" t="str">
        <f>+EVALUACION!C24</f>
        <v>MANIFESTACIONES</v>
      </c>
      <c r="D23" s="151"/>
      <c r="E23" s="151"/>
      <c r="F23" s="152"/>
      <c r="G23" s="199" t="s">
        <v>174</v>
      </c>
      <c r="H23" s="152"/>
      <c r="I23" s="83">
        <f>+EVALUACION!I24</f>
        <v>1</v>
      </c>
      <c r="J23" s="83">
        <v>2</v>
      </c>
      <c r="K23" s="83">
        <f t="shared" si="0"/>
        <v>3</v>
      </c>
      <c r="L23" s="83" t="str">
        <f t="shared" si="1"/>
        <v>BAJO</v>
      </c>
      <c r="M23" s="83" t="s">
        <v>160</v>
      </c>
      <c r="N23" s="110" t="s">
        <v>154</v>
      </c>
      <c r="O23" s="110" t="s">
        <v>155</v>
      </c>
      <c r="P23" s="110" t="s">
        <v>163</v>
      </c>
      <c r="Q23" s="110" t="s">
        <v>175</v>
      </c>
      <c r="R23" s="38" t="s">
        <v>158</v>
      </c>
    </row>
    <row r="24" spans="2:18" s="23" customFormat="1" ht="87" customHeight="1" x14ac:dyDescent="0.2">
      <c r="B24" s="109" t="str">
        <f>+EVALUACION!B25</f>
        <v>EJECUCIÓN</v>
      </c>
      <c r="C24" s="225" t="str">
        <f>+EVALUACION!C25</f>
        <v>PANDEMIAS</v>
      </c>
      <c r="D24" s="151"/>
      <c r="E24" s="151"/>
      <c r="F24" s="152"/>
      <c r="G24" s="199" t="s">
        <v>176</v>
      </c>
      <c r="H24" s="152"/>
      <c r="I24" s="83">
        <f>+EVALUACION!I25</f>
        <v>1</v>
      </c>
      <c r="J24" s="83">
        <v>2</v>
      </c>
      <c r="K24" s="83">
        <f t="shared" si="0"/>
        <v>3</v>
      </c>
      <c r="L24" s="83" t="str">
        <f t="shared" si="1"/>
        <v>BAJO</v>
      </c>
      <c r="M24" s="83" t="s">
        <v>153</v>
      </c>
      <c r="N24" s="110" t="s">
        <v>154</v>
      </c>
      <c r="O24" s="110" t="s">
        <v>155</v>
      </c>
      <c r="P24" s="110" t="s">
        <v>163</v>
      </c>
      <c r="Q24" s="110" t="s">
        <v>177</v>
      </c>
      <c r="R24" s="38" t="s">
        <v>158</v>
      </c>
    </row>
    <row r="25" spans="2:18" s="23" customFormat="1" ht="82.5" customHeight="1" x14ac:dyDescent="0.2">
      <c r="B25" s="109" t="str">
        <f>+EVALUACION!B26</f>
        <v>EJECUCIÓN</v>
      </c>
      <c r="C25" s="225" t="str">
        <f>+EVALUACION!C26</f>
        <v>CONFLICTOS CON LA COMUNIDAD</v>
      </c>
      <c r="D25" s="151"/>
      <c r="E25" s="151"/>
      <c r="F25" s="152"/>
      <c r="G25" s="199" t="s">
        <v>178</v>
      </c>
      <c r="H25" s="152"/>
      <c r="I25" s="83">
        <v>1</v>
      </c>
      <c r="J25" s="83">
        <v>2</v>
      </c>
      <c r="K25" s="83">
        <f t="shared" si="0"/>
        <v>3</v>
      </c>
      <c r="L25" s="83" t="str">
        <f t="shared" si="1"/>
        <v>BAJO</v>
      </c>
      <c r="M25" s="83" t="s">
        <v>160</v>
      </c>
      <c r="N25" s="110" t="s">
        <v>154</v>
      </c>
      <c r="O25" s="110" t="s">
        <v>155</v>
      </c>
      <c r="P25" s="110" t="s">
        <v>163</v>
      </c>
      <c r="Q25" s="110" t="s">
        <v>179</v>
      </c>
      <c r="R25" s="38" t="s">
        <v>158</v>
      </c>
    </row>
    <row r="26" spans="2:18" s="23" customFormat="1" ht="96" customHeight="1" x14ac:dyDescent="0.2">
      <c r="B26" s="109" t="str">
        <f>+EVALUACION!B27</f>
        <v>EJECUCIÓN</v>
      </c>
      <c r="C26" s="225" t="str">
        <f>+EVALUACION!C27</f>
        <v>RETRASOS EN LA ENTREGA DE BIENES AL OPERADOR</v>
      </c>
      <c r="D26" s="151"/>
      <c r="E26" s="151"/>
      <c r="F26" s="152"/>
      <c r="G26" s="199" t="s">
        <v>180</v>
      </c>
      <c r="H26" s="152"/>
      <c r="I26" s="83">
        <v>2</v>
      </c>
      <c r="J26" s="83">
        <v>2</v>
      </c>
      <c r="K26" s="83">
        <f t="shared" si="0"/>
        <v>4</v>
      </c>
      <c r="L26" s="83" t="str">
        <f t="shared" si="1"/>
        <v>BAJO</v>
      </c>
      <c r="M26" s="83" t="s">
        <v>160</v>
      </c>
      <c r="N26" s="110" t="s">
        <v>154</v>
      </c>
      <c r="O26" s="110" t="s">
        <v>155</v>
      </c>
      <c r="P26" s="110" t="s">
        <v>163</v>
      </c>
      <c r="Q26" s="110" t="s">
        <v>181</v>
      </c>
      <c r="R26" s="38" t="s">
        <v>158</v>
      </c>
    </row>
    <row r="27" spans="2:18" s="23" customFormat="1" ht="57.75" customHeight="1" x14ac:dyDescent="0.2">
      <c r="B27" s="109" t="str">
        <f>+EVALUACION!B28</f>
        <v>EJECUCIÓN</v>
      </c>
      <c r="C27" s="225" t="str">
        <f>+EVALUACION!C28</f>
        <v>Eventos naturales tales como lluvias, inundaciones y sequias entre otros</v>
      </c>
      <c r="D27" s="151"/>
      <c r="E27" s="151"/>
      <c r="F27" s="152"/>
      <c r="G27" s="199" t="s">
        <v>234</v>
      </c>
      <c r="H27" s="152"/>
      <c r="I27" s="83">
        <f>+EVALUACION!I28</f>
        <v>1</v>
      </c>
      <c r="J27" s="83">
        <f>+EVALUACION!J28</f>
        <v>3</v>
      </c>
      <c r="K27" s="83">
        <f t="shared" si="0"/>
        <v>4</v>
      </c>
      <c r="L27" s="83" t="str">
        <f t="shared" si="1"/>
        <v>BAJO</v>
      </c>
      <c r="M27" s="83"/>
      <c r="N27" s="110"/>
      <c r="O27" s="110"/>
      <c r="P27" s="110"/>
      <c r="Q27" s="110"/>
      <c r="R27" s="38"/>
    </row>
    <row r="28" spans="2:18" s="23" customFormat="1" ht="57.75" customHeight="1" x14ac:dyDescent="0.2">
      <c r="B28" s="109" t="str">
        <f>+EVALUACION!B29</f>
        <v>EJECUCIÓN</v>
      </c>
      <c r="C28" s="225" t="str">
        <f>+EVALUACION!C29</f>
        <v>Incumplimiento derivado del trámite de los permisos con autoridades ambientales, la obtención de los mismos, paz y salvos</v>
      </c>
      <c r="D28" s="151"/>
      <c r="E28" s="151"/>
      <c r="F28" s="152"/>
      <c r="G28" s="199" t="s">
        <v>235</v>
      </c>
      <c r="H28" s="152"/>
      <c r="I28" s="83">
        <f>+EVALUACION!I29</f>
        <v>1</v>
      </c>
      <c r="J28" s="83">
        <v>3</v>
      </c>
      <c r="K28" s="83">
        <f t="shared" si="0"/>
        <v>4</v>
      </c>
      <c r="L28" s="83" t="str">
        <f t="shared" si="1"/>
        <v>BAJO</v>
      </c>
      <c r="M28" s="83"/>
      <c r="N28" s="110"/>
      <c r="O28" s="110"/>
      <c r="P28" s="110"/>
      <c r="Q28" s="110"/>
      <c r="R28" s="38"/>
    </row>
    <row r="29" spans="2:18" s="23" customFormat="1" ht="57.75" customHeight="1" x14ac:dyDescent="0.2">
      <c r="B29" s="109">
        <f>+EVALUACION!B30</f>
        <v>0</v>
      </c>
      <c r="C29" s="225">
        <f>+EVALUACION!C30</f>
        <v>0</v>
      </c>
      <c r="D29" s="151"/>
      <c r="E29" s="151"/>
      <c r="F29" s="152"/>
      <c r="G29" s="199"/>
      <c r="H29" s="152"/>
      <c r="I29" s="83">
        <f>+EVALUACION!I30</f>
        <v>0</v>
      </c>
      <c r="J29" s="83">
        <f>+EVALUACION!J30</f>
        <v>0</v>
      </c>
      <c r="K29" s="83">
        <f t="shared" si="0"/>
        <v>0</v>
      </c>
      <c r="L29" s="83" t="str">
        <f t="shared" si="1"/>
        <v>BAJO</v>
      </c>
      <c r="M29" s="83"/>
      <c r="N29" s="110"/>
      <c r="O29" s="110"/>
      <c r="P29" s="110"/>
      <c r="Q29" s="110"/>
      <c r="R29" s="38"/>
    </row>
    <row r="30" spans="2:18" s="23" customFormat="1" ht="57.75" customHeight="1" x14ac:dyDescent="0.2">
      <c r="B30" s="109">
        <f>+EVALUACION!B31</f>
        <v>0</v>
      </c>
      <c r="C30" s="225">
        <f>+EVALUACION!C31</f>
        <v>0</v>
      </c>
      <c r="D30" s="151"/>
      <c r="E30" s="151"/>
      <c r="F30" s="152"/>
      <c r="G30" s="199"/>
      <c r="H30" s="152"/>
      <c r="I30" s="83">
        <f>+EVALUACION!I31</f>
        <v>0</v>
      </c>
      <c r="J30" s="83">
        <f>+EVALUACION!J31</f>
        <v>0</v>
      </c>
      <c r="K30" s="83">
        <f t="shared" si="0"/>
        <v>0</v>
      </c>
      <c r="L30" s="83" t="str">
        <f t="shared" si="1"/>
        <v>BAJO</v>
      </c>
      <c r="M30" s="83"/>
      <c r="N30" s="110"/>
      <c r="O30" s="110"/>
      <c r="P30" s="110"/>
      <c r="Q30" s="110"/>
      <c r="R30" s="38"/>
    </row>
    <row r="31" spans="2:18" s="23" customFormat="1" ht="57.75" customHeight="1" x14ac:dyDescent="0.2">
      <c r="B31" s="109">
        <f>+EVALUACION!B32</f>
        <v>0</v>
      </c>
      <c r="C31" s="225">
        <f>+EVALUACION!C32</f>
        <v>0</v>
      </c>
      <c r="D31" s="151"/>
      <c r="E31" s="151"/>
      <c r="F31" s="152"/>
      <c r="G31" s="199"/>
      <c r="H31" s="152"/>
      <c r="I31" s="83">
        <f>+EVALUACION!I32</f>
        <v>0</v>
      </c>
      <c r="J31" s="83">
        <f>+EVALUACION!J32</f>
        <v>0</v>
      </c>
      <c r="K31" s="83">
        <f t="shared" si="0"/>
        <v>0</v>
      </c>
      <c r="L31" s="83" t="str">
        <f t="shared" si="1"/>
        <v>BAJO</v>
      </c>
      <c r="M31" s="83"/>
      <c r="N31" s="110"/>
      <c r="O31" s="110"/>
      <c r="P31" s="110"/>
      <c r="Q31" s="110"/>
      <c r="R31" s="38"/>
    </row>
    <row r="32" spans="2:18" s="23" customFormat="1" ht="57.75" customHeight="1" x14ac:dyDescent="0.2">
      <c r="B32" s="109">
        <f>+EVALUACION!B33</f>
        <v>0</v>
      </c>
      <c r="C32" s="225">
        <f>+EVALUACION!C33</f>
        <v>0</v>
      </c>
      <c r="D32" s="151"/>
      <c r="E32" s="151"/>
      <c r="F32" s="152"/>
      <c r="G32" s="199"/>
      <c r="H32" s="152"/>
      <c r="I32" s="83">
        <f>+EVALUACION!I33</f>
        <v>0</v>
      </c>
      <c r="J32" s="83">
        <f>+EVALUACION!J33</f>
        <v>0</v>
      </c>
      <c r="K32" s="83">
        <f t="shared" si="0"/>
        <v>0</v>
      </c>
      <c r="L32" s="83" t="str">
        <f t="shared" si="1"/>
        <v>BAJO</v>
      </c>
      <c r="M32" s="83"/>
      <c r="N32" s="110"/>
      <c r="O32" s="110"/>
      <c r="P32" s="110"/>
      <c r="Q32" s="110"/>
      <c r="R32" s="38"/>
    </row>
    <row r="33" spans="2:23" s="23" customFormat="1" ht="57.75" customHeight="1" x14ac:dyDescent="0.2">
      <c r="B33" s="109">
        <f>+EVALUACION!B34</f>
        <v>0</v>
      </c>
      <c r="C33" s="225">
        <f>+EVALUACION!C34</f>
        <v>0</v>
      </c>
      <c r="D33" s="151"/>
      <c r="E33" s="151"/>
      <c r="F33" s="152"/>
      <c r="G33" s="199"/>
      <c r="H33" s="152"/>
      <c r="I33" s="83">
        <f>+EVALUACION!I34</f>
        <v>0</v>
      </c>
      <c r="J33" s="83">
        <f>+EVALUACION!J34</f>
        <v>0</v>
      </c>
      <c r="K33" s="83">
        <f t="shared" si="0"/>
        <v>0</v>
      </c>
      <c r="L33" s="83" t="str">
        <f t="shared" si="1"/>
        <v>BAJO</v>
      </c>
      <c r="M33" s="83"/>
      <c r="N33" s="110"/>
      <c r="O33" s="110"/>
      <c r="P33" s="110"/>
      <c r="Q33" s="110"/>
      <c r="R33" s="38"/>
    </row>
    <row r="34" spans="2:23" s="23" customFormat="1" ht="57.75" customHeight="1" x14ac:dyDescent="0.2">
      <c r="B34" s="109">
        <f>+EVALUACION!B35</f>
        <v>0</v>
      </c>
      <c r="C34" s="225">
        <f>+EVALUACION!C35</f>
        <v>0</v>
      </c>
      <c r="D34" s="151"/>
      <c r="E34" s="151"/>
      <c r="F34" s="152"/>
      <c r="G34" s="199"/>
      <c r="H34" s="152"/>
      <c r="I34" s="83">
        <f>+EVALUACION!I35</f>
        <v>0</v>
      </c>
      <c r="J34" s="83">
        <f>+EVALUACION!J35</f>
        <v>0</v>
      </c>
      <c r="K34" s="83">
        <f t="shared" si="0"/>
        <v>0</v>
      </c>
      <c r="L34" s="83" t="str">
        <f t="shared" si="1"/>
        <v>BAJO</v>
      </c>
      <c r="M34" s="83"/>
      <c r="N34" s="110"/>
      <c r="O34" s="110"/>
      <c r="P34" s="110"/>
      <c r="Q34" s="110"/>
      <c r="R34" s="38"/>
    </row>
    <row r="35" spans="2:23" s="23" customFormat="1" ht="57.75" customHeight="1" thickBot="1" x14ac:dyDescent="0.25">
      <c r="B35" s="111">
        <f>+EVALUACION!B36</f>
        <v>0</v>
      </c>
      <c r="C35" s="230">
        <f>+EVALUACION!C36</f>
        <v>0</v>
      </c>
      <c r="D35" s="157"/>
      <c r="E35" s="157"/>
      <c r="F35" s="158"/>
      <c r="G35" s="228"/>
      <c r="H35" s="158"/>
      <c r="I35" s="91">
        <f>+EVALUACION!I36</f>
        <v>0</v>
      </c>
      <c r="J35" s="91">
        <f>+EVALUACION!J36</f>
        <v>0</v>
      </c>
      <c r="K35" s="91">
        <f t="shared" si="0"/>
        <v>0</v>
      </c>
      <c r="L35" s="91" t="str">
        <f t="shared" si="1"/>
        <v>BAJO</v>
      </c>
      <c r="M35" s="91"/>
      <c r="N35" s="112"/>
      <c r="O35" s="112"/>
      <c r="P35" s="112"/>
      <c r="Q35" s="112"/>
      <c r="R35" s="39"/>
    </row>
    <row r="36" spans="2:23" ht="12.75" customHeight="1" x14ac:dyDescent="0.2">
      <c r="B36" s="73"/>
      <c r="C36" s="74"/>
      <c r="D36" s="74"/>
      <c r="E36" s="74"/>
      <c r="F36" s="74"/>
      <c r="G36" s="74"/>
      <c r="H36" s="74"/>
      <c r="I36" s="74"/>
      <c r="J36" s="74"/>
      <c r="K36" s="74"/>
      <c r="L36" s="74"/>
      <c r="M36" s="74"/>
      <c r="N36" s="74"/>
      <c r="O36" s="74"/>
      <c r="P36" s="74"/>
      <c r="Q36" s="74"/>
      <c r="R36" s="3"/>
    </row>
    <row r="37" spans="2:23" x14ac:dyDescent="0.2">
      <c r="B37" s="73"/>
      <c r="C37" s="227" t="s">
        <v>133</v>
      </c>
      <c r="D37" s="167"/>
      <c r="E37" s="167"/>
      <c r="F37" s="167"/>
      <c r="G37" s="74"/>
      <c r="H37" s="196" t="s">
        <v>182</v>
      </c>
      <c r="I37" s="167"/>
      <c r="J37" s="167"/>
      <c r="K37" s="167"/>
      <c r="L37" s="135"/>
      <c r="M37" s="135"/>
      <c r="N37" s="135"/>
      <c r="O37" s="135"/>
      <c r="P37" s="135"/>
      <c r="Q37" s="135"/>
      <c r="R37" s="3"/>
    </row>
    <row r="38" spans="2:23" ht="19.5" customHeight="1" x14ac:dyDescent="0.2">
      <c r="B38" s="212" t="s">
        <v>105</v>
      </c>
      <c r="C38" s="205" t="s">
        <v>106</v>
      </c>
      <c r="D38" s="151"/>
      <c r="E38" s="152"/>
      <c r="F38" s="97" t="s">
        <v>107</v>
      </c>
      <c r="G38" s="74"/>
      <c r="H38" s="205" t="s">
        <v>108</v>
      </c>
      <c r="I38" s="152"/>
      <c r="J38" s="205" t="s">
        <v>107</v>
      </c>
      <c r="K38" s="152"/>
      <c r="L38" s="100"/>
      <c r="M38" s="100"/>
      <c r="N38" s="196" t="s">
        <v>133</v>
      </c>
      <c r="O38" s="167"/>
      <c r="P38" s="167"/>
      <c r="Q38" s="100"/>
      <c r="R38" s="3"/>
    </row>
    <row r="39" spans="2:23" ht="21" customHeight="1" x14ac:dyDescent="0.2">
      <c r="B39" s="213"/>
      <c r="C39" s="199" t="s">
        <v>109</v>
      </c>
      <c r="D39" s="151"/>
      <c r="E39" s="152"/>
      <c r="F39" s="129">
        <v>1</v>
      </c>
      <c r="G39" s="74"/>
      <c r="H39" s="199" t="s">
        <v>110</v>
      </c>
      <c r="I39" s="152"/>
      <c r="J39" s="199">
        <v>1</v>
      </c>
      <c r="K39" s="152"/>
      <c r="L39" s="100"/>
      <c r="M39" s="100"/>
      <c r="N39" s="200" t="s">
        <v>119</v>
      </c>
      <c r="O39" s="152"/>
      <c r="P39" s="103" t="s">
        <v>132</v>
      </c>
      <c r="Q39" s="100"/>
      <c r="R39" s="3"/>
    </row>
    <row r="40" spans="2:23" ht="15.75" customHeight="1" x14ac:dyDescent="0.2">
      <c r="B40" s="213"/>
      <c r="C40" s="199" t="s">
        <v>111</v>
      </c>
      <c r="D40" s="151"/>
      <c r="E40" s="152"/>
      <c r="F40" s="129">
        <v>2</v>
      </c>
      <c r="G40" s="74"/>
      <c r="H40" s="199" t="s">
        <v>112</v>
      </c>
      <c r="I40" s="152"/>
      <c r="J40" s="199">
        <v>2</v>
      </c>
      <c r="K40" s="152"/>
      <c r="L40" s="100"/>
      <c r="M40" s="100"/>
      <c r="N40" s="202" t="s">
        <v>134</v>
      </c>
      <c r="O40" s="152"/>
      <c r="P40" s="104" t="s">
        <v>135</v>
      </c>
      <c r="Q40" s="100"/>
      <c r="R40" s="3"/>
      <c r="T40" s="5"/>
      <c r="U40" s="5"/>
      <c r="V40" s="5"/>
      <c r="W40" s="5"/>
    </row>
    <row r="41" spans="2:23" ht="24.75" customHeight="1" x14ac:dyDescent="0.2">
      <c r="B41" s="213"/>
      <c r="C41" s="199" t="s">
        <v>113</v>
      </c>
      <c r="D41" s="151"/>
      <c r="E41" s="152"/>
      <c r="F41" s="129">
        <v>3</v>
      </c>
      <c r="G41" s="74"/>
      <c r="H41" s="199" t="s">
        <v>114</v>
      </c>
      <c r="I41" s="152"/>
      <c r="J41" s="199">
        <v>3</v>
      </c>
      <c r="K41" s="152"/>
      <c r="L41" s="100"/>
      <c r="M41" s="100"/>
      <c r="N41" s="197" t="s">
        <v>136</v>
      </c>
      <c r="O41" s="152"/>
      <c r="P41" s="104" t="s">
        <v>137</v>
      </c>
      <c r="Q41" s="100"/>
      <c r="R41" s="3"/>
    </row>
    <row r="42" spans="2:23" ht="18" customHeight="1" x14ac:dyDescent="0.2">
      <c r="B42" s="213"/>
      <c r="C42" s="199" t="s">
        <v>115</v>
      </c>
      <c r="D42" s="151"/>
      <c r="E42" s="152"/>
      <c r="F42" s="129">
        <v>4</v>
      </c>
      <c r="G42" s="74"/>
      <c r="H42" s="199" t="s">
        <v>116</v>
      </c>
      <c r="I42" s="152"/>
      <c r="J42" s="199">
        <v>4</v>
      </c>
      <c r="K42" s="152"/>
      <c r="L42" s="100"/>
      <c r="M42" s="100"/>
      <c r="N42" s="217">
        <v>5</v>
      </c>
      <c r="O42" s="152"/>
      <c r="P42" s="104" t="s">
        <v>138</v>
      </c>
      <c r="Q42" s="100"/>
      <c r="R42" s="3"/>
    </row>
    <row r="43" spans="2:23" ht="21" customHeight="1" thickBot="1" x14ac:dyDescent="0.25">
      <c r="B43" s="213"/>
      <c r="C43" s="199" t="s">
        <v>117</v>
      </c>
      <c r="D43" s="151"/>
      <c r="E43" s="152"/>
      <c r="F43" s="129">
        <v>5</v>
      </c>
      <c r="G43" s="74"/>
      <c r="H43" s="199" t="s">
        <v>118</v>
      </c>
      <c r="I43" s="152"/>
      <c r="J43" s="199">
        <v>5</v>
      </c>
      <c r="K43" s="152"/>
      <c r="L43" s="100"/>
      <c r="M43" s="100"/>
      <c r="N43" s="229" t="s">
        <v>139</v>
      </c>
      <c r="O43" s="158"/>
      <c r="P43" s="113" t="s">
        <v>140</v>
      </c>
      <c r="Q43" s="100"/>
      <c r="R43" s="3"/>
    </row>
    <row r="44" spans="2:23" x14ac:dyDescent="0.2">
      <c r="B44" s="73"/>
      <c r="C44" s="74"/>
      <c r="D44" s="74"/>
      <c r="E44" s="74"/>
      <c r="F44" s="74"/>
      <c r="G44" s="74"/>
      <c r="H44" s="74"/>
      <c r="I44" s="74"/>
      <c r="J44" s="74"/>
      <c r="K44" s="74"/>
      <c r="L44" s="74"/>
      <c r="M44" s="74"/>
      <c r="N44" s="74"/>
      <c r="O44" s="74"/>
      <c r="P44" s="74"/>
      <c r="Q44" s="74"/>
      <c r="R44" s="3"/>
    </row>
    <row r="45" spans="2:23" ht="18" customHeight="1" x14ac:dyDescent="0.2">
      <c r="B45" s="73"/>
      <c r="C45" s="196" t="s">
        <v>119</v>
      </c>
      <c r="D45" s="167"/>
      <c r="E45" s="167"/>
      <c r="F45" s="167"/>
      <c r="G45" s="167"/>
      <c r="H45" s="167"/>
      <c r="I45" s="167"/>
      <c r="J45" s="167"/>
      <c r="K45" s="167"/>
      <c r="L45" s="167"/>
      <c r="M45" s="167"/>
      <c r="N45" s="167"/>
      <c r="O45" s="167"/>
      <c r="P45" s="167"/>
      <c r="Q45" s="167"/>
      <c r="R45" s="3"/>
    </row>
    <row r="46" spans="2:23" ht="68.25" customHeight="1" x14ac:dyDescent="0.2">
      <c r="B46" s="73"/>
      <c r="C46" s="199" t="s">
        <v>120</v>
      </c>
      <c r="D46" s="151"/>
      <c r="E46" s="151"/>
      <c r="F46" s="152"/>
      <c r="G46" s="199" t="s">
        <v>121</v>
      </c>
      <c r="H46" s="152"/>
      <c r="I46" s="199" t="s">
        <v>122</v>
      </c>
      <c r="J46" s="151"/>
      <c r="K46" s="152"/>
      <c r="L46" s="199" t="s">
        <v>123</v>
      </c>
      <c r="M46" s="152"/>
      <c r="N46" s="199" t="s">
        <v>124</v>
      </c>
      <c r="O46" s="152"/>
      <c r="P46" s="199" t="s">
        <v>125</v>
      </c>
      <c r="Q46" s="152"/>
      <c r="R46" s="3"/>
    </row>
    <row r="47" spans="2:23" ht="60" customHeight="1" x14ac:dyDescent="0.2">
      <c r="B47" s="73"/>
      <c r="C47" s="199" t="s">
        <v>126</v>
      </c>
      <c r="D47" s="151"/>
      <c r="E47" s="151"/>
      <c r="F47" s="152"/>
      <c r="G47" s="199" t="s">
        <v>127</v>
      </c>
      <c r="H47" s="152"/>
      <c r="I47" s="199" t="s">
        <v>128</v>
      </c>
      <c r="J47" s="151"/>
      <c r="K47" s="152"/>
      <c r="L47" s="199" t="s">
        <v>129</v>
      </c>
      <c r="M47" s="152"/>
      <c r="N47" s="199" t="s">
        <v>130</v>
      </c>
      <c r="O47" s="152"/>
      <c r="P47" s="199" t="s">
        <v>131</v>
      </c>
      <c r="Q47" s="152"/>
      <c r="R47" s="3"/>
    </row>
    <row r="48" spans="2:23" x14ac:dyDescent="0.2">
      <c r="B48" s="73"/>
      <c r="C48" s="205" t="s">
        <v>106</v>
      </c>
      <c r="D48" s="162"/>
      <c r="E48" s="163"/>
      <c r="F48" s="205" t="s">
        <v>107</v>
      </c>
      <c r="G48" s="200" t="s">
        <v>110</v>
      </c>
      <c r="H48" s="152"/>
      <c r="I48" s="200" t="s">
        <v>112</v>
      </c>
      <c r="J48" s="151"/>
      <c r="K48" s="152"/>
      <c r="L48" s="200" t="s">
        <v>114</v>
      </c>
      <c r="M48" s="152"/>
      <c r="N48" s="200" t="s">
        <v>116</v>
      </c>
      <c r="O48" s="152"/>
      <c r="P48" s="205" t="s">
        <v>118</v>
      </c>
      <c r="Q48" s="152"/>
      <c r="R48" s="3"/>
    </row>
    <row r="49" spans="1:18" x14ac:dyDescent="0.2">
      <c r="B49" s="73"/>
      <c r="C49" s="166"/>
      <c r="D49" s="167"/>
      <c r="E49" s="168"/>
      <c r="F49" s="155"/>
      <c r="G49" s="201">
        <v>1</v>
      </c>
      <c r="H49" s="152"/>
      <c r="I49" s="201">
        <v>2</v>
      </c>
      <c r="J49" s="151"/>
      <c r="K49" s="152"/>
      <c r="L49" s="201">
        <v>3</v>
      </c>
      <c r="M49" s="152"/>
      <c r="N49" s="201">
        <v>4</v>
      </c>
      <c r="O49" s="152"/>
      <c r="P49" s="201">
        <v>5</v>
      </c>
      <c r="Q49" s="152"/>
      <c r="R49" s="3"/>
    </row>
    <row r="50" spans="1:18" ht="19.5" customHeight="1" x14ac:dyDescent="0.2">
      <c r="B50" s="73"/>
      <c r="C50" s="199" t="s">
        <v>109</v>
      </c>
      <c r="D50" s="151"/>
      <c r="E50" s="152"/>
      <c r="F50" s="137">
        <v>1</v>
      </c>
      <c r="G50" s="222">
        <v>2</v>
      </c>
      <c r="H50" s="152"/>
      <c r="I50" s="222">
        <v>3</v>
      </c>
      <c r="J50" s="151"/>
      <c r="K50" s="152"/>
      <c r="L50" s="222">
        <v>4</v>
      </c>
      <c r="M50" s="152"/>
      <c r="N50" s="217">
        <v>5</v>
      </c>
      <c r="O50" s="152"/>
      <c r="P50" s="197">
        <v>6</v>
      </c>
      <c r="Q50" s="152"/>
      <c r="R50" s="3"/>
    </row>
    <row r="51" spans="1:18" ht="21.75" customHeight="1" x14ac:dyDescent="0.2">
      <c r="B51" s="73"/>
      <c r="C51" s="199" t="s">
        <v>111</v>
      </c>
      <c r="D51" s="151"/>
      <c r="E51" s="152"/>
      <c r="F51" s="137">
        <v>2</v>
      </c>
      <c r="G51" s="222">
        <v>3</v>
      </c>
      <c r="H51" s="152"/>
      <c r="I51" s="222">
        <v>4</v>
      </c>
      <c r="J51" s="151"/>
      <c r="K51" s="152"/>
      <c r="L51" s="217">
        <v>5</v>
      </c>
      <c r="M51" s="152"/>
      <c r="N51" s="197">
        <v>6</v>
      </c>
      <c r="O51" s="152"/>
      <c r="P51" s="197">
        <v>7</v>
      </c>
      <c r="Q51" s="152"/>
      <c r="R51" s="3"/>
    </row>
    <row r="52" spans="1:18" ht="21" customHeight="1" x14ac:dyDescent="0.2">
      <c r="B52" s="73"/>
      <c r="C52" s="199" t="s">
        <v>113</v>
      </c>
      <c r="D52" s="151"/>
      <c r="E52" s="152"/>
      <c r="F52" s="137">
        <v>3</v>
      </c>
      <c r="G52" s="222">
        <v>4</v>
      </c>
      <c r="H52" s="152"/>
      <c r="I52" s="217">
        <v>5</v>
      </c>
      <c r="J52" s="151"/>
      <c r="K52" s="152"/>
      <c r="L52" s="197">
        <v>6</v>
      </c>
      <c r="M52" s="152"/>
      <c r="N52" s="197">
        <v>7</v>
      </c>
      <c r="O52" s="152"/>
      <c r="P52" s="202">
        <v>8</v>
      </c>
      <c r="Q52" s="152"/>
      <c r="R52" s="3"/>
    </row>
    <row r="53" spans="1:18" ht="21" customHeight="1" x14ac:dyDescent="0.2">
      <c r="B53" s="73"/>
      <c r="C53" s="199" t="s">
        <v>115</v>
      </c>
      <c r="D53" s="151"/>
      <c r="E53" s="152"/>
      <c r="F53" s="137">
        <v>4</v>
      </c>
      <c r="G53" s="217">
        <v>5</v>
      </c>
      <c r="H53" s="152"/>
      <c r="I53" s="197">
        <v>6</v>
      </c>
      <c r="J53" s="151"/>
      <c r="K53" s="152"/>
      <c r="L53" s="197">
        <v>7</v>
      </c>
      <c r="M53" s="152"/>
      <c r="N53" s="202">
        <v>8</v>
      </c>
      <c r="O53" s="152"/>
      <c r="P53" s="202">
        <v>9</v>
      </c>
      <c r="Q53" s="152"/>
      <c r="R53" s="3"/>
    </row>
    <row r="54" spans="1:18" ht="21" customHeight="1" x14ac:dyDescent="0.2">
      <c r="B54" s="73"/>
      <c r="C54" s="199" t="s">
        <v>117</v>
      </c>
      <c r="D54" s="151"/>
      <c r="E54" s="152"/>
      <c r="F54" s="137">
        <v>5</v>
      </c>
      <c r="G54" s="197">
        <v>6</v>
      </c>
      <c r="H54" s="152"/>
      <c r="I54" s="197">
        <v>7</v>
      </c>
      <c r="J54" s="151"/>
      <c r="K54" s="152"/>
      <c r="L54" s="202">
        <v>8</v>
      </c>
      <c r="M54" s="152"/>
      <c r="N54" s="202">
        <v>9</v>
      </c>
      <c r="O54" s="152"/>
      <c r="P54" s="202">
        <v>10</v>
      </c>
      <c r="Q54" s="152"/>
      <c r="R54" s="3"/>
    </row>
    <row r="55" spans="1:18" ht="13.5" customHeight="1" thickBot="1" x14ac:dyDescent="0.25">
      <c r="B55" s="76"/>
      <c r="C55" s="77"/>
      <c r="D55" s="77"/>
      <c r="E55" s="77"/>
      <c r="F55" s="77"/>
      <c r="G55" s="77"/>
      <c r="H55" s="77"/>
      <c r="I55" s="77"/>
      <c r="J55" s="77"/>
      <c r="K55" s="77"/>
      <c r="L55" s="77"/>
      <c r="M55" s="77"/>
      <c r="N55" s="77"/>
      <c r="O55" s="77"/>
      <c r="P55" s="77"/>
      <c r="Q55" s="77"/>
      <c r="R55" s="9"/>
    </row>
    <row r="56" spans="1:18" x14ac:dyDescent="0.2">
      <c r="A56" s="149" t="s">
        <v>183</v>
      </c>
      <c r="B56" t="s">
        <v>184</v>
      </c>
      <c r="C56" t="s">
        <v>185</v>
      </c>
      <c r="D56" t="s">
        <v>186</v>
      </c>
      <c r="E56" t="s">
        <v>187</v>
      </c>
    </row>
    <row r="57" spans="1:18" x14ac:dyDescent="0.2">
      <c r="A57" s="149" t="s">
        <v>188</v>
      </c>
      <c r="B57" t="s">
        <v>189</v>
      </c>
      <c r="C57" t="s">
        <v>190</v>
      </c>
      <c r="D57" t="s">
        <v>186</v>
      </c>
      <c r="E57" t="s">
        <v>191</v>
      </c>
    </row>
    <row r="58" spans="1:18" x14ac:dyDescent="0.2">
      <c r="A58" s="149" t="s">
        <v>192</v>
      </c>
      <c r="B58" t="s">
        <v>193</v>
      </c>
      <c r="C58" t="s">
        <v>194</v>
      </c>
      <c r="D58" t="s">
        <v>186</v>
      </c>
      <c r="E58" t="s">
        <v>195</v>
      </c>
    </row>
    <row r="59" spans="1:18" x14ac:dyDescent="0.2">
      <c r="A59" s="149" t="s">
        <v>196</v>
      </c>
      <c r="B59" t="s">
        <v>197</v>
      </c>
      <c r="C59" t="s">
        <v>198</v>
      </c>
      <c r="D59" t="s">
        <v>199</v>
      </c>
      <c r="E59" t="s">
        <v>200</v>
      </c>
    </row>
    <row r="60" spans="1:18" x14ac:dyDescent="0.2">
      <c r="A60" s="149" t="s">
        <v>201</v>
      </c>
      <c r="B60" t="s">
        <v>202</v>
      </c>
      <c r="C60" t="s">
        <v>203</v>
      </c>
      <c r="D60" t="s">
        <v>199</v>
      </c>
      <c r="E60" t="s">
        <v>204</v>
      </c>
    </row>
    <row r="61" spans="1:18" x14ac:dyDescent="0.2">
      <c r="A61" s="149" t="s">
        <v>188</v>
      </c>
      <c r="B61" t="s">
        <v>205</v>
      </c>
      <c r="C61" t="s">
        <v>206</v>
      </c>
      <c r="D61" t="s">
        <v>186</v>
      </c>
      <c r="E61" t="s">
        <v>207</v>
      </c>
    </row>
    <row r="62" spans="1:18" x14ac:dyDescent="0.2">
      <c r="A62" s="149" t="s">
        <v>196</v>
      </c>
      <c r="B62" t="s">
        <v>208</v>
      </c>
      <c r="C62" t="s">
        <v>209</v>
      </c>
      <c r="D62" t="s">
        <v>199</v>
      </c>
      <c r="E62" t="s">
        <v>210</v>
      </c>
    </row>
    <row r="63" spans="1:18" x14ac:dyDescent="0.2">
      <c r="A63" s="149" t="s">
        <v>211</v>
      </c>
      <c r="B63" t="s">
        <v>212</v>
      </c>
      <c r="C63" t="s">
        <v>213</v>
      </c>
      <c r="D63" t="s">
        <v>186</v>
      </c>
      <c r="E63" t="s">
        <v>214</v>
      </c>
    </row>
    <row r="64" spans="1:18" x14ac:dyDescent="0.2">
      <c r="A64" s="149" t="s">
        <v>215</v>
      </c>
      <c r="B64" t="s">
        <v>216</v>
      </c>
      <c r="C64" t="s">
        <v>217</v>
      </c>
      <c r="D64" t="s">
        <v>199</v>
      </c>
      <c r="E64" t="s">
        <v>218</v>
      </c>
    </row>
  </sheetData>
  <mergeCells count="132">
    <mergeCell ref="Q2:R4"/>
    <mergeCell ref="C2:P4"/>
    <mergeCell ref="B6:R6"/>
    <mergeCell ref="L49:M49"/>
    <mergeCell ref="G31:H31"/>
    <mergeCell ref="N49:O49"/>
    <mergeCell ref="G46:H46"/>
    <mergeCell ref="P54:Q54"/>
    <mergeCell ref="J39:K39"/>
    <mergeCell ref="C54:E54"/>
    <mergeCell ref="C23:F23"/>
    <mergeCell ref="C48:E49"/>
    <mergeCell ref="C41:E41"/>
    <mergeCell ref="G52:H52"/>
    <mergeCell ref="N47:O47"/>
    <mergeCell ref="B7:R7"/>
    <mergeCell ref="G27:H27"/>
    <mergeCell ref="C43:E43"/>
    <mergeCell ref="G17:H17"/>
    <mergeCell ref="N38:P38"/>
    <mergeCell ref="G19:H19"/>
    <mergeCell ref="G53:H53"/>
    <mergeCell ref="G28:H28"/>
    <mergeCell ref="C33:F33"/>
    <mergeCell ref="C16:F16"/>
    <mergeCell ref="B38:B43"/>
    <mergeCell ref="G15:H15"/>
    <mergeCell ref="C20:F20"/>
    <mergeCell ref="C29:F29"/>
    <mergeCell ref="L50:M50"/>
    <mergeCell ref="H38:I38"/>
    <mergeCell ref="C15:F15"/>
    <mergeCell ref="I54:K54"/>
    <mergeCell ref="L53:M53"/>
    <mergeCell ref="G18:H18"/>
    <mergeCell ref="B2:B4"/>
    <mergeCell ref="C47:F47"/>
    <mergeCell ref="P53:Q53"/>
    <mergeCell ref="C22:F22"/>
    <mergeCell ref="G51:H51"/>
    <mergeCell ref="C31:F31"/>
    <mergeCell ref="L52:M52"/>
    <mergeCell ref="G32:H32"/>
    <mergeCell ref="H42:I42"/>
    <mergeCell ref="J42:K42"/>
    <mergeCell ref="C46:F46"/>
    <mergeCell ref="C21:F21"/>
    <mergeCell ref="G50:H50"/>
    <mergeCell ref="C45:Q45"/>
    <mergeCell ref="C25:F25"/>
    <mergeCell ref="G29:H29"/>
    <mergeCell ref="I46:K46"/>
    <mergeCell ref="J43:K43"/>
    <mergeCell ref="G47:H47"/>
    <mergeCell ref="G16:H16"/>
    <mergeCell ref="L46:M46"/>
    <mergeCell ref="G25:H25"/>
    <mergeCell ref="L48:M48"/>
    <mergeCell ref="P49:Q49"/>
    <mergeCell ref="P50:Q50"/>
    <mergeCell ref="N51:O51"/>
    <mergeCell ref="C19:F19"/>
    <mergeCell ref="G48:H48"/>
    <mergeCell ref="C28:F28"/>
    <mergeCell ref="G24:H24"/>
    <mergeCell ref="G26:H26"/>
    <mergeCell ref="C24:F24"/>
    <mergeCell ref="C50:E50"/>
    <mergeCell ref="L51:M51"/>
    <mergeCell ref="G30:H30"/>
    <mergeCell ref="C35:F35"/>
    <mergeCell ref="J41:K41"/>
    <mergeCell ref="P52:Q52"/>
    <mergeCell ref="C52:E52"/>
    <mergeCell ref="C39:E39"/>
    <mergeCell ref="N42:O42"/>
    <mergeCell ref="C30:F30"/>
    <mergeCell ref="N52:O52"/>
    <mergeCell ref="I51:K51"/>
    <mergeCell ref="C38:E38"/>
    <mergeCell ref="G49:H49"/>
    <mergeCell ref="G33:H33"/>
    <mergeCell ref="G35:H35"/>
    <mergeCell ref="I52:K52"/>
    <mergeCell ref="P46:Q46"/>
    <mergeCell ref="N39:O39"/>
    <mergeCell ref="N48:O48"/>
    <mergeCell ref="P51:Q51"/>
    <mergeCell ref="J38:K38"/>
    <mergeCell ref="H43:I43"/>
    <mergeCell ref="N41:O41"/>
    <mergeCell ref="L47:M47"/>
    <mergeCell ref="H40:I40"/>
    <mergeCell ref="J40:K40"/>
    <mergeCell ref="N43:O43"/>
    <mergeCell ref="C34:F34"/>
    <mergeCell ref="B8:R8"/>
    <mergeCell ref="P48:Q48"/>
    <mergeCell ref="G34:H34"/>
    <mergeCell ref="C26:F26"/>
    <mergeCell ref="B10:R10"/>
    <mergeCell ref="P47:Q47"/>
    <mergeCell ref="C42:E42"/>
    <mergeCell ref="F48:F49"/>
    <mergeCell ref="I49:K49"/>
    <mergeCell ref="N40:O40"/>
    <mergeCell ref="G20:H20"/>
    <mergeCell ref="B9:R9"/>
    <mergeCell ref="G22:H22"/>
    <mergeCell ref="C27:F27"/>
    <mergeCell ref="H37:K37"/>
    <mergeCell ref="I47:K47"/>
    <mergeCell ref="C17:F17"/>
    <mergeCell ref="H41:I41"/>
    <mergeCell ref="G21:H21"/>
    <mergeCell ref="C40:E40"/>
    <mergeCell ref="G23:H23"/>
    <mergeCell ref="C32:F32"/>
    <mergeCell ref="C37:F37"/>
    <mergeCell ref="C18:F18"/>
    <mergeCell ref="N53:O53"/>
    <mergeCell ref="C51:E51"/>
    <mergeCell ref="H39:I39"/>
    <mergeCell ref="N46:O46"/>
    <mergeCell ref="I50:K50"/>
    <mergeCell ref="N50:O50"/>
    <mergeCell ref="N54:O54"/>
    <mergeCell ref="I53:K53"/>
    <mergeCell ref="G54:H54"/>
    <mergeCell ref="I48:K48"/>
    <mergeCell ref="C53:E53"/>
    <mergeCell ref="L54:M54"/>
  </mergeCells>
  <conditionalFormatting sqref="J16:K35 M16:Q35">
    <cfRule type="expression" dxfId="12" priority="29" stopIfTrue="1">
      <formula>"""bajo"""</formula>
    </cfRule>
  </conditionalFormatting>
  <conditionalFormatting sqref="L16:L35">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9"/>
  <sheetViews>
    <sheetView showGridLines="0" topLeftCell="A30" zoomScale="80" zoomScaleNormal="80" zoomScaleSheetLayoutView="25" zoomScalePageLayoutView="70" workbookViewId="0">
      <selection activeCell="A48" sqref="A48"/>
    </sheetView>
  </sheetViews>
  <sheetFormatPr baseColWidth="10" defaultColWidth="11.42578125" defaultRowHeight="14.25" x14ac:dyDescent="0.2"/>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23.7109375" style="16" customWidth="1"/>
    <col min="8" max="8" width="5.140625" style="16" customWidth="1"/>
    <col min="9" max="9" width="4.28515625" style="16" customWidth="1"/>
    <col min="10" max="10" width="5.85546875" style="16" customWidth="1"/>
    <col min="11" max="11" width="5.28515625" style="16" customWidth="1"/>
    <col min="12" max="12" width="16.5703125" style="16" customWidth="1"/>
    <col min="13" max="13" width="5.28515625" style="16" customWidth="1"/>
    <col min="14" max="14" width="27.85546875" style="16" customWidth="1"/>
    <col min="15" max="15" width="5.7109375" style="16" customWidth="1"/>
    <col min="16" max="16" width="6.42578125" style="16" customWidth="1"/>
    <col min="17" max="17" width="8.42578125" style="16" customWidth="1"/>
    <col min="18" max="18" width="6" style="16" customWidth="1"/>
    <col min="19" max="19" width="15.42578125" style="16" customWidth="1"/>
    <col min="20" max="20" width="19.42578125" style="16" customWidth="1"/>
    <col min="21" max="21" width="18" style="16" customWidth="1"/>
    <col min="22" max="22" width="19.28515625" style="16" customWidth="1"/>
    <col min="23" max="23" width="22.7109375" style="16" customWidth="1"/>
    <col min="24" max="24" width="13.85546875" style="16" customWidth="1"/>
    <col min="25" max="25" width="11.42578125" style="16" customWidth="1"/>
    <col min="26" max="16384" width="11.42578125" style="16"/>
  </cols>
  <sheetData>
    <row r="1" spans="2:24" s="14" customFormat="1" x14ac:dyDescent="0.2">
      <c r="S1" s="15"/>
    </row>
    <row r="2" spans="2:24" s="14" customFormat="1" ht="54" customHeight="1" x14ac:dyDescent="0.2">
      <c r="B2" s="249"/>
      <c r="C2" s="161" t="s">
        <v>16</v>
      </c>
      <c r="D2" s="162"/>
      <c r="E2" s="162"/>
      <c r="F2" s="162"/>
      <c r="G2" s="162"/>
      <c r="H2" s="162"/>
      <c r="I2" s="162"/>
      <c r="J2" s="162"/>
      <c r="K2" s="162"/>
      <c r="L2" s="162"/>
      <c r="M2" s="162"/>
      <c r="N2" s="162"/>
      <c r="O2" s="162"/>
      <c r="P2" s="162"/>
      <c r="Q2" s="162"/>
      <c r="R2" s="162"/>
      <c r="S2" s="162"/>
      <c r="T2" s="162"/>
      <c r="U2" s="162"/>
      <c r="V2" s="163"/>
      <c r="W2" s="153" t="s">
        <v>1</v>
      </c>
      <c r="X2" s="163"/>
    </row>
    <row r="3" spans="2:24" s="14" customFormat="1" ht="31.5" customHeight="1" x14ac:dyDescent="0.2">
      <c r="B3" s="154"/>
      <c r="C3" s="164"/>
      <c r="D3" s="253"/>
      <c r="E3" s="253"/>
      <c r="F3" s="253"/>
      <c r="G3" s="253"/>
      <c r="H3" s="253"/>
      <c r="I3" s="253"/>
      <c r="J3" s="253"/>
      <c r="K3" s="253"/>
      <c r="L3" s="253"/>
      <c r="M3" s="253"/>
      <c r="N3" s="253"/>
      <c r="O3" s="253"/>
      <c r="P3" s="253"/>
      <c r="Q3" s="253"/>
      <c r="R3" s="253"/>
      <c r="S3" s="253"/>
      <c r="T3" s="253"/>
      <c r="U3" s="253"/>
      <c r="V3" s="165"/>
      <c r="W3" s="164"/>
      <c r="X3" s="165"/>
    </row>
    <row r="4" spans="2:24" s="14" customFormat="1" ht="47.25" customHeight="1" x14ac:dyDescent="0.2">
      <c r="B4" s="155"/>
      <c r="C4" s="166"/>
      <c r="D4" s="167"/>
      <c r="E4" s="167"/>
      <c r="F4" s="167"/>
      <c r="G4" s="167"/>
      <c r="H4" s="167"/>
      <c r="I4" s="167"/>
      <c r="J4" s="167"/>
      <c r="K4" s="167"/>
      <c r="L4" s="167"/>
      <c r="M4" s="167"/>
      <c r="N4" s="167"/>
      <c r="O4" s="167"/>
      <c r="P4" s="167"/>
      <c r="Q4" s="167"/>
      <c r="R4" s="167"/>
      <c r="S4" s="167"/>
      <c r="T4" s="167"/>
      <c r="U4" s="167"/>
      <c r="V4" s="168"/>
      <c r="W4" s="166"/>
      <c r="X4" s="168"/>
    </row>
    <row r="5" spans="2:24" s="14" customFormat="1" ht="32.25" customHeight="1" thickBot="1" x14ac:dyDescent="0.25">
      <c r="B5" s="40"/>
      <c r="C5" s="40"/>
      <c r="D5" s="40"/>
      <c r="E5" s="40"/>
      <c r="F5" s="40"/>
      <c r="G5" s="40"/>
      <c r="H5" s="40"/>
      <c r="I5" s="40"/>
      <c r="J5" s="40"/>
      <c r="K5" s="40"/>
      <c r="L5" s="40"/>
      <c r="M5" s="40"/>
      <c r="N5" s="40"/>
      <c r="O5" s="40"/>
      <c r="P5" s="40"/>
      <c r="Q5" s="40"/>
      <c r="R5" s="40"/>
      <c r="S5" s="41"/>
      <c r="T5" s="40"/>
      <c r="U5" s="40"/>
      <c r="V5" s="40"/>
      <c r="W5" s="40"/>
      <c r="X5" s="40"/>
    </row>
    <row r="6" spans="2:24" ht="91.5" customHeight="1" x14ac:dyDescent="0.2">
      <c r="B6" s="254" t="str">
        <f>+EVALUACION!B6</f>
        <v>Objeto Contractual: “PRESTAR LOS SERVICIOS PARA LA IMPLEMENTACIÓN DE ACCIONES INTEGRALES DE EDUCACIÓN AMBIENTAL COMUNITARIA, RESTAURACIÓN Y CONSERVACIÓN DE ECOSISTEMAS, MANTENIMIENTO DE ZONAS VERDES Y ARBOLADO URBANO, Y FORTALECIMIENTO DE PRÁCTICAS DE SOSTENIBILIDAD AMBIENTAL, EN LA LOCALIDAD DE ENGATIVÁ”</v>
      </c>
      <c r="C6" s="180"/>
      <c r="D6" s="180"/>
      <c r="E6" s="180"/>
      <c r="F6" s="180"/>
      <c r="G6" s="180"/>
      <c r="H6" s="180"/>
      <c r="I6" s="180"/>
      <c r="J6" s="180"/>
      <c r="K6" s="180"/>
      <c r="L6" s="180"/>
      <c r="M6" s="180"/>
      <c r="N6" s="180"/>
      <c r="O6" s="180"/>
      <c r="P6" s="180"/>
      <c r="Q6" s="180"/>
      <c r="R6" s="180"/>
      <c r="S6" s="180"/>
      <c r="T6" s="180"/>
      <c r="U6" s="180"/>
      <c r="V6" s="180"/>
      <c r="W6" s="180"/>
      <c r="X6" s="209"/>
    </row>
    <row r="7" spans="2:24" ht="26.25" customHeight="1" x14ac:dyDescent="0.2">
      <c r="B7" s="250" t="s">
        <v>219</v>
      </c>
      <c r="C7" s="162"/>
      <c r="D7" s="162"/>
      <c r="E7" s="162"/>
      <c r="F7" s="162"/>
      <c r="G7" s="162"/>
      <c r="H7" s="162"/>
      <c r="I7" s="162"/>
      <c r="J7" s="162"/>
      <c r="K7" s="162"/>
      <c r="L7" s="162"/>
      <c r="M7" s="162"/>
      <c r="N7" s="162"/>
      <c r="O7" s="162"/>
      <c r="P7" s="162"/>
      <c r="Q7" s="162"/>
      <c r="R7" s="162"/>
      <c r="S7" s="162"/>
      <c r="T7" s="162"/>
      <c r="U7" s="162"/>
      <c r="V7" s="162"/>
      <c r="W7" s="162"/>
      <c r="X7" s="163"/>
    </row>
    <row r="8" spans="2:24" ht="20.25" customHeight="1" x14ac:dyDescent="0.2">
      <c r="B8" s="251"/>
      <c r="C8" s="167"/>
      <c r="D8" s="167"/>
      <c r="E8" s="167"/>
      <c r="F8" s="167"/>
      <c r="G8" s="167"/>
      <c r="H8" s="167"/>
      <c r="I8" s="167"/>
      <c r="J8" s="167"/>
      <c r="K8" s="167"/>
      <c r="L8" s="167"/>
      <c r="M8" s="167"/>
      <c r="N8" s="167"/>
      <c r="O8" s="167"/>
      <c r="P8" s="167"/>
      <c r="Q8" s="167"/>
      <c r="R8" s="167"/>
      <c r="S8" s="167"/>
      <c r="T8" s="167"/>
      <c r="U8" s="167"/>
      <c r="V8" s="167"/>
      <c r="W8" s="167"/>
      <c r="X8" s="168"/>
    </row>
    <row r="9" spans="2:24" ht="24.75" customHeight="1" thickBot="1" x14ac:dyDescent="0.25">
      <c r="B9" s="252"/>
      <c r="C9" s="242"/>
      <c r="D9" s="242"/>
      <c r="E9" s="242"/>
      <c r="F9" s="242"/>
      <c r="G9" s="242"/>
      <c r="H9" s="242"/>
      <c r="I9" s="242"/>
      <c r="J9" s="242"/>
      <c r="K9" s="242"/>
      <c r="L9" s="242"/>
      <c r="M9" s="242"/>
      <c r="N9" s="242"/>
      <c r="O9" s="242"/>
      <c r="P9" s="242"/>
      <c r="Q9" s="242"/>
      <c r="R9" s="242"/>
      <c r="X9" s="43"/>
    </row>
    <row r="10" spans="2:24" ht="106.5" customHeight="1" thickBot="1" x14ac:dyDescent="0.25">
      <c r="B10" s="25" t="s">
        <v>220</v>
      </c>
      <c r="C10" s="26" t="s">
        <v>96</v>
      </c>
      <c r="D10" s="27" t="s">
        <v>221</v>
      </c>
      <c r="E10" s="27" t="s">
        <v>222</v>
      </c>
      <c r="F10" s="27" t="s">
        <v>223</v>
      </c>
      <c r="G10" s="26" t="s">
        <v>97</v>
      </c>
      <c r="H10" s="27" t="s">
        <v>105</v>
      </c>
      <c r="I10" s="27" t="s">
        <v>99</v>
      </c>
      <c r="J10" s="27" t="s">
        <v>224</v>
      </c>
      <c r="K10" s="27" t="s">
        <v>101</v>
      </c>
      <c r="L10" s="27" t="s">
        <v>225</v>
      </c>
      <c r="M10" s="26" t="s">
        <v>226</v>
      </c>
      <c r="N10" s="26" t="s">
        <v>145</v>
      </c>
      <c r="O10" s="27" t="s">
        <v>105</v>
      </c>
      <c r="P10" s="27" t="s">
        <v>99</v>
      </c>
      <c r="Q10" s="27" t="s">
        <v>224</v>
      </c>
      <c r="R10" s="27" t="s">
        <v>101</v>
      </c>
      <c r="S10" s="26" t="s">
        <v>146</v>
      </c>
      <c r="T10" s="26" t="s">
        <v>147</v>
      </c>
      <c r="U10" s="26" t="s">
        <v>148</v>
      </c>
      <c r="V10" s="26" t="s">
        <v>149</v>
      </c>
      <c r="W10" s="26" t="s">
        <v>227</v>
      </c>
      <c r="X10" s="28" t="s">
        <v>151</v>
      </c>
    </row>
    <row r="11" spans="2:24" ht="106.5" customHeight="1" x14ac:dyDescent="0.2">
      <c r="B11" s="29">
        <v>1</v>
      </c>
      <c r="C11" s="30" t="str">
        <f>+'EVALUACION CON CONTROLES'!C16:F16</f>
        <v>Variación en la disponibilidad o en el costo de los insumos necesarios para prestar los servicios.</v>
      </c>
      <c r="D11" s="31" t="str">
        <f>+'EVALUACION CON CONTROLES'!B16</f>
        <v>EJECUCIÓN</v>
      </c>
      <c r="E11" s="31" t="str">
        <f>VLOOKUP(C11,'IDENTIFICACION Y ANALISIS'!$B$19:$F$68,3,FALSE)</f>
        <v>General</v>
      </c>
      <c r="F11" s="31" t="str">
        <f>VLOOKUP(C11,'IDENTIFICACION Y ANALISIS'!$B$19:$F$68,4,FALSE)</f>
        <v>Externo</v>
      </c>
      <c r="G11" s="30" t="str">
        <f>+EVALUACION!H17</f>
        <v>DETENCION DEL CONTRATO</v>
      </c>
      <c r="H11" s="30">
        <f>+EVALUACION!I17</f>
        <v>2</v>
      </c>
      <c r="I11" s="30">
        <f>+EVALUACION!J17</f>
        <v>3</v>
      </c>
      <c r="J11" s="30">
        <f>+EVALUACION!K17</f>
        <v>5</v>
      </c>
      <c r="K11" s="31" t="str">
        <f>+EVALUACION!L17</f>
        <v>MEDIO</v>
      </c>
      <c r="L11" s="30" t="s">
        <v>228</v>
      </c>
      <c r="M11" s="31" t="s">
        <v>229</v>
      </c>
      <c r="N11" s="30" t="str">
        <f>+'EVALUACION CON CONTROLES'!G16</f>
        <v>REVISION DE LA ESTRUCTURA DE COSTOS</v>
      </c>
      <c r="O11" s="30">
        <f>+'EVALUACION CON CONTROLES'!I16</f>
        <v>1</v>
      </c>
      <c r="P11" s="30">
        <f>+'EVALUACION CON CONTROLES'!J16</f>
        <v>1</v>
      </c>
      <c r="Q11" s="30">
        <f>+'EVALUACION CON CONTROLES'!K16</f>
        <v>2</v>
      </c>
      <c r="R11" s="31" t="str">
        <f>+'EVALUACION CON CONTROLES'!L16</f>
        <v>BAJO</v>
      </c>
      <c r="S11" s="30" t="str">
        <f>+'EVALUACION CON CONTROLES'!M16</f>
        <v xml:space="preserve">SI </v>
      </c>
      <c r="T11" s="30" t="str">
        <f>+'EVALUACION CON CONTROLES'!N16</f>
        <v>FDLE</v>
      </c>
      <c r="U11" s="30" t="str">
        <f>+'EVALUACION CON CONTROLES'!O16</f>
        <v>DESDE SU OCURRENCIA</v>
      </c>
      <c r="V11" s="30" t="str">
        <f>+'EVALUACION CON CONTROLES'!P16</f>
        <v xml:space="preserve">ANTES DE LA FINALIZACION DEL CONTRATO </v>
      </c>
      <c r="W11" s="30" t="str">
        <f>+'EVALUACION CON CONTROLES'!Q16</f>
        <v>VERIFICANDO EL AJUSTE DE PRECIOS</v>
      </c>
      <c r="X11" s="32" t="str">
        <f>+'EVALUACION CON CONTROLES'!R16</f>
        <v>MENSUAL</v>
      </c>
    </row>
    <row r="12" spans="2:24" ht="106.5" customHeight="1" x14ac:dyDescent="0.2">
      <c r="B12" s="145">
        <v>2</v>
      </c>
      <c r="C12" s="141" t="str">
        <f>+'EVALUACION CON CONTROLES'!C17:F17</f>
        <v>Incumplimiento de compromisos adquiridos por el contratista seleccionado con sus subcontratistas, suministradores de bienes y servicios.</v>
      </c>
      <c r="D12" s="17" t="str">
        <f>+'EVALUACION CON CONTROLES'!B17</f>
        <v>EJECUCIÓN</v>
      </c>
      <c r="E12" s="17" t="str">
        <f>VLOOKUP(C12,'IDENTIFICACION Y ANALISIS'!$B$19:$F$68,3,FALSE)</f>
        <v>Especifico</v>
      </c>
      <c r="F12" s="17" t="str">
        <f>VLOOKUP(C12,'IDENTIFICACION Y ANALISIS'!$B$19:$F$68,4,FALSE)</f>
        <v>Externo</v>
      </c>
      <c r="G12" s="141" t="str">
        <f>+EVALUACION!H18</f>
        <v>RETRASOS EN LA EJECUCIÓN</v>
      </c>
      <c r="H12" s="141">
        <f>+EVALUACION!I18</f>
        <v>2</v>
      </c>
      <c r="I12" s="141">
        <f>+EVALUACION!J18</f>
        <v>3</v>
      </c>
      <c r="J12" s="141">
        <f>+EVALUACION!K18</f>
        <v>5</v>
      </c>
      <c r="K12" s="17" t="str">
        <f>+EVALUACION!L18</f>
        <v>MEDIO</v>
      </c>
      <c r="L12" s="141" t="s">
        <v>230</v>
      </c>
      <c r="M12" s="17">
        <v>100</v>
      </c>
      <c r="N12" s="141" t="str">
        <f>+'EVALUACION CON CONTROLES'!G17</f>
        <v xml:space="preserve">DESDE EL APOYO A LA SUPERVISION SE SOLICITA AL OPERADOR PONERSE AL DIA CON SUS COMPROMISOS </v>
      </c>
      <c r="O12" s="141">
        <f>+'EVALUACION CON CONTROLES'!I17</f>
        <v>1</v>
      </c>
      <c r="P12" s="141">
        <f>+'EVALUACION CON CONTROLES'!J17</f>
        <v>2</v>
      </c>
      <c r="Q12" s="141">
        <f>+'EVALUACION CON CONTROLES'!K17</f>
        <v>3</v>
      </c>
      <c r="R12" s="17" t="str">
        <f>+'EVALUACION CON CONTROLES'!L17</f>
        <v>BAJO</v>
      </c>
      <c r="S12" s="141" t="str">
        <f>+'EVALUACION CON CONTROLES'!M17</f>
        <v>NO</v>
      </c>
      <c r="T12" s="141" t="str">
        <f>+'EVALUACION CON CONTROLES'!N17</f>
        <v>FDLE</v>
      </c>
      <c r="U12" s="141" t="str">
        <f>+'EVALUACION CON CONTROLES'!O17</f>
        <v>DESDE SU OCURRENCIA</v>
      </c>
      <c r="V12" s="141" t="str">
        <f>+'EVALUACION CON CONTROLES'!P17</f>
        <v xml:space="preserve">ANTES DE LA FINALIZACION DEL CONTRATO </v>
      </c>
      <c r="W12" s="141" t="str">
        <f>+'EVALUACION CON CONTROLES'!Q17</f>
        <v>VERIFICANDO LOS COMPROMISOS DEL OPERADOR CON TERCEROS</v>
      </c>
      <c r="X12" s="146" t="str">
        <f>+'EVALUACION CON CONTROLES'!R17</f>
        <v>MENSUAL</v>
      </c>
    </row>
    <row r="13" spans="2:24" ht="106.5" customHeight="1" x14ac:dyDescent="0.2">
      <c r="B13" s="145">
        <v>3</v>
      </c>
      <c r="C13" s="141" t="str">
        <f>+'EVALUACION CON CONTROLES'!C18:F18</f>
        <v>Variación de los precios del mercado</v>
      </c>
      <c r="D13" s="17" t="str">
        <f>+'EVALUACION CON CONTROLES'!B18</f>
        <v>EJECUCIÓN</v>
      </c>
      <c r="E13" s="17" t="str">
        <f>VLOOKUP(C13,'IDENTIFICACION Y ANALISIS'!$B$19:$F$68,3,FALSE)</f>
        <v>General</v>
      </c>
      <c r="F13" s="17" t="str">
        <f>VLOOKUP(C13,'IDENTIFICACION Y ANALISIS'!$B$19:$F$68,4,FALSE)</f>
        <v>Externo</v>
      </c>
      <c r="G13" s="141" t="str">
        <f>+EVALUACION!H19</f>
        <v>RETRASOS EN LA EJECUCIÓN</v>
      </c>
      <c r="H13" s="141">
        <f>+EVALUACION!I19</f>
        <v>1</v>
      </c>
      <c r="I13" s="141">
        <f>+EVALUACION!J19</f>
        <v>3</v>
      </c>
      <c r="J13" s="141">
        <f>+EVALUACION!K19</f>
        <v>4</v>
      </c>
      <c r="K13" s="17" t="str">
        <f>+EVALUACION!L19</f>
        <v>BAJO</v>
      </c>
      <c r="L13" s="141" t="s">
        <v>228</v>
      </c>
      <c r="M13" s="17" t="s">
        <v>229</v>
      </c>
      <c r="N13" s="141" t="str">
        <f>+'EVALUACION CON CONTROLES'!G18</f>
        <v>APOYO A LA SUPERVISION Y OPERADOR REVISAN ALTERNATIVAS DE PRECIOS</v>
      </c>
      <c r="O13" s="141">
        <f>+'EVALUACION CON CONTROLES'!I18</f>
        <v>1</v>
      </c>
      <c r="P13" s="141">
        <f>+'EVALUACION CON CONTROLES'!J18</f>
        <v>2</v>
      </c>
      <c r="Q13" s="141">
        <f>+'EVALUACION CON CONTROLES'!K18</f>
        <v>3</v>
      </c>
      <c r="R13" s="17" t="str">
        <f>+'EVALUACION CON CONTROLES'!L18</f>
        <v>BAJO</v>
      </c>
      <c r="S13" s="141" t="str">
        <f>+'EVALUACION CON CONTROLES'!M18</f>
        <v xml:space="preserve">SI </v>
      </c>
      <c r="T13" s="141" t="str">
        <f>+'EVALUACION CON CONTROLES'!N18</f>
        <v>FDLE</v>
      </c>
      <c r="U13" s="141" t="str">
        <f>+'EVALUACION CON CONTROLES'!O18</f>
        <v>DESDE SU OCURRENCIA</v>
      </c>
      <c r="V13" s="141" t="str">
        <f>+'EVALUACION CON CONTROLES'!P18</f>
        <v>DURANTE LA EJECUCION</v>
      </c>
      <c r="W13" s="141" t="str">
        <f>+'EVALUACION CON CONTROLES'!Q18</f>
        <v>ACORDANDO CON EL OEPRADOR LOS CAMBIOS REALIZADOS</v>
      </c>
      <c r="X13" s="146" t="str">
        <f>+'EVALUACION CON CONTROLES'!R18</f>
        <v>MENSUAL</v>
      </c>
    </row>
    <row r="14" spans="2:24" ht="106.5" customHeight="1" x14ac:dyDescent="0.2">
      <c r="B14" s="145">
        <v>4</v>
      </c>
      <c r="C14" s="141" t="str">
        <f>+'EVALUACION CON CONTROLES'!C19:F19</f>
        <v>Imposición de nuevos trámites o permisos</v>
      </c>
      <c r="D14" s="17" t="str">
        <f>+'EVALUACION CON CONTROLES'!B19</f>
        <v>EJECUCIÓN</v>
      </c>
      <c r="E14" s="17" t="str">
        <f>VLOOKUP(C14,'IDENTIFICACION Y ANALISIS'!$B$19:$F$68,3,FALSE)</f>
        <v>Especifico</v>
      </c>
      <c r="F14" s="17" t="str">
        <f>VLOOKUP(C14,'IDENTIFICACION Y ANALISIS'!$B$19:$F$68,4,FALSE)</f>
        <v>Externo</v>
      </c>
      <c r="G14" s="141" t="str">
        <f>+EVALUACION!H20</f>
        <v>RETRASOS EN LA EJECUCIÓN</v>
      </c>
      <c r="H14" s="141">
        <f>+EVALUACION!I20</f>
        <v>1</v>
      </c>
      <c r="I14" s="141">
        <f>+EVALUACION!J20</f>
        <v>3</v>
      </c>
      <c r="J14" s="141">
        <f>+EVALUACION!K20</f>
        <v>4</v>
      </c>
      <c r="K14" s="17" t="str">
        <f>+EVALUACION!L20</f>
        <v>BAJO</v>
      </c>
      <c r="L14" s="141" t="s">
        <v>228</v>
      </c>
      <c r="M14" s="17" t="s">
        <v>229</v>
      </c>
      <c r="N14" s="141" t="str">
        <f>+'EVALUACION CON CONTROLES'!G19</f>
        <v>APOYO A LA SUPERVISION VERIFICA LA DIFICULTAD EN LA CONSECUCION DE LOS PERMISOS</v>
      </c>
      <c r="O14" s="141">
        <f>+'EVALUACION CON CONTROLES'!I19</f>
        <v>1</v>
      </c>
      <c r="P14" s="141">
        <f>+'EVALUACION CON CONTROLES'!J19</f>
        <v>2</v>
      </c>
      <c r="Q14" s="141">
        <f>+'EVALUACION CON CONTROLES'!K19</f>
        <v>3</v>
      </c>
      <c r="R14" s="17" t="str">
        <f>+'EVALUACION CON CONTROLES'!L19</f>
        <v>BAJO</v>
      </c>
      <c r="S14" s="141" t="str">
        <f>+'EVALUACION CON CONTROLES'!M19</f>
        <v>NO</v>
      </c>
      <c r="T14" s="141" t="str">
        <f>+'EVALUACION CON CONTROLES'!N19</f>
        <v>FDLE</v>
      </c>
      <c r="U14" s="141" t="str">
        <f>+'EVALUACION CON CONTROLES'!O19</f>
        <v>DESDE SU OCURRENCIA</v>
      </c>
      <c r="V14" s="141" t="str">
        <f>+'EVALUACION CON CONTROLES'!P19</f>
        <v>DURANTE LA EJECUCION</v>
      </c>
      <c r="W14" s="141" t="str">
        <f>+'EVALUACION CON CONTROLES'!Q19</f>
        <v>REVISANDO LA CONSECUCION DE LOS PERMISOS</v>
      </c>
      <c r="X14" s="146" t="str">
        <f>+'EVALUACION CON CONTROLES'!R19</f>
        <v>MENSUAL</v>
      </c>
    </row>
    <row r="15" spans="2:24" ht="106.5" customHeight="1" x14ac:dyDescent="0.2">
      <c r="B15" s="145">
        <v>5</v>
      </c>
      <c r="C15" s="141" t="str">
        <f>+'EVALUACION CON CONTROLES'!C20:F20</f>
        <v>Cancelación de pedidos.</v>
      </c>
      <c r="D15" s="17" t="str">
        <f>+'EVALUACION CON CONTROLES'!B20</f>
        <v>EJECUCIÓN</v>
      </c>
      <c r="E15" s="17" t="str">
        <f>VLOOKUP(C15,'IDENTIFICACION Y ANALISIS'!$B$19:$F$68,3,FALSE)</f>
        <v>General</v>
      </c>
      <c r="F15" s="17" t="str">
        <f>VLOOKUP(C15,'IDENTIFICACION Y ANALISIS'!$B$19:$F$68,4,FALSE)</f>
        <v>Externo</v>
      </c>
      <c r="G15" s="141" t="str">
        <f>+EVALUACION!H21</f>
        <v>RETRASOS EN LA EJECUCIÓN</v>
      </c>
      <c r="H15" s="141">
        <f>+EVALUACION!I21</f>
        <v>2</v>
      </c>
      <c r="I15" s="141">
        <f>+EVALUACION!J21</f>
        <v>3</v>
      </c>
      <c r="J15" s="141">
        <f>+EVALUACION!K21</f>
        <v>5</v>
      </c>
      <c r="K15" s="17" t="str">
        <f>+EVALUACION!L21</f>
        <v>MEDIO</v>
      </c>
      <c r="L15" s="141" t="s">
        <v>230</v>
      </c>
      <c r="M15" s="17">
        <v>100</v>
      </c>
      <c r="N15" s="141" t="str">
        <f>+'EVALUACION CON CONTROLES'!G20</f>
        <v>APOYO A LA SUPERVISION VERIFICA LAS CAUSAS QUE ORIGINAN LA CANCELACIÓN DE LOS PEDIDOS</v>
      </c>
      <c r="O15" s="141">
        <f>+'EVALUACION CON CONTROLES'!I20</f>
        <v>1</v>
      </c>
      <c r="P15" s="141">
        <f>+'EVALUACION CON CONTROLES'!J20</f>
        <v>2</v>
      </c>
      <c r="Q15" s="141">
        <f>+'EVALUACION CON CONTROLES'!K20</f>
        <v>3</v>
      </c>
      <c r="R15" s="17" t="str">
        <f>+'EVALUACION CON CONTROLES'!L20</f>
        <v>BAJO</v>
      </c>
      <c r="S15" s="141" t="str">
        <f>+'EVALUACION CON CONTROLES'!M20</f>
        <v>NO</v>
      </c>
      <c r="T15" s="141" t="str">
        <f>+'EVALUACION CON CONTROLES'!N20</f>
        <v>FDLE</v>
      </c>
      <c r="U15" s="141" t="str">
        <f>+'EVALUACION CON CONTROLES'!O20</f>
        <v>DESDE SU OCURRENCIA</v>
      </c>
      <c r="V15" s="141" t="str">
        <f>+'EVALUACION CON CONTROLES'!P20</f>
        <v>DURANTE LA EJECUCION</v>
      </c>
      <c r="W15" s="141" t="str">
        <f>+'EVALUACION CON CONTROLES'!Q20</f>
        <v>VERIFICANDO QUE EL OPERADOR REANUDE SU RELACIÓN CON LOS PROVEEDORES</v>
      </c>
      <c r="X15" s="146" t="str">
        <f>+'EVALUACION CON CONTROLES'!R20</f>
        <v>MENSUAL</v>
      </c>
    </row>
    <row r="16" spans="2:24" ht="106.5" customHeight="1" x14ac:dyDescent="0.2">
      <c r="B16" s="145">
        <v>6</v>
      </c>
      <c r="C16" s="141" t="str">
        <f>+'EVALUACION CON CONTROLES'!C21:F21</f>
        <v>Cambios en el marco regulatorio o normatividad aplicable al proyecto.</v>
      </c>
      <c r="D16" s="17" t="str">
        <f>+'EVALUACION CON CONTROLES'!B21</f>
        <v>EJECUCIÓN</v>
      </c>
      <c r="E16" s="17" t="str">
        <f>VLOOKUP(C16,'IDENTIFICACION Y ANALISIS'!$B$19:$F$68,3,FALSE)</f>
        <v>Estatal</v>
      </c>
      <c r="F16" s="17" t="str">
        <f>VLOOKUP(C16,'IDENTIFICACION Y ANALISIS'!$B$19:$F$68,4,FALSE)</f>
        <v>Externo</v>
      </c>
      <c r="G16" s="141" t="str">
        <f>+EVALUACION!H22</f>
        <v>DETENCION DEL CONTRATO</v>
      </c>
      <c r="H16" s="141">
        <f>+EVALUACION!I22</f>
        <v>2</v>
      </c>
      <c r="I16" s="141">
        <f>+EVALUACION!J22</f>
        <v>3</v>
      </c>
      <c r="J16" s="141">
        <f>+EVALUACION!K22</f>
        <v>5</v>
      </c>
      <c r="K16" s="17" t="str">
        <f>+EVALUACION!L22</f>
        <v>MEDIO</v>
      </c>
      <c r="L16" s="141" t="s">
        <v>228</v>
      </c>
      <c r="M16" s="17" t="s">
        <v>229</v>
      </c>
      <c r="N16" s="141" t="str">
        <f>+'EVALUACION CON CONTROLES'!G21</f>
        <v>APOYO A LA SUPERVISION VERIFICA EL IMPACTO DEL CAMBIO EN LA NORMATIVIDAD EN EL EQUILIBRIO ECONOMICO DEL CONTRATO</v>
      </c>
      <c r="O16" s="141">
        <f>+'EVALUACION CON CONTROLES'!I21</f>
        <v>1</v>
      </c>
      <c r="P16" s="141">
        <f>+'EVALUACION CON CONTROLES'!J21</f>
        <v>2</v>
      </c>
      <c r="Q16" s="141">
        <f>+'EVALUACION CON CONTROLES'!K21</f>
        <v>3</v>
      </c>
      <c r="R16" s="17" t="str">
        <f>+'EVALUACION CON CONTROLES'!L21</f>
        <v>BAJO</v>
      </c>
      <c r="S16" s="141" t="str">
        <f>+'EVALUACION CON CONTROLES'!M21</f>
        <v xml:space="preserve">SI </v>
      </c>
      <c r="T16" s="141" t="str">
        <f>+'EVALUACION CON CONTROLES'!N21</f>
        <v>FDLE</v>
      </c>
      <c r="U16" s="141" t="str">
        <f>+'EVALUACION CON CONTROLES'!O21</f>
        <v>DESDE SU OCURRENCIA</v>
      </c>
      <c r="V16" s="141" t="str">
        <f>+'EVALUACION CON CONTROLES'!P21</f>
        <v>DURANTE LA EJECUCION</v>
      </c>
      <c r="W16" s="141" t="str">
        <f>+'EVALUACION CON CONTROLES'!Q21</f>
        <v>VERIFICANDO LA RESTITUCION DEL EQULIBRIO ECONOMICO DEL CONTRATO</v>
      </c>
      <c r="X16" s="146" t="str">
        <f>+'EVALUACION CON CONTROLES'!R21</f>
        <v>MESUAL</v>
      </c>
    </row>
    <row r="17" spans="2:24" ht="106.5" customHeight="1" x14ac:dyDescent="0.2">
      <c r="B17" s="145">
        <v>7</v>
      </c>
      <c r="C17" s="141" t="str">
        <f>+'EVALUACION CON CONTROLES'!C22:F22</f>
        <v>PAROS</v>
      </c>
      <c r="D17" s="17" t="str">
        <f>+'EVALUACION CON CONTROLES'!B22</f>
        <v>EJECUCIÓN</v>
      </c>
      <c r="E17" s="17" t="str">
        <f>VLOOKUP(C17,'IDENTIFICACION Y ANALISIS'!$B$19:$F$68,3,FALSE)</f>
        <v>General</v>
      </c>
      <c r="F17" s="17" t="str">
        <f>VLOOKUP(C17,'IDENTIFICACION Y ANALISIS'!$B$19:$F$68,4,FALSE)</f>
        <v>Externo</v>
      </c>
      <c r="G17" s="141" t="str">
        <f>+EVALUACION!H23</f>
        <v>INTERRUPCIÓN ACTIVIDADES</v>
      </c>
      <c r="H17" s="141">
        <f>+EVALUACION!I23</f>
        <v>1</v>
      </c>
      <c r="I17" s="141">
        <f>+EVALUACION!J23</f>
        <v>3</v>
      </c>
      <c r="J17" s="141">
        <f>+EVALUACION!K23</f>
        <v>4</v>
      </c>
      <c r="K17" s="17" t="str">
        <f>+EVALUACION!L23</f>
        <v>BAJO</v>
      </c>
      <c r="L17" s="141" t="s">
        <v>228</v>
      </c>
      <c r="M17" s="17" t="s">
        <v>229</v>
      </c>
      <c r="N17" s="141" t="str">
        <f>+'EVALUACION CON CONTROLES'!G22</f>
        <v>APOYO A LA SUPERVISION VERIFICA EL IMPACTO DEL PARO EN EL DESARROLLO DE LAS ACTIVIDADES DEL CONTRATO</v>
      </c>
      <c r="O17" s="141">
        <f>+'EVALUACION CON CONTROLES'!I22</f>
        <v>2</v>
      </c>
      <c r="P17" s="141">
        <f>+'EVALUACION CON CONTROLES'!J22</f>
        <v>2</v>
      </c>
      <c r="Q17" s="141">
        <f>+'EVALUACION CON CONTROLES'!K22</f>
        <v>4</v>
      </c>
      <c r="R17" s="17" t="str">
        <f>+'EVALUACION CON CONTROLES'!L22</f>
        <v>BAJO</v>
      </c>
      <c r="S17" s="141" t="str">
        <f>+'EVALUACION CON CONTROLES'!M22</f>
        <v>NO</v>
      </c>
      <c r="T17" s="141" t="str">
        <f>+'EVALUACION CON CONTROLES'!N22</f>
        <v>FDLE</v>
      </c>
      <c r="U17" s="141" t="str">
        <f>+'EVALUACION CON CONTROLES'!O22</f>
        <v>DESDE SU OCURRENCIA</v>
      </c>
      <c r="V17" s="141" t="str">
        <f>+'EVALUACION CON CONTROLES'!P22</f>
        <v>DURANTE LA EJECUCION</v>
      </c>
      <c r="W17" s="141" t="str">
        <f>+'EVALUACION CON CONTROLES'!Q22</f>
        <v>VERIFICANDO QUE EL OPERADOR REANUDE LAS ACTIVIDADES UNA VEZ SUPERADO EL PARO</v>
      </c>
      <c r="X17" s="146" t="str">
        <f>+'EVALUACION CON CONTROLES'!R22</f>
        <v>MENSUAL</v>
      </c>
    </row>
    <row r="18" spans="2:24" ht="106.5" customHeight="1" x14ac:dyDescent="0.2">
      <c r="B18" s="145">
        <v>8</v>
      </c>
      <c r="C18" s="141" t="str">
        <f>+'EVALUACION CON CONTROLES'!C23:F23</f>
        <v>MANIFESTACIONES</v>
      </c>
      <c r="D18" s="17" t="str">
        <f>+'EVALUACION CON CONTROLES'!B23</f>
        <v>EJECUCIÓN</v>
      </c>
      <c r="E18" s="17" t="str">
        <f>VLOOKUP(C18,'IDENTIFICACION Y ANALISIS'!$B$19:$F$68,3,FALSE)</f>
        <v>General</v>
      </c>
      <c r="F18" s="17" t="str">
        <f>VLOOKUP(C18,'IDENTIFICACION Y ANALISIS'!$B$19:$F$68,4,FALSE)</f>
        <v>Externo</v>
      </c>
      <c r="G18" s="141" t="str">
        <f>+EVALUACION!H24</f>
        <v>INTERRUPCIÓN ACTIVIDADES</v>
      </c>
      <c r="H18" s="141">
        <f>+EVALUACION!I24</f>
        <v>1</v>
      </c>
      <c r="I18" s="141">
        <f>+EVALUACION!J24</f>
        <v>3</v>
      </c>
      <c r="J18" s="141">
        <f>+EVALUACION!K24</f>
        <v>4</v>
      </c>
      <c r="K18" s="17" t="str">
        <f>+EVALUACION!L24</f>
        <v>BAJO</v>
      </c>
      <c r="L18" s="141" t="s">
        <v>228</v>
      </c>
      <c r="M18" s="17" t="s">
        <v>229</v>
      </c>
      <c r="N18" s="141" t="str">
        <f>+'EVALUACION CON CONTROLES'!G23</f>
        <v>APOYO A LA SUPERVISION VERIFICA EL IMPACTO DE LAS MANIFESTACIONES EN EL DESARROLLO DE LAS ACTIVIDADES DEL CONTRATO</v>
      </c>
      <c r="O18" s="141">
        <f>+'EVALUACION CON CONTROLES'!I23</f>
        <v>1</v>
      </c>
      <c r="P18" s="141">
        <f>+'EVALUACION CON CONTROLES'!J23</f>
        <v>2</v>
      </c>
      <c r="Q18" s="141">
        <f>+'EVALUACION CON CONTROLES'!K23</f>
        <v>3</v>
      </c>
      <c r="R18" s="17" t="str">
        <f>+'EVALUACION CON CONTROLES'!L23</f>
        <v>BAJO</v>
      </c>
      <c r="S18" s="141" t="str">
        <f>+'EVALUACION CON CONTROLES'!M23</f>
        <v>NO</v>
      </c>
      <c r="T18" s="141" t="str">
        <f>+'EVALUACION CON CONTROLES'!N23</f>
        <v>FDLE</v>
      </c>
      <c r="U18" s="141" t="str">
        <f>+'EVALUACION CON CONTROLES'!O23</f>
        <v>DESDE SU OCURRENCIA</v>
      </c>
      <c r="V18" s="141" t="str">
        <f>+'EVALUACION CON CONTROLES'!P23</f>
        <v>DURANTE LA EJECUCION</v>
      </c>
      <c r="W18" s="141" t="str">
        <f>+'EVALUACION CON CONTROLES'!Q23</f>
        <v>VERIFICANDO QUE EL OPERADOR REANUDE LAS ACTIVIDADES UNA VEZ SUPERADAS LAS MANIFESTACIONES</v>
      </c>
      <c r="X18" s="146" t="str">
        <f>+'EVALUACION CON CONTROLES'!R23</f>
        <v>MENSUAL</v>
      </c>
    </row>
    <row r="19" spans="2:24" ht="106.5" customHeight="1" x14ac:dyDescent="0.2">
      <c r="B19" s="145">
        <v>9</v>
      </c>
      <c r="C19" s="141" t="str">
        <f>+'EVALUACION CON CONTROLES'!C24:F24</f>
        <v>PANDEMIAS</v>
      </c>
      <c r="D19" s="17" t="str">
        <f>+'EVALUACION CON CONTROLES'!B24</f>
        <v>EJECUCIÓN</v>
      </c>
      <c r="E19" s="17" t="str">
        <f>VLOOKUP(C19,'IDENTIFICACION Y ANALISIS'!$B$19:$F$68,3,FALSE)</f>
        <v>General</v>
      </c>
      <c r="F19" s="17" t="str">
        <f>VLOOKUP(C19,'IDENTIFICACION Y ANALISIS'!$B$19:$F$68,4,FALSE)</f>
        <v>Externo</v>
      </c>
      <c r="G19" s="141" t="str">
        <f>+EVALUACION!H25</f>
        <v>DETENCION DEL CONTRATO</v>
      </c>
      <c r="H19" s="141">
        <f>+EVALUACION!I25</f>
        <v>1</v>
      </c>
      <c r="I19" s="141">
        <f>+EVALUACION!J25</f>
        <v>3</v>
      </c>
      <c r="J19" s="141">
        <f>+EVALUACION!K25</f>
        <v>4</v>
      </c>
      <c r="K19" s="17" t="str">
        <f>+EVALUACION!L25</f>
        <v>BAJO</v>
      </c>
      <c r="L19" s="141" t="s">
        <v>228</v>
      </c>
      <c r="M19" s="17" t="s">
        <v>229</v>
      </c>
      <c r="N19" s="141" t="str">
        <f>+'EVALUACION CON CONTROLES'!G24</f>
        <v>APOYO A LA SUPERVISION VERIFICA EL IMPACTO DE LA PANDEMIA EN LA EJECUÇIÓN DEL CONTRATO</v>
      </c>
      <c r="O19" s="141">
        <f>+'EVALUACION CON CONTROLES'!I24</f>
        <v>1</v>
      </c>
      <c r="P19" s="141">
        <f>+'EVALUACION CON CONTROLES'!J24</f>
        <v>2</v>
      </c>
      <c r="Q19" s="141">
        <f>+'EVALUACION CON CONTROLES'!K24</f>
        <v>3</v>
      </c>
      <c r="R19" s="17" t="str">
        <f>+'EVALUACION CON CONTROLES'!L24</f>
        <v>BAJO</v>
      </c>
      <c r="S19" s="141" t="str">
        <f>+'EVALUACION CON CONTROLES'!M24</f>
        <v xml:space="preserve">SI </v>
      </c>
      <c r="T19" s="141" t="str">
        <f>+'EVALUACION CON CONTROLES'!N24</f>
        <v>FDLE</v>
      </c>
      <c r="U19" s="141" t="str">
        <f>+'EVALUACION CON CONTROLES'!O24</f>
        <v>DESDE SU OCURRENCIA</v>
      </c>
      <c r="V19" s="141" t="str">
        <f>+'EVALUACION CON CONTROLES'!P24</f>
        <v>DURANTE LA EJECUCION</v>
      </c>
      <c r="W19" s="141" t="str">
        <f>+'EVALUACION CON CONTROLES'!Q24</f>
        <v>VERIFICANDO LA VIABILIDAD DE LA EJECUCION DEL CONTRATO</v>
      </c>
      <c r="X19" s="146" t="str">
        <f>+'EVALUACION CON CONTROLES'!R24</f>
        <v>MENSUAL</v>
      </c>
    </row>
    <row r="20" spans="2:24" ht="106.5" customHeight="1" x14ac:dyDescent="0.2">
      <c r="B20" s="145">
        <v>10</v>
      </c>
      <c r="C20" s="141" t="str">
        <f>+'EVALUACION CON CONTROLES'!C25:F25</f>
        <v>CONFLICTOS CON LA COMUNIDAD</v>
      </c>
      <c r="D20" s="17" t="str">
        <f>+'EVALUACION CON CONTROLES'!B25</f>
        <v>EJECUCIÓN</v>
      </c>
      <c r="E20" s="17" t="str">
        <f>VLOOKUP(C20,'IDENTIFICACION Y ANALISIS'!$B$19:$F$68,3,FALSE)</f>
        <v>General</v>
      </c>
      <c r="F20" s="17" t="str">
        <f>VLOOKUP(C20,'IDENTIFICACION Y ANALISIS'!$B$19:$F$68,4,FALSE)</f>
        <v>Externo</v>
      </c>
      <c r="G20" s="141" t="str">
        <f>+EVALUACION!H26</f>
        <v>INTERRUPCIÓN ACTIVIDADES</v>
      </c>
      <c r="H20" s="141">
        <f>+EVALUACION!I26</f>
        <v>2</v>
      </c>
      <c r="I20" s="141">
        <f>+EVALUACION!J26</f>
        <v>3</v>
      </c>
      <c r="J20" s="141">
        <f>+EVALUACION!K26</f>
        <v>5</v>
      </c>
      <c r="K20" s="17" t="str">
        <f>+EVALUACION!L26</f>
        <v>MEDIO</v>
      </c>
      <c r="L20" s="141" t="s">
        <v>228</v>
      </c>
      <c r="M20" s="17" t="s">
        <v>229</v>
      </c>
      <c r="N20" s="141" t="str">
        <f>+'EVALUACION CON CONTROLES'!G25</f>
        <v>APOYO A LA SUPERVISION VERIFICA LAS CAUSAS DEL CONFLICTO GENERADO CON LA EJECUCION DEL CONTRATO Y LA COMUNIDAD</v>
      </c>
      <c r="O20" s="141">
        <f>+'EVALUACION CON CONTROLES'!I25</f>
        <v>1</v>
      </c>
      <c r="P20" s="141">
        <f>+'EVALUACION CON CONTROLES'!J25</f>
        <v>2</v>
      </c>
      <c r="Q20" s="141">
        <f>+'EVALUACION CON CONTROLES'!K25</f>
        <v>3</v>
      </c>
      <c r="R20" s="17" t="str">
        <f>+'EVALUACION CON CONTROLES'!L25</f>
        <v>BAJO</v>
      </c>
      <c r="S20" s="141" t="str">
        <f>+'EVALUACION CON CONTROLES'!M25</f>
        <v>NO</v>
      </c>
      <c r="T20" s="141" t="str">
        <f>+'EVALUACION CON CONTROLES'!N25</f>
        <v>FDLE</v>
      </c>
      <c r="U20" s="141" t="str">
        <f>+'EVALUACION CON CONTROLES'!O25</f>
        <v>DESDE SU OCURRENCIA</v>
      </c>
      <c r="V20" s="141" t="str">
        <f>+'EVALUACION CON CONTROLES'!P25</f>
        <v>DURANTE LA EJECUCION</v>
      </c>
      <c r="W20" s="141" t="str">
        <f>+'EVALUACION CON CONTROLES'!Q25</f>
        <v>VERIFICANDO QUE SE SUBSANEN LAS CAUSAS QUE GENERAN EL MALESTAR CON LA COMUNIDAD</v>
      </c>
      <c r="X20" s="146" t="str">
        <f>+'EVALUACION CON CONTROLES'!R25</f>
        <v>MENSUAL</v>
      </c>
    </row>
    <row r="21" spans="2:24" ht="106.5" customHeight="1" x14ac:dyDescent="0.2">
      <c r="B21" s="145">
        <v>11</v>
      </c>
      <c r="C21" s="141" t="str">
        <f>+'EVALUACION CON CONTROLES'!C26:F26</f>
        <v>RETRASOS EN LA ENTREGA DE BIENES AL OPERADOR</v>
      </c>
      <c r="D21" s="17" t="str">
        <f>+'EVALUACION CON CONTROLES'!B26</f>
        <v>EJECUCIÓN</v>
      </c>
      <c r="E21" s="17" t="str">
        <f>VLOOKUP(C21,'IDENTIFICACION Y ANALISIS'!$B$19:$F$68,3,FALSE)</f>
        <v>General</v>
      </c>
      <c r="F21" s="17" t="str">
        <f>VLOOKUP(C21,'IDENTIFICACION Y ANALISIS'!$B$19:$F$68,4,FALSE)</f>
        <v>Interno</v>
      </c>
      <c r="G21" s="141" t="str">
        <f>+EVALUACION!H27</f>
        <v>INTERRUPCIÓN ACTIVIDADES</v>
      </c>
      <c r="H21" s="141">
        <f>+EVALUACION!I27</f>
        <v>2</v>
      </c>
      <c r="I21" s="141">
        <f>+EVALUACION!J27</f>
        <v>3</v>
      </c>
      <c r="J21" s="141">
        <f>+EVALUACION!K27</f>
        <v>5</v>
      </c>
      <c r="K21" s="17" t="str">
        <f>+EVALUACION!L27</f>
        <v>MEDIO</v>
      </c>
      <c r="L21" s="141" t="s">
        <v>230</v>
      </c>
      <c r="M21" s="17">
        <v>100</v>
      </c>
      <c r="N21" s="141" t="str">
        <f>+'EVALUACION CON CONTROLES'!G26</f>
        <v>APOYO A LA SUPERVISION VERIFICA LA SITUACION QUE SE PRESENTA CON EL OPERADOR Y SUS PROVEEDORES</v>
      </c>
      <c r="O21" s="141">
        <f>+'EVALUACION CON CONTROLES'!I26</f>
        <v>2</v>
      </c>
      <c r="P21" s="141">
        <f>+'EVALUACION CON CONTROLES'!J26</f>
        <v>2</v>
      </c>
      <c r="Q21" s="141">
        <f>+'EVALUACION CON CONTROLES'!K26</f>
        <v>4</v>
      </c>
      <c r="R21" s="17" t="str">
        <f>+'EVALUACION CON CONTROLES'!L26</f>
        <v>BAJO</v>
      </c>
      <c r="S21" s="141" t="str">
        <f>+'EVALUACION CON CONTROLES'!M26</f>
        <v>NO</v>
      </c>
      <c r="T21" s="141" t="str">
        <f>+'EVALUACION CON CONTROLES'!N26</f>
        <v>FDLE</v>
      </c>
      <c r="U21" s="141" t="str">
        <f>+'EVALUACION CON CONTROLES'!O26</f>
        <v>DESDE SU OCURRENCIA</v>
      </c>
      <c r="V21" s="141" t="str">
        <f>+'EVALUACION CON CONTROLES'!P26</f>
        <v>DURANTE LA EJECUCION</v>
      </c>
      <c r="W21" s="141" t="str">
        <f>+'EVALUACION CON CONTROLES'!Q26</f>
        <v>VERIFICANDO QUE SE REESTABLEZCAN LAS RELACIONES COMERCIALES DEL OPERADOR CON SUS PROVEEDORES</v>
      </c>
      <c r="X21" s="146" t="str">
        <f>+'EVALUACION CON CONTROLES'!R26</f>
        <v>MENSUAL</v>
      </c>
    </row>
    <row r="22" spans="2:24" ht="106.5" customHeight="1" x14ac:dyDescent="0.2">
      <c r="B22" s="145">
        <v>12</v>
      </c>
      <c r="C22" s="141" t="str">
        <f>+'EVALUACION CON CONTROLES'!C27:F27</f>
        <v>Eventos naturales tales como lluvias, inundaciones y sequias entre otros</v>
      </c>
      <c r="D22" s="17" t="str">
        <f>+'EVALUACION CON CONTROLES'!B27</f>
        <v>EJECUCIÓN</v>
      </c>
      <c r="E22" s="17" t="str">
        <f>VLOOKUP(C22,'IDENTIFICACION Y ANALISIS'!$B$19:$F$68,3,FALSE)</f>
        <v>General</v>
      </c>
      <c r="F22" s="17" t="str">
        <f>VLOOKUP(C22,'IDENTIFICACION Y ANALISIS'!$B$19:$F$68,4,FALSE)</f>
        <v>Externo</v>
      </c>
      <c r="G22" s="141" t="str">
        <f>+EVALUACION!H28</f>
        <v>SUSPENSIÓN DE ACTIVIDADES EN CRONOGRAMA</v>
      </c>
      <c r="H22" s="141">
        <f>+EVALUACION!I28</f>
        <v>1</v>
      </c>
      <c r="I22" s="141">
        <f>+EVALUACION!J28</f>
        <v>3</v>
      </c>
      <c r="J22" s="141">
        <f>+EVALUACION!K28</f>
        <v>4</v>
      </c>
      <c r="K22" s="17" t="str">
        <f>+EVALUACION!L28</f>
        <v>BAJO</v>
      </c>
      <c r="L22" s="141" t="s">
        <v>228</v>
      </c>
      <c r="M22" s="17" t="s">
        <v>229</v>
      </c>
      <c r="N22" s="141" t="str">
        <f>+'EVALUACION CON CONTROLES'!G27</f>
        <v>APOYO A LA SUPERVISION VERIFICA LA REPRORAMACION DE LAS ACTIVIDADES, TENIENDO EN CUENTA LOS ASPECTOS CLIMATICOS</v>
      </c>
      <c r="O22" s="141">
        <f>+'EVALUACION CON CONTROLES'!I27</f>
        <v>1</v>
      </c>
      <c r="P22" s="141">
        <f>+'EVALUACION CON CONTROLES'!J27</f>
        <v>3</v>
      </c>
      <c r="Q22" s="141">
        <f>+'EVALUACION CON CONTROLES'!K27</f>
        <v>4</v>
      </c>
      <c r="R22" s="17" t="str">
        <f>+'EVALUACION CON CONTROLES'!L27</f>
        <v>BAJO</v>
      </c>
      <c r="S22" s="141" t="s">
        <v>160</v>
      </c>
      <c r="T22" s="141" t="s">
        <v>154</v>
      </c>
      <c r="U22" s="141" t="s">
        <v>236</v>
      </c>
      <c r="V22" s="141" t="s">
        <v>163</v>
      </c>
      <c r="W22" s="141" t="s">
        <v>238</v>
      </c>
      <c r="X22" s="146" t="s">
        <v>158</v>
      </c>
    </row>
    <row r="23" spans="2:24" ht="106.5" customHeight="1" x14ac:dyDescent="0.2">
      <c r="B23" s="145">
        <v>13</v>
      </c>
      <c r="C23" s="141" t="str">
        <f>+'EVALUACION CON CONTROLES'!C28:F28</f>
        <v>Incumplimiento derivado del trámite de los permisos con autoridades ambientales, la obtención de los mismos, paz y salvos</v>
      </c>
      <c r="D23" s="17" t="str">
        <f>+'EVALUACION CON CONTROLES'!B28</f>
        <v>EJECUCIÓN</v>
      </c>
      <c r="E23" s="17" t="str">
        <f>VLOOKUP(C23,'IDENTIFICACION Y ANALISIS'!$B$19:$F$68,3,FALSE)</f>
        <v>General</v>
      </c>
      <c r="F23" s="17" t="str">
        <f>VLOOKUP(C23,'IDENTIFICACION Y ANALISIS'!$B$19:$F$68,4,FALSE)</f>
        <v>Externo</v>
      </c>
      <c r="G23" s="141" t="str">
        <f>+EVALUACION!H29</f>
        <v>SUSPENSIÓN DE ACTIVIDADES EN CRONOGRAMA</v>
      </c>
      <c r="H23" s="141">
        <f>+EVALUACION!I29</f>
        <v>1</v>
      </c>
      <c r="I23" s="141">
        <f>+EVALUACION!J29</f>
        <v>4</v>
      </c>
      <c r="J23" s="141">
        <f>+EVALUACION!K29</f>
        <v>5</v>
      </c>
      <c r="K23" s="17" t="str">
        <f>+EVALUACION!L29</f>
        <v>MEDIO</v>
      </c>
      <c r="L23" s="141" t="s">
        <v>230</v>
      </c>
      <c r="M23" s="17">
        <v>100</v>
      </c>
      <c r="N23" s="141" t="str">
        <f>+'EVALUACION CON CONTROLES'!G28</f>
        <v>APOYO A LA SUPERVISION REVISA LA SITUACIÓN QUE IMPIDE LA CONSECUCION DE LOS PERMISOS RESPECTIVOS</v>
      </c>
      <c r="O23" s="141">
        <f>+'EVALUACION CON CONTROLES'!I28</f>
        <v>1</v>
      </c>
      <c r="P23" s="141">
        <f>+'EVALUACION CON CONTROLES'!J28</f>
        <v>3</v>
      </c>
      <c r="Q23" s="141">
        <f>+'EVALUACION CON CONTROLES'!K28</f>
        <v>4</v>
      </c>
      <c r="R23" s="17" t="str">
        <f>+'EVALUACION CON CONTROLES'!L28</f>
        <v>BAJO</v>
      </c>
      <c r="S23" s="141" t="s">
        <v>160</v>
      </c>
      <c r="T23" s="141" t="s">
        <v>154</v>
      </c>
      <c r="U23" s="141" t="s">
        <v>237</v>
      </c>
      <c r="V23" s="141" t="s">
        <v>163</v>
      </c>
      <c r="W23" s="141" t="s">
        <v>239</v>
      </c>
      <c r="X23" s="146" t="s">
        <v>158</v>
      </c>
    </row>
    <row r="24" spans="2:24" ht="106.5" customHeight="1" x14ac:dyDescent="0.2">
      <c r="B24" s="145">
        <v>14</v>
      </c>
      <c r="C24" s="141">
        <f>+'EVALUACION CON CONTROLES'!C29:F29</f>
        <v>0</v>
      </c>
      <c r="D24" s="17">
        <f>+'EVALUACION CON CONTROLES'!B29</f>
        <v>0</v>
      </c>
      <c r="E24" s="17" t="e">
        <f>VLOOKUP(C24,'IDENTIFICACION Y ANALISIS'!$B$19:$F$68,3,FALSE)</f>
        <v>#N/A</v>
      </c>
      <c r="F24" s="17" t="e">
        <f>VLOOKUP(C24,'IDENTIFICACION Y ANALISIS'!$B$19:$F$68,4,FALSE)</f>
        <v>#N/A</v>
      </c>
      <c r="G24" s="141">
        <f>+EVALUACION!H30</f>
        <v>0</v>
      </c>
      <c r="H24" s="141">
        <f>+EVALUACION!I30</f>
        <v>0</v>
      </c>
      <c r="I24" s="141">
        <f>+EVALUACION!J30</f>
        <v>0</v>
      </c>
      <c r="J24" s="141">
        <f>+EVALUACION!K30</f>
        <v>0</v>
      </c>
      <c r="K24" s="17" t="str">
        <f>+EVALUACION!L30</f>
        <v>BAJO</v>
      </c>
      <c r="L24" s="141"/>
      <c r="M24" s="17"/>
      <c r="N24" s="141">
        <f>+'EVALUACION CON CONTROLES'!G29</f>
        <v>0</v>
      </c>
      <c r="O24" s="141">
        <f>+'EVALUACION CON CONTROLES'!I29</f>
        <v>0</v>
      </c>
      <c r="P24" s="141">
        <f>+'EVALUACION CON CONTROLES'!J29</f>
        <v>0</v>
      </c>
      <c r="Q24" s="141">
        <f>+'EVALUACION CON CONTROLES'!K29</f>
        <v>0</v>
      </c>
      <c r="R24" s="17" t="str">
        <f>+'EVALUACION CON CONTROLES'!L29</f>
        <v>BAJO</v>
      </c>
      <c r="S24" s="141">
        <f>+'EVALUACION CON CONTROLES'!M29</f>
        <v>0</v>
      </c>
      <c r="T24" s="141">
        <f>+'EVALUACION CON CONTROLES'!N29</f>
        <v>0</v>
      </c>
      <c r="U24" s="141">
        <f>+'EVALUACION CON CONTROLES'!O29</f>
        <v>0</v>
      </c>
      <c r="V24" s="141">
        <f>+'EVALUACION CON CONTROLES'!P29</f>
        <v>0</v>
      </c>
      <c r="W24" s="141">
        <f>+'EVALUACION CON CONTROLES'!Q29</f>
        <v>0</v>
      </c>
      <c r="X24" s="146">
        <f>+'EVALUACION CON CONTROLES'!R29</f>
        <v>0</v>
      </c>
    </row>
    <row r="25" spans="2:24" ht="106.5" customHeight="1" x14ac:dyDescent="0.2">
      <c r="B25" s="145">
        <v>15</v>
      </c>
      <c r="C25" s="141">
        <f>+'EVALUACION CON CONTROLES'!C30:F30</f>
        <v>0</v>
      </c>
      <c r="D25" s="17">
        <f>+'EVALUACION CON CONTROLES'!B30</f>
        <v>0</v>
      </c>
      <c r="E25" s="17" t="e">
        <f>VLOOKUP(C25,'IDENTIFICACION Y ANALISIS'!$B$19:$F$68,3,FALSE)</f>
        <v>#N/A</v>
      </c>
      <c r="F25" s="17" t="e">
        <f>VLOOKUP(C25,'IDENTIFICACION Y ANALISIS'!$B$19:$F$68,4,FALSE)</f>
        <v>#N/A</v>
      </c>
      <c r="G25" s="141">
        <f>+EVALUACION!H31</f>
        <v>0</v>
      </c>
      <c r="H25" s="141">
        <f>+EVALUACION!I31</f>
        <v>0</v>
      </c>
      <c r="I25" s="141">
        <f>+EVALUACION!J31</f>
        <v>0</v>
      </c>
      <c r="J25" s="141">
        <f>+EVALUACION!K31</f>
        <v>0</v>
      </c>
      <c r="K25" s="17" t="str">
        <f>+EVALUACION!L31</f>
        <v>BAJO</v>
      </c>
      <c r="L25" s="141"/>
      <c r="M25" s="17"/>
      <c r="N25" s="141">
        <f>+'EVALUACION CON CONTROLES'!G30</f>
        <v>0</v>
      </c>
      <c r="O25" s="141">
        <f>+'EVALUACION CON CONTROLES'!I30</f>
        <v>0</v>
      </c>
      <c r="P25" s="141">
        <f>+'EVALUACION CON CONTROLES'!J30</f>
        <v>0</v>
      </c>
      <c r="Q25" s="141">
        <f>+'EVALUACION CON CONTROLES'!K30</f>
        <v>0</v>
      </c>
      <c r="R25" s="17" t="str">
        <f>+'EVALUACION CON CONTROLES'!L30</f>
        <v>BAJO</v>
      </c>
      <c r="S25" s="141">
        <f>+'EVALUACION CON CONTROLES'!M30</f>
        <v>0</v>
      </c>
      <c r="T25" s="141">
        <f>+'EVALUACION CON CONTROLES'!N30</f>
        <v>0</v>
      </c>
      <c r="U25" s="141">
        <f>+'EVALUACION CON CONTROLES'!O30</f>
        <v>0</v>
      </c>
      <c r="V25" s="141">
        <f>+'EVALUACION CON CONTROLES'!P30</f>
        <v>0</v>
      </c>
      <c r="W25" s="141">
        <f>+'EVALUACION CON CONTROLES'!Q30</f>
        <v>0</v>
      </c>
      <c r="X25" s="146">
        <f>+'EVALUACION CON CONTROLES'!R30</f>
        <v>0</v>
      </c>
    </row>
    <row r="26" spans="2:24" ht="106.5" customHeight="1" x14ac:dyDescent="0.2">
      <c r="B26" s="145">
        <v>16</v>
      </c>
      <c r="C26" s="141">
        <f>+'EVALUACION CON CONTROLES'!C31:F31</f>
        <v>0</v>
      </c>
      <c r="D26" s="17">
        <f>+'EVALUACION CON CONTROLES'!B31</f>
        <v>0</v>
      </c>
      <c r="E26" s="17" t="e">
        <f>VLOOKUP(C26,'IDENTIFICACION Y ANALISIS'!$B$19:$F$68,3,FALSE)</f>
        <v>#N/A</v>
      </c>
      <c r="F26" s="17" t="e">
        <f>VLOOKUP(C26,'IDENTIFICACION Y ANALISIS'!$B$19:$F$68,4,FALSE)</f>
        <v>#N/A</v>
      </c>
      <c r="G26" s="141">
        <f>+EVALUACION!H32</f>
        <v>0</v>
      </c>
      <c r="H26" s="141">
        <f>+EVALUACION!I32</f>
        <v>0</v>
      </c>
      <c r="I26" s="141">
        <f>+EVALUACION!J32</f>
        <v>0</v>
      </c>
      <c r="J26" s="141">
        <f>+EVALUACION!K32</f>
        <v>0</v>
      </c>
      <c r="K26" s="17" t="str">
        <f>+EVALUACION!L32</f>
        <v>BAJO</v>
      </c>
      <c r="L26" s="141"/>
      <c r="M26" s="17"/>
      <c r="N26" s="141">
        <f>+'EVALUACION CON CONTROLES'!G31</f>
        <v>0</v>
      </c>
      <c r="O26" s="141">
        <f>+'EVALUACION CON CONTROLES'!I31</f>
        <v>0</v>
      </c>
      <c r="P26" s="141">
        <f>+'EVALUACION CON CONTROLES'!J31</f>
        <v>0</v>
      </c>
      <c r="Q26" s="141">
        <f>+'EVALUACION CON CONTROLES'!K31</f>
        <v>0</v>
      </c>
      <c r="R26" s="17" t="str">
        <f>+'EVALUACION CON CONTROLES'!L31</f>
        <v>BAJO</v>
      </c>
      <c r="S26" s="141">
        <f>+'EVALUACION CON CONTROLES'!M31</f>
        <v>0</v>
      </c>
      <c r="T26" s="141">
        <f>+'EVALUACION CON CONTROLES'!N31</f>
        <v>0</v>
      </c>
      <c r="U26" s="141">
        <f>+'EVALUACION CON CONTROLES'!O31</f>
        <v>0</v>
      </c>
      <c r="V26" s="141">
        <f>+'EVALUACION CON CONTROLES'!P31</f>
        <v>0</v>
      </c>
      <c r="W26" s="141">
        <f>+'EVALUACION CON CONTROLES'!Q31</f>
        <v>0</v>
      </c>
      <c r="X26" s="146">
        <f>+'EVALUACION CON CONTROLES'!R31</f>
        <v>0</v>
      </c>
    </row>
    <row r="27" spans="2:24" ht="106.5" customHeight="1" x14ac:dyDescent="0.2">
      <c r="B27" s="145">
        <v>17</v>
      </c>
      <c r="C27" s="141">
        <f>+'EVALUACION CON CONTROLES'!C32:F32</f>
        <v>0</v>
      </c>
      <c r="D27" s="17">
        <f>+'EVALUACION CON CONTROLES'!B32</f>
        <v>0</v>
      </c>
      <c r="E27" s="17" t="e">
        <f>VLOOKUP(C27,'IDENTIFICACION Y ANALISIS'!$B$19:$F$68,3,FALSE)</f>
        <v>#N/A</v>
      </c>
      <c r="F27" s="17" t="e">
        <f>VLOOKUP(C27,'IDENTIFICACION Y ANALISIS'!$B$19:$F$68,4,FALSE)</f>
        <v>#N/A</v>
      </c>
      <c r="G27" s="141">
        <f>+EVALUACION!H33</f>
        <v>0</v>
      </c>
      <c r="H27" s="141">
        <f>+EVALUACION!I33</f>
        <v>0</v>
      </c>
      <c r="I27" s="141">
        <f>+EVALUACION!J33</f>
        <v>0</v>
      </c>
      <c r="J27" s="141">
        <f>+EVALUACION!K33</f>
        <v>0</v>
      </c>
      <c r="K27" s="17" t="str">
        <f>+EVALUACION!L33</f>
        <v>BAJO</v>
      </c>
      <c r="L27" s="141"/>
      <c r="M27" s="17"/>
      <c r="N27" s="141">
        <f>+'EVALUACION CON CONTROLES'!G32</f>
        <v>0</v>
      </c>
      <c r="O27" s="141">
        <f>+'EVALUACION CON CONTROLES'!I32</f>
        <v>0</v>
      </c>
      <c r="P27" s="141">
        <f>+'EVALUACION CON CONTROLES'!J32</f>
        <v>0</v>
      </c>
      <c r="Q27" s="141">
        <f>+'EVALUACION CON CONTROLES'!K32</f>
        <v>0</v>
      </c>
      <c r="R27" s="17" t="str">
        <f>+'EVALUACION CON CONTROLES'!L32</f>
        <v>BAJO</v>
      </c>
      <c r="S27" s="141">
        <f>+'EVALUACION CON CONTROLES'!M32</f>
        <v>0</v>
      </c>
      <c r="T27" s="141">
        <f>+'EVALUACION CON CONTROLES'!N32</f>
        <v>0</v>
      </c>
      <c r="U27" s="141">
        <f>+'EVALUACION CON CONTROLES'!O32</f>
        <v>0</v>
      </c>
      <c r="V27" s="141">
        <f>+'EVALUACION CON CONTROLES'!P32</f>
        <v>0</v>
      </c>
      <c r="W27" s="141">
        <f>+'EVALUACION CON CONTROLES'!Q32</f>
        <v>0</v>
      </c>
      <c r="X27" s="146">
        <f>+'EVALUACION CON CONTROLES'!R32</f>
        <v>0</v>
      </c>
    </row>
    <row r="28" spans="2:24" ht="106.5" customHeight="1" x14ac:dyDescent="0.2">
      <c r="B28" s="145">
        <v>18</v>
      </c>
      <c r="C28" s="141">
        <f>+'EVALUACION CON CONTROLES'!C33:F33</f>
        <v>0</v>
      </c>
      <c r="D28" s="17">
        <f>+'EVALUACION CON CONTROLES'!B33</f>
        <v>0</v>
      </c>
      <c r="E28" s="17" t="e">
        <f>VLOOKUP(C28,'IDENTIFICACION Y ANALISIS'!$B$19:$F$68,3,FALSE)</f>
        <v>#N/A</v>
      </c>
      <c r="F28" s="17" t="e">
        <f>VLOOKUP(C28,'IDENTIFICACION Y ANALISIS'!$B$19:$F$68,4,FALSE)</f>
        <v>#N/A</v>
      </c>
      <c r="G28" s="141">
        <f>+EVALUACION!H34</f>
        <v>0</v>
      </c>
      <c r="H28" s="141">
        <f>+EVALUACION!I34</f>
        <v>0</v>
      </c>
      <c r="I28" s="141">
        <f>+EVALUACION!J34</f>
        <v>0</v>
      </c>
      <c r="J28" s="141">
        <f>+EVALUACION!K34</f>
        <v>0</v>
      </c>
      <c r="K28" s="17" t="str">
        <f>+EVALUACION!L34</f>
        <v>BAJO</v>
      </c>
      <c r="L28" s="141"/>
      <c r="M28" s="17"/>
      <c r="N28" s="141">
        <f>+'EVALUACION CON CONTROLES'!G33</f>
        <v>0</v>
      </c>
      <c r="O28" s="141">
        <f>+'EVALUACION CON CONTROLES'!I33</f>
        <v>0</v>
      </c>
      <c r="P28" s="141">
        <f>+'EVALUACION CON CONTROLES'!J33</f>
        <v>0</v>
      </c>
      <c r="Q28" s="141">
        <f>+'EVALUACION CON CONTROLES'!K33</f>
        <v>0</v>
      </c>
      <c r="R28" s="17" t="str">
        <f>+'EVALUACION CON CONTROLES'!L33</f>
        <v>BAJO</v>
      </c>
      <c r="S28" s="141">
        <f>+'EVALUACION CON CONTROLES'!M33</f>
        <v>0</v>
      </c>
      <c r="T28" s="141">
        <f>+'EVALUACION CON CONTROLES'!N33</f>
        <v>0</v>
      </c>
      <c r="U28" s="141">
        <f>+'EVALUACION CON CONTROLES'!O33</f>
        <v>0</v>
      </c>
      <c r="V28" s="141">
        <f>+'EVALUACION CON CONTROLES'!P33</f>
        <v>0</v>
      </c>
      <c r="W28" s="141">
        <f>+'EVALUACION CON CONTROLES'!Q33</f>
        <v>0</v>
      </c>
      <c r="X28" s="146">
        <f>+'EVALUACION CON CONTROLES'!R33</f>
        <v>0</v>
      </c>
    </row>
    <row r="29" spans="2:24" ht="106.5" customHeight="1" thickBot="1" x14ac:dyDescent="0.25">
      <c r="B29" s="145">
        <v>19</v>
      </c>
      <c r="C29" s="141">
        <f>+'EVALUACION CON CONTROLES'!C34:F34</f>
        <v>0</v>
      </c>
      <c r="D29" s="17">
        <f>+'EVALUACION CON CONTROLES'!B34</f>
        <v>0</v>
      </c>
      <c r="E29" s="17" t="e">
        <f>VLOOKUP(C29,'IDENTIFICACION Y ANALISIS'!$B$19:$F$68,3,FALSE)</f>
        <v>#N/A</v>
      </c>
      <c r="F29" s="17" t="e">
        <f>VLOOKUP(C29,'IDENTIFICACION Y ANALISIS'!$B$19:$F$68,4,FALSE)</f>
        <v>#N/A</v>
      </c>
      <c r="G29" s="141">
        <f>+EVALUACION!H35</f>
        <v>0</v>
      </c>
      <c r="H29" s="141">
        <f>+EVALUACION!I35</f>
        <v>0</v>
      </c>
      <c r="I29" s="141">
        <f>+EVALUACION!J35</f>
        <v>0</v>
      </c>
      <c r="J29" s="141">
        <f>+EVALUACION!K35</f>
        <v>0</v>
      </c>
      <c r="K29" s="17" t="str">
        <f>+EVALUACION!L35</f>
        <v>BAJO</v>
      </c>
      <c r="L29" s="141"/>
      <c r="M29" s="17"/>
      <c r="N29" s="141">
        <f>+'EVALUACION CON CONTROLES'!G34</f>
        <v>0</v>
      </c>
      <c r="O29" s="141">
        <f>+'EVALUACION CON CONTROLES'!I34</f>
        <v>0</v>
      </c>
      <c r="P29" s="141">
        <f>+'EVALUACION CON CONTROLES'!J34</f>
        <v>0</v>
      </c>
      <c r="Q29" s="141">
        <f>+'EVALUACION CON CONTROLES'!K34</f>
        <v>0</v>
      </c>
      <c r="R29" s="17" t="str">
        <f>+'EVALUACION CON CONTROLES'!L34</f>
        <v>BAJO</v>
      </c>
      <c r="S29" s="141">
        <f>+'EVALUACION CON CONTROLES'!M34</f>
        <v>0</v>
      </c>
      <c r="T29" s="141">
        <f>+'EVALUACION CON CONTROLES'!N34</f>
        <v>0</v>
      </c>
      <c r="U29" s="141">
        <f>+'EVALUACION CON CONTROLES'!O34</f>
        <v>0</v>
      </c>
      <c r="V29" s="141">
        <f>+'EVALUACION CON CONTROLES'!P34</f>
        <v>0</v>
      </c>
      <c r="W29" s="141">
        <f>+'EVALUACION CON CONTROLES'!Q34</f>
        <v>0</v>
      </c>
      <c r="X29" s="24">
        <f>+'EVALUACION CON CONTROLES'!R34</f>
        <v>0</v>
      </c>
    </row>
    <row r="30" spans="2:24" ht="106.5" customHeight="1" thickBot="1" x14ac:dyDescent="0.25">
      <c r="B30" s="33">
        <v>20</v>
      </c>
      <c r="C30" s="34">
        <f>+'EVALUACION CON CONTROLES'!C35:F35</f>
        <v>0</v>
      </c>
      <c r="D30" s="35">
        <f>+'EVALUACION CON CONTROLES'!B35</f>
        <v>0</v>
      </c>
      <c r="E30" s="35" t="e">
        <f>VLOOKUP(C30,'IDENTIFICACION Y ANALISIS'!$B$19:$F$68,3,FALSE)</f>
        <v>#N/A</v>
      </c>
      <c r="F30" s="35" t="e">
        <f>VLOOKUP(C30,'IDENTIFICACION Y ANALISIS'!$B$19:$F$68,4,FALSE)</f>
        <v>#N/A</v>
      </c>
      <c r="G30" s="34">
        <f>+EVALUACION!H36</f>
        <v>0</v>
      </c>
      <c r="H30" s="34">
        <f>+EVALUACION!I36</f>
        <v>0</v>
      </c>
      <c r="I30" s="34">
        <f>+EVALUACION!J36</f>
        <v>0</v>
      </c>
      <c r="J30" s="34">
        <f>+EVALUACION!K36</f>
        <v>0</v>
      </c>
      <c r="K30" s="35" t="str">
        <f>+EVALUACION!L36</f>
        <v>BAJO</v>
      </c>
      <c r="L30" s="34"/>
      <c r="M30" s="35"/>
      <c r="N30" s="34">
        <f>+'EVALUACION CON CONTROLES'!G35</f>
        <v>0</v>
      </c>
      <c r="O30" s="34">
        <f>+'EVALUACION CON CONTROLES'!I35</f>
        <v>0</v>
      </c>
      <c r="P30" s="34">
        <f>+'EVALUACION CON CONTROLES'!J35</f>
        <v>0</v>
      </c>
      <c r="Q30" s="34">
        <f>+'EVALUACION CON CONTROLES'!K35</f>
        <v>0</v>
      </c>
      <c r="R30" s="35" t="str">
        <f>+'EVALUACION CON CONTROLES'!L35</f>
        <v>BAJO</v>
      </c>
      <c r="S30" s="34">
        <f>+'EVALUACION CON CONTROLES'!M35</f>
        <v>0</v>
      </c>
      <c r="T30" s="34">
        <f>+'EVALUACION CON CONTROLES'!N35</f>
        <v>0</v>
      </c>
      <c r="U30" s="34">
        <f>+'EVALUACION CON CONTROLES'!O35</f>
        <v>0</v>
      </c>
      <c r="V30" s="34">
        <f>+'EVALUACION CON CONTROLES'!P35</f>
        <v>0</v>
      </c>
      <c r="W30" s="34">
        <f>+'EVALUACION CON CONTROLES'!Q35</f>
        <v>0</v>
      </c>
      <c r="X30" s="36">
        <f>+'EVALUACION CON CONTROLES'!R35</f>
        <v>0</v>
      </c>
    </row>
    <row r="31" spans="2:24" ht="13.5" customHeight="1" x14ac:dyDescent="0.2">
      <c r="B31" s="42"/>
      <c r="X31" s="43"/>
    </row>
    <row r="32" spans="2:24" ht="13.5" customHeight="1" x14ac:dyDescent="0.25">
      <c r="B32" s="42"/>
      <c r="E32" s="14"/>
      <c r="F32" s="241" t="s">
        <v>231</v>
      </c>
      <c r="G32" s="242"/>
      <c r="H32" s="14"/>
      <c r="I32" s="14"/>
      <c r="J32" s="245" t="s">
        <v>182</v>
      </c>
      <c r="K32" s="167"/>
      <c r="L32" s="167"/>
      <c r="M32" s="167"/>
      <c r="X32" s="43"/>
    </row>
    <row r="33" spans="2:24" ht="13.5" customHeight="1" x14ac:dyDescent="0.2">
      <c r="B33" s="42"/>
      <c r="E33" s="244" t="s">
        <v>105</v>
      </c>
      <c r="F33" s="143" t="s">
        <v>106</v>
      </c>
      <c r="G33" s="143" t="s">
        <v>107</v>
      </c>
      <c r="H33" s="14"/>
      <c r="I33" s="14"/>
      <c r="J33" s="238" t="s">
        <v>108</v>
      </c>
      <c r="K33" s="152"/>
      <c r="L33" s="238" t="s">
        <v>107</v>
      </c>
      <c r="M33" s="152"/>
      <c r="X33" s="43"/>
    </row>
    <row r="34" spans="2:24" ht="13.5" customHeight="1" x14ac:dyDescent="0.2">
      <c r="B34" s="42"/>
      <c r="E34" s="165"/>
      <c r="F34" s="141" t="s">
        <v>109</v>
      </c>
      <c r="G34" s="141">
        <v>1</v>
      </c>
      <c r="H34" s="14"/>
      <c r="I34" s="14"/>
      <c r="J34" s="240" t="s">
        <v>110</v>
      </c>
      <c r="K34" s="152"/>
      <c r="L34" s="240">
        <v>1</v>
      </c>
      <c r="M34" s="152"/>
      <c r="X34" s="43"/>
    </row>
    <row r="35" spans="2:24" ht="13.5" customHeight="1" x14ac:dyDescent="0.2">
      <c r="B35" s="42"/>
      <c r="E35" s="165"/>
      <c r="F35" s="141" t="s">
        <v>111</v>
      </c>
      <c r="G35" s="141">
        <v>2</v>
      </c>
      <c r="H35" s="14"/>
      <c r="I35" s="14"/>
      <c r="J35" s="240" t="s">
        <v>112</v>
      </c>
      <c r="K35" s="152"/>
      <c r="L35" s="240">
        <v>2</v>
      </c>
      <c r="M35" s="152"/>
      <c r="X35" s="43"/>
    </row>
    <row r="36" spans="2:24" ht="13.5" customHeight="1" x14ac:dyDescent="0.2">
      <c r="B36" s="42"/>
      <c r="E36" s="165"/>
      <c r="F36" s="141" t="s">
        <v>113</v>
      </c>
      <c r="G36" s="141">
        <v>3</v>
      </c>
      <c r="H36" s="14"/>
      <c r="I36" s="14"/>
      <c r="J36" s="240" t="s">
        <v>114</v>
      </c>
      <c r="K36" s="152"/>
      <c r="L36" s="240">
        <v>3</v>
      </c>
      <c r="M36" s="152"/>
      <c r="X36" s="43"/>
    </row>
    <row r="37" spans="2:24" ht="13.5" customHeight="1" x14ac:dyDescent="0.2">
      <c r="B37" s="42"/>
      <c r="E37" s="165"/>
      <c r="F37" s="141" t="s">
        <v>115</v>
      </c>
      <c r="G37" s="141">
        <v>4</v>
      </c>
      <c r="H37" s="14"/>
      <c r="I37" s="14"/>
      <c r="J37" s="240" t="s">
        <v>116</v>
      </c>
      <c r="K37" s="152"/>
      <c r="L37" s="240">
        <v>4</v>
      </c>
      <c r="M37" s="152"/>
      <c r="X37" s="43"/>
    </row>
    <row r="38" spans="2:24" ht="13.5" customHeight="1" x14ac:dyDescent="0.2">
      <c r="B38" s="42"/>
      <c r="E38" s="165"/>
      <c r="F38" s="141" t="s">
        <v>117</v>
      </c>
      <c r="G38" s="141">
        <v>5</v>
      </c>
      <c r="H38" s="14"/>
      <c r="I38" s="14"/>
      <c r="J38" s="240" t="s">
        <v>118</v>
      </c>
      <c r="K38" s="152"/>
      <c r="L38" s="240">
        <v>5</v>
      </c>
      <c r="M38" s="152"/>
      <c r="X38" s="43"/>
    </row>
    <row r="39" spans="2:24" ht="13.5" customHeight="1" x14ac:dyDescent="0.2">
      <c r="B39" s="42"/>
      <c r="D39" s="14"/>
      <c r="E39" s="14"/>
      <c r="F39" s="14"/>
      <c r="G39" s="14"/>
      <c r="H39" s="14"/>
      <c r="I39" s="14"/>
      <c r="J39" s="14"/>
      <c r="K39" s="14"/>
      <c r="L39" s="14"/>
      <c r="M39" s="14"/>
      <c r="X39" s="43"/>
    </row>
    <row r="40" spans="2:24" ht="13.5" customHeight="1" x14ac:dyDescent="0.25">
      <c r="B40" s="42"/>
      <c r="D40" s="245" t="s">
        <v>119</v>
      </c>
      <c r="E40" s="167"/>
      <c r="F40" s="167"/>
      <c r="G40" s="167"/>
      <c r="H40" s="167"/>
      <c r="I40" s="167"/>
      <c r="J40" s="167"/>
      <c r="K40" s="167"/>
      <c r="X40" s="43"/>
    </row>
    <row r="41" spans="2:24" ht="13.5" customHeight="1" x14ac:dyDescent="0.25">
      <c r="B41" s="42"/>
      <c r="D41" s="238" t="s">
        <v>106</v>
      </c>
      <c r="E41" s="238" t="s">
        <v>107</v>
      </c>
      <c r="F41" s="243" t="s">
        <v>110</v>
      </c>
      <c r="G41" s="152"/>
      <c r="H41" s="243" t="s">
        <v>112</v>
      </c>
      <c r="I41" s="152"/>
      <c r="J41" s="142" t="s">
        <v>114</v>
      </c>
      <c r="K41" s="142" t="s">
        <v>116</v>
      </c>
      <c r="L41" s="143" t="s">
        <v>118</v>
      </c>
      <c r="P41" s="245" t="s">
        <v>133</v>
      </c>
      <c r="Q41" s="167"/>
      <c r="R41" s="167"/>
      <c r="S41" s="167"/>
      <c r="T41" s="167"/>
      <c r="X41" s="43"/>
    </row>
    <row r="42" spans="2:24" ht="13.5" customHeight="1" x14ac:dyDescent="0.2">
      <c r="B42" s="42"/>
      <c r="D42" s="155"/>
      <c r="E42" s="155"/>
      <c r="F42" s="239">
        <v>1</v>
      </c>
      <c r="G42" s="152"/>
      <c r="H42" s="239">
        <v>2</v>
      </c>
      <c r="I42" s="152"/>
      <c r="J42" s="144">
        <v>3</v>
      </c>
      <c r="K42" s="144">
        <v>4</v>
      </c>
      <c r="L42" s="144">
        <v>5</v>
      </c>
      <c r="P42" s="243" t="s">
        <v>119</v>
      </c>
      <c r="Q42" s="151"/>
      <c r="R42" s="152"/>
      <c r="S42" s="243" t="s">
        <v>132</v>
      </c>
      <c r="T42" s="152"/>
      <c r="X42" s="43"/>
    </row>
    <row r="43" spans="2:24" ht="13.5" customHeight="1" x14ac:dyDescent="0.2">
      <c r="B43" s="42"/>
      <c r="D43" s="141" t="s">
        <v>109</v>
      </c>
      <c r="E43" s="140">
        <v>1</v>
      </c>
      <c r="F43" s="247">
        <v>2</v>
      </c>
      <c r="G43" s="152"/>
      <c r="H43" s="247">
        <v>3</v>
      </c>
      <c r="I43" s="152"/>
      <c r="J43" s="138">
        <v>4</v>
      </c>
      <c r="K43" s="148">
        <v>5</v>
      </c>
      <c r="L43" s="147">
        <v>6</v>
      </c>
      <c r="P43" s="237" t="s">
        <v>134</v>
      </c>
      <c r="Q43" s="151"/>
      <c r="R43" s="152"/>
      <c r="S43" s="248" t="s">
        <v>135</v>
      </c>
      <c r="T43" s="152"/>
      <c r="X43" s="43"/>
    </row>
    <row r="44" spans="2:24" ht="13.5" customHeight="1" x14ac:dyDescent="0.2">
      <c r="B44" s="42"/>
      <c r="D44" s="141" t="s">
        <v>111</v>
      </c>
      <c r="E44" s="140">
        <v>2</v>
      </c>
      <c r="F44" s="247">
        <v>3</v>
      </c>
      <c r="G44" s="152"/>
      <c r="H44" s="247">
        <v>4</v>
      </c>
      <c r="I44" s="152"/>
      <c r="J44" s="148">
        <v>5</v>
      </c>
      <c r="K44" s="147">
        <v>6</v>
      </c>
      <c r="L44" s="147">
        <v>7</v>
      </c>
      <c r="P44" s="236" t="s">
        <v>136</v>
      </c>
      <c r="Q44" s="151"/>
      <c r="R44" s="152"/>
      <c r="S44" s="248" t="s">
        <v>137</v>
      </c>
      <c r="T44" s="152"/>
      <c r="X44" s="43"/>
    </row>
    <row r="45" spans="2:24" ht="13.5" customHeight="1" x14ac:dyDescent="0.2">
      <c r="B45" s="42"/>
      <c r="D45" s="141" t="s">
        <v>113</v>
      </c>
      <c r="E45" s="140">
        <v>3</v>
      </c>
      <c r="F45" s="247">
        <v>4</v>
      </c>
      <c r="G45" s="152"/>
      <c r="H45" s="246">
        <v>5</v>
      </c>
      <c r="I45" s="152"/>
      <c r="J45" s="147">
        <v>6</v>
      </c>
      <c r="K45" s="147">
        <v>7</v>
      </c>
      <c r="L45" s="139">
        <v>8</v>
      </c>
      <c r="P45" s="246">
        <v>5</v>
      </c>
      <c r="Q45" s="151"/>
      <c r="R45" s="152"/>
      <c r="S45" s="248" t="s">
        <v>138</v>
      </c>
      <c r="T45" s="152"/>
      <c r="X45" s="43"/>
    </row>
    <row r="46" spans="2:24" ht="13.5" customHeight="1" x14ac:dyDescent="0.2">
      <c r="B46" s="42"/>
      <c r="D46" s="141" t="s">
        <v>115</v>
      </c>
      <c r="E46" s="140">
        <v>4</v>
      </c>
      <c r="F46" s="246">
        <v>5</v>
      </c>
      <c r="G46" s="152"/>
      <c r="H46" s="236">
        <v>6</v>
      </c>
      <c r="I46" s="152"/>
      <c r="J46" s="147">
        <v>7</v>
      </c>
      <c r="K46" s="139">
        <v>8</v>
      </c>
      <c r="L46" s="139">
        <v>9</v>
      </c>
      <c r="P46" s="247" t="s">
        <v>139</v>
      </c>
      <c r="Q46" s="151"/>
      <c r="R46" s="152"/>
      <c r="S46" s="248" t="s">
        <v>140</v>
      </c>
      <c r="T46" s="152"/>
      <c r="X46" s="43"/>
    </row>
    <row r="47" spans="2:24" ht="13.5" customHeight="1" x14ac:dyDescent="0.2">
      <c r="B47" s="42"/>
      <c r="D47" s="141" t="s">
        <v>117</v>
      </c>
      <c r="E47" s="140">
        <v>5</v>
      </c>
      <c r="F47" s="236">
        <v>6</v>
      </c>
      <c r="G47" s="152"/>
      <c r="H47" s="236">
        <v>7</v>
      </c>
      <c r="I47" s="152"/>
      <c r="J47" s="139">
        <v>8</v>
      </c>
      <c r="K47" s="139">
        <v>9</v>
      </c>
      <c r="L47" s="139">
        <v>10</v>
      </c>
      <c r="X47" s="43"/>
    </row>
    <row r="48" spans="2:24" ht="13.5" customHeight="1" thickBot="1" x14ac:dyDescent="0.25">
      <c r="B48" s="18"/>
      <c r="C48" s="19"/>
      <c r="D48" s="20"/>
      <c r="E48" s="20"/>
      <c r="F48" s="20"/>
      <c r="G48" s="20"/>
      <c r="H48" s="20"/>
      <c r="I48" s="20"/>
      <c r="J48" s="20"/>
      <c r="K48" s="20"/>
      <c r="L48" s="20"/>
      <c r="M48" s="20"/>
      <c r="N48" s="19"/>
      <c r="O48" s="19"/>
      <c r="P48" s="19"/>
      <c r="Q48" s="19"/>
      <c r="R48" s="19"/>
      <c r="S48" s="19"/>
      <c r="T48" s="19"/>
      <c r="U48" s="19"/>
      <c r="V48" s="19"/>
      <c r="W48" s="19"/>
      <c r="X48" s="21"/>
    </row>
    <row r="49" spans="2:18" ht="16.5" customHeight="1" x14ac:dyDescent="0.2">
      <c r="D49" s="14"/>
      <c r="F49" s="14"/>
      <c r="G49" s="14"/>
      <c r="H49" s="14"/>
      <c r="I49" s="14"/>
      <c r="J49" s="14"/>
      <c r="K49" s="14"/>
      <c r="L49" s="14"/>
      <c r="M49" s="14"/>
      <c r="N49" s="14"/>
      <c r="O49" s="14"/>
      <c r="P49" s="14"/>
      <c r="Q49" s="14"/>
      <c r="R49" s="14"/>
    </row>
    <row r="50" spans="2:18" ht="16.5" customHeight="1" x14ac:dyDescent="0.2">
      <c r="D50" s="14"/>
      <c r="F50" s="14"/>
      <c r="G50" s="14"/>
      <c r="H50" s="14"/>
      <c r="I50" s="14"/>
      <c r="J50" s="14"/>
      <c r="K50" s="14"/>
      <c r="L50" s="14"/>
      <c r="M50" s="14"/>
      <c r="N50" s="14"/>
      <c r="O50" s="14"/>
      <c r="P50" s="14"/>
      <c r="Q50" s="14"/>
      <c r="R50" s="14"/>
    </row>
    <row r="51" spans="2:18" ht="12.75" customHeight="1" x14ac:dyDescent="0.2">
      <c r="D51" s="14"/>
      <c r="F51" s="14"/>
      <c r="G51" s="14"/>
      <c r="H51" s="14"/>
      <c r="I51" s="14"/>
      <c r="J51" s="14"/>
      <c r="K51" s="14"/>
      <c r="L51" s="14"/>
      <c r="M51" s="14"/>
      <c r="N51" s="14"/>
      <c r="O51" s="14"/>
      <c r="P51" s="14"/>
      <c r="Q51" s="14"/>
      <c r="R51" s="14"/>
    </row>
    <row r="52" spans="2:18" hidden="1" x14ac:dyDescent="0.2">
      <c r="B52" s="16" t="s">
        <v>230</v>
      </c>
      <c r="D52" s="14"/>
      <c r="F52" s="14"/>
      <c r="G52" s="14"/>
      <c r="H52" s="14"/>
      <c r="I52" s="14"/>
      <c r="J52" s="14"/>
      <c r="K52" s="14"/>
      <c r="L52" s="14"/>
      <c r="M52" s="14"/>
      <c r="N52" s="14"/>
      <c r="O52" s="14"/>
      <c r="P52" s="14"/>
      <c r="Q52" s="14"/>
      <c r="R52" s="14"/>
    </row>
    <row r="53" spans="2:18" ht="15" hidden="1" customHeight="1" x14ac:dyDescent="0.25">
      <c r="B53" s="16" t="s">
        <v>232</v>
      </c>
      <c r="D53" s="22"/>
      <c r="F53" s="14"/>
      <c r="G53" s="22"/>
      <c r="H53" s="22"/>
      <c r="I53" s="22"/>
      <c r="J53" s="22"/>
      <c r="K53" s="22"/>
      <c r="L53" s="22"/>
      <c r="M53" s="22"/>
      <c r="N53" s="22"/>
      <c r="O53" s="22"/>
      <c r="P53" s="22"/>
      <c r="Q53" s="22"/>
      <c r="R53" s="22"/>
    </row>
    <row r="54" spans="2:18" hidden="1" x14ac:dyDescent="0.2">
      <c r="B54" s="16" t="s">
        <v>228</v>
      </c>
      <c r="D54" s="14"/>
      <c r="F54" s="14"/>
      <c r="G54" s="14"/>
      <c r="H54" s="14"/>
      <c r="I54" s="14"/>
      <c r="J54" s="14"/>
      <c r="K54" s="14"/>
      <c r="L54" s="14"/>
      <c r="M54" s="14"/>
      <c r="N54" s="14"/>
      <c r="O54" s="14"/>
      <c r="P54" s="14"/>
      <c r="Q54" s="14"/>
      <c r="R54" s="14"/>
    </row>
    <row r="55" spans="2:18" x14ac:dyDescent="0.2">
      <c r="D55" s="14"/>
      <c r="F55" s="14"/>
      <c r="G55" s="14"/>
      <c r="H55" s="14"/>
      <c r="I55" s="14"/>
      <c r="J55" s="14"/>
      <c r="K55" s="14"/>
      <c r="L55" s="14"/>
      <c r="M55" s="14"/>
      <c r="N55" s="14"/>
      <c r="O55" s="14"/>
      <c r="P55" s="14"/>
      <c r="Q55" s="14"/>
      <c r="R55" s="14"/>
    </row>
    <row r="56" spans="2:18" x14ac:dyDescent="0.2">
      <c r="D56" s="14"/>
      <c r="F56" s="14"/>
      <c r="G56" s="14"/>
      <c r="H56" s="14"/>
      <c r="I56" s="14"/>
      <c r="J56" s="14"/>
      <c r="K56" s="14"/>
      <c r="L56" s="14"/>
      <c r="M56" s="14"/>
      <c r="N56" s="14"/>
      <c r="O56" s="14"/>
      <c r="P56" s="14"/>
      <c r="Q56" s="14"/>
      <c r="R56" s="14"/>
    </row>
    <row r="57" spans="2:18" x14ac:dyDescent="0.2">
      <c r="D57" s="14"/>
      <c r="F57" s="14"/>
      <c r="G57" s="14"/>
      <c r="H57" s="14"/>
      <c r="I57" s="14"/>
      <c r="J57" s="14"/>
      <c r="K57" s="14"/>
      <c r="L57" s="14"/>
      <c r="M57" s="14"/>
      <c r="N57" s="14"/>
      <c r="O57" s="14"/>
      <c r="P57" s="14"/>
      <c r="Q57" s="14"/>
      <c r="R57" s="14"/>
    </row>
    <row r="58" spans="2:18" ht="12.75" customHeight="1" x14ac:dyDescent="0.2">
      <c r="D58" s="14"/>
    </row>
    <row r="59" spans="2:18" x14ac:dyDescent="0.2">
      <c r="D59" s="14"/>
    </row>
  </sheetData>
  <mergeCells count="49">
    <mergeCell ref="B2:B4"/>
    <mergeCell ref="H47:I47"/>
    <mergeCell ref="B7:X8"/>
    <mergeCell ref="J32:M32"/>
    <mergeCell ref="S45:T45"/>
    <mergeCell ref="F43:G43"/>
    <mergeCell ref="L34:M34"/>
    <mergeCell ref="B9:R9"/>
    <mergeCell ref="W2:X4"/>
    <mergeCell ref="H42:I42"/>
    <mergeCell ref="P44:R44"/>
    <mergeCell ref="C2:V4"/>
    <mergeCell ref="B6:X6"/>
    <mergeCell ref="J33:K33"/>
    <mergeCell ref="S44:T44"/>
    <mergeCell ref="L36:M36"/>
    <mergeCell ref="F47:G47"/>
    <mergeCell ref="L35:M35"/>
    <mergeCell ref="P42:R42"/>
    <mergeCell ref="L38:M38"/>
    <mergeCell ref="H45:I45"/>
    <mergeCell ref="F46:G46"/>
    <mergeCell ref="P45:R45"/>
    <mergeCell ref="F44:G44"/>
    <mergeCell ref="F45:G45"/>
    <mergeCell ref="P41:T41"/>
    <mergeCell ref="S42:T42"/>
    <mergeCell ref="P46:R46"/>
    <mergeCell ref="S43:T43"/>
    <mergeCell ref="H43:I43"/>
    <mergeCell ref="S46:T46"/>
    <mergeCell ref="H44:I44"/>
    <mergeCell ref="F32:G32"/>
    <mergeCell ref="J36:K36"/>
    <mergeCell ref="F41:G41"/>
    <mergeCell ref="J35:K35"/>
    <mergeCell ref="E41:E42"/>
    <mergeCell ref="J37:K37"/>
    <mergeCell ref="E33:E38"/>
    <mergeCell ref="D40:K40"/>
    <mergeCell ref="J34:K34"/>
    <mergeCell ref="J38:K38"/>
    <mergeCell ref="H41:I41"/>
    <mergeCell ref="H46:I46"/>
    <mergeCell ref="P43:R43"/>
    <mergeCell ref="L33:M33"/>
    <mergeCell ref="D41:D42"/>
    <mergeCell ref="F42:G42"/>
    <mergeCell ref="L37:M37"/>
  </mergeCells>
  <conditionalFormatting sqref="K11:K30">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0">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5" right="0.25" top="0.75" bottom="0.75" header="0.3" footer="0.3"/>
  <pageSetup scale="45" orientation="landscape" verticalDpi="4294967295"/>
  <rowBreaks count="2" manualBreakCount="2">
    <brk id="17" min="1" max="23" man="1"/>
    <brk id="26" min="1" max="2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Usuario</cp:lastModifiedBy>
  <cp:revision/>
  <dcterms:created xsi:type="dcterms:W3CDTF">2007-06-14T01:55:06Z</dcterms:created>
  <dcterms:modified xsi:type="dcterms:W3CDTF">2026-09-24T04:06:07Z</dcterms:modified>
  <cp:category/>
  <cp:contentStatus/>
</cp:coreProperties>
</file>