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767EF6BD-2849-4A6D-B755-E67F04620C09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OFERTA ECONOMICA" sheetId="2" r:id="rId1"/>
  </sheets>
  <definedNames>
    <definedName name="_xlnm.Print_Area" localSheetId="0">'OFERTA ECONOMICA'!$A$1:$L$48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22" i="2" l="1"/>
  <c r="L21" i="2"/>
  <c r="G39" i="2"/>
  <c r="G38" i="2"/>
  <c r="G37" i="2"/>
  <c r="G40" i="2" s="1"/>
  <c r="I40" i="2" s="1"/>
  <c r="I22" i="2"/>
  <c r="J22" i="2"/>
  <c r="K22" i="2"/>
  <c r="I21" i="2"/>
  <c r="J21" i="2"/>
  <c r="K21" i="2"/>
  <c r="I20" i="2"/>
  <c r="J20" i="2" s="1"/>
  <c r="K20" i="2" l="1"/>
  <c r="K23" i="2" s="1"/>
  <c r="L20" i="2"/>
  <c r="F24" i="2"/>
  <c r="L23" i="2" l="1"/>
</calcChain>
</file>

<file path=xl/sharedStrings.xml><?xml version="1.0" encoding="utf-8"?>
<sst xmlns="http://schemas.openxmlformats.org/spreadsheetml/2006/main" count="70" uniqueCount="66">
  <si>
    <t>CANTIDAD</t>
  </si>
  <si>
    <t>VALOR UNITARIO CON IVA</t>
  </si>
  <si>
    <t>ÍTEM 1. Alistamiento, adecuación y dotación técnica y tecnológica de la Unidad Móvil Itinerante (Móvil CETIC)</t>
  </si>
  <si>
    <t>Fase de alistamiento (plazo máximo: cuarenta y cinco (45) días calendario contados a partir del acta de inicio), por una (1) sola vez, que comprende:
1. ADECUACIÓN FÍSICA Y LOCATIVA DEL VEHÍCULO: adecuación interior del bus como aula/laboratorio móvil TIC, con pisos antideslizantes, revestimiento y aislamiento térmico y acústico, iluminación LED, mobiliario fijo y/o desmontable para mínimo quince (15) puestos de trabajo, mesas de trabajo, sillas ergonómicas, puerta de acceso y rampa o sistema de acceso para personas con movilidad reducida, extintores, botiquín y señalización de emergencia y evacuación.
2. SISTEMA ELÉCTRICO Y DE RESPALDO: planta eléctrica (generador) insonorizada con capacidad suficiente para la operación simultánea de todos los equipos, tablero eléctrico con protecciones y polo a tierra, tomacorrientes regulados en cada puesto de trabajo, UPS con autonomía mínima de veinte (20) minutos y sistema de aire acondicionado / ventilación forzada.
3. CONECTIVIDAD Y RED DE DATOS: cableado estructurado y/o red inalámbrica (router, access point, switch), configuración de red LAN y WiFi con cobertura total del vehículo y activación del servicio de internet (4G/5G y/o satelital) con ancho de banda suficiente para quince (15) sesiones simultáneas.
4. DOTACIÓN TECNOLÓGICA: quince (15) computadores portátiles con sus licencias de sistema operativo y ofimática y software de formación requerido, kit tecnológico desmontable (videobeam o televisor, sonido, tablero digital o similar), estación de impresión (impresora multifuncional) y elementos de almacenamiento y seguridad de los equipos.
5. IMAGEN INSTITUCIONAL: rotulación, branding y señalización exterior e interior del vehículo conforme al manual de imagen del Programa "Usaquén Te Conecta", del Fondo de Desarrollo Local de Usaquén y de la Alcaldía Mayor de Bogotá D.C., previa aprobación de la supervisión.
6. PRUEBAS, LEGALIZACIÓN Y ENTREGA: pruebas de funcionamiento de todos los sistemas, inventario detallado de bienes y equipos, entrega del vehículo y de la documentación legal, técnico-mecánica y de seguros al día, y acta de verificación y aprobación de alistamiento suscrita con la supervisión del contrato.
Nota: el valor de este ítem se cotiza como valor global por una (1) única vez e incluye materiales, mano de obra, transporte, equipos, licencias, pruebas, impuestos y demás costos directos e indirectos del alistamiento.</t>
  </si>
  <si>
    <t>Servicio (global)</t>
  </si>
  <si>
    <t>ÍTEM 2. Arrendamiento del vehículo (bus) adaptado como Unidad Móvil Itinerante (Móvil CETIC), por seis (6) meses</t>
  </si>
  <si>
    <t>Mes</t>
  </si>
  <si>
    <t>ÍTEM 3. Talento humano (recurso humano) para la operación del Móvil CETIC, por seis (6) meses</t>
  </si>
  <si>
    <t>Clase de vehículo / tipo de carrocería (bus, buseta, otro)</t>
  </si>
  <si>
    <t>Cilindraje y tipo de combustible</t>
  </si>
  <si>
    <t>Capacidad instalada (número de puestos de trabajo ofertados – mínimo 15)</t>
  </si>
  <si>
    <t>Tipo de servicio (particular / público habilitado)</t>
  </si>
  <si>
    <t>PERFIL</t>
  </si>
  <si>
    <t>DEDICACIÓN</t>
  </si>
  <si>
    <t>VALOR TOTAL MES</t>
  </si>
  <si>
    <t>Tiempo completo</t>
  </si>
  <si>
    <t>Formador(a) TIC</t>
  </si>
  <si>
    <t>Técnico(a) de soporte tecnológico</t>
  </si>
  <si>
    <t>Conductor</t>
  </si>
  <si>
    <t>Arrendamiento de un (1) vehículo automotor tipo bus o buseta, en perfecto estado de funcionamiento, destinado exclusivamente a la operación del Móvil CETIC durante seis (6) meses continuos, con las siguientes condiciones técnicas mínimas:
1. CARACTERÍSTICAS DEL VEHÍCULO: vehículo tipo bus/buseta con carrocería cerrada, modelo (año) , capacidad y dimensiones interiores suficientes para alojar mínimo quince (15) puestos de trabajo más el área del formador, altura interior mínima de 1,85 m, servicio particular o público habilitado según corresponda, y matriculado en Colombia. EL PROVEEDOR DEBE INDICAR MARCA, LÍNEA, MODELO (AÑO), PLACA, CILINDRAJE, TIPO DE COMBUSTIBLE Y CAPACIDAD EN EL CUADRO "FICHA TÉCNICA DEL VEHÍCULO OFERTADO" DEL PRESENTE FORMATO.
2. DOCUMENTACIÓN: SOAT vigente, revisión técnico-mecánica y de gases vigente, tarjeta de propiedad, certificado de tradición y libertad, y cumplimiento de la normativa de tránsito y ambiental aplicable (incluidas las restricciones de circulación de Bogotá D.C.) durante toda la ejecución.
3. SEGUROS: póliza todo riesgo del vehículo y póliza de responsabilidad civil extracontractual vigentes durante el plazo del servicio, así como amparo de los equipos y bienes instalados en la unidad móvil.
4. MANTENIMIENTO: mantenimiento preventivo y correctivo del vehículo y de sus sistemas (mecánico, eléctrico, planta eléctrica y aire acondicionado), incluidos repuestos, insumos, lubricantes y mano de obra, garantizando la disponibilidad del servicio. En caso de falla, el proveedor deberá reemplazar el vehículo por otro de iguales o superiores condiciones en un plazo máximo de veinticuatro (24) horas.
5. COSTOS DE OPERACIÓN ASOCIADOS AL VEHÍCULO: suministro continuo de combustible conforme a la ruta territorial de atenciones aprobada por la Alcaldía Local de Usaquén, parqueadero cubierto, vigilado y asegurado en Bogotá D.C. las 24 horas, lavado, entrega de material de papeleria dos resmas de papel por mes y aseo del vehículo, impuestos, trámites y demás gastos inherentes a la tenencia y circulación del vehículo.
Nota: el valor se cotiza por mes de arrendamiento (cantidad: 6 meses) e incluye la totalidad de los costos antes descritos.</t>
  </si>
  <si>
    <t>Suministro y administración del talento humano idóneo requerido para la operación técnica, logística y pedagógica del Móvil CETIC, con dedicación de tiempo completo durante seis (6) meses continuos, conforme al siguiente equipo mínimo de cuatro (4) personas:
1.  FORMADOR TIC: profesionales o técnicos/tecnólogos en áreas de sistemas, informática, telecomunicaciones, educación o afines, con experiencia mínima de un (1) año en formación o alfabetización digital. Responsables del desarrollo de los talleres y cursos de formación TIC (alfabetización digital, ofimática, trámites y servicios digitales, seguridad digital, uso de IA y herramientas colaborativas) dirigidos a la comunidad de la localidad de Usaquén, así como del registro de asistencia y de la información de los beneficiarios atendidos.
2. UN (1) TÉCNICO DE SOPORTE TECNOLÓGICO: técnico o tecnólogo en sistemas, electrónica o afines, con experiencia mínima de un (1) año en soporte de hardware, redes y conectividad. Responsable del alistamiento diario de equipos, la operación de la planta eléctrica, la red y la conectividad, y el soporte técnico durante las jornadas.
3. UN (1) CONDUCTOR: con licencia de conducción vigente de la categoría exigida para el tipo de vehículo, experiencia mínima de dos (2) años y certificado de antecedentes de tránsito. Responsable del desplazamiento, cuidado y custodia del vehículo y del apoyo logístico en el montaje y desmontaje de las jornadas.
NOTA: la coordinación general del servicio, la articulación con la Alcaldía Local de Usaquén, la programación de la ruta territorial y la elaboración de los informes y bases de datos de beneficiarios serán responsabilidad del contratista a través de su estructura administrativa, sin que ello genere costo adicional para la entidad ni se cotice como personal en este ítem.
CONDICIONES LABORALES Y COSTOS INCLUIDOS: el valor cotizado debe incluir salarios u honorarios, factor prestacional, aportes a seguridad social (salud, pensión y ARL conforme al nivel de riesgo), prestaciones sociales, auxilio de transporte cuando aplique, dotación e identificación institucional (carné, uniforme o chaleco), elementos de protección personal, exámenes médicos ocupacionales, capacitación e inducción, cumplimiento del SG-SST y los reemplazos inmediatos (máximo veinticuatro (24) horas) en caso de ausencias, incapacidades o retiros, sin costo adicional para la entidad.
JORNADA: la operación se desarrollará de lunes a sábado, en jornadas de mínimo ocho (8) horas diarias, incluyendo jornadas en fines de semana o festivos cuando lo requiera la programación territorial aprobada por la supervisión.
Nota: el valor se cotiza por mes de operación del equipo completo (cantidad: 6 meses).</t>
  </si>
  <si>
    <t>FONDO DE DESARROLLO LOCAL DE USAQUÉN – ALCALDÍA LOCAL DE USAQUÉN</t>
  </si>
  <si>
    <t>FORMATO DE OFERTA ECONÓMICA – MÓVIL CETIC</t>
  </si>
  <si>
    <t>OBJETO:</t>
  </si>
  <si>
    <t>1. DATOS DEL PROPONENTE</t>
  </si>
  <si>
    <t>Razón social / Nombre del proponente</t>
  </si>
  <si>
    <t>NIT / C.C.</t>
  </si>
  <si>
    <t>Representante legal</t>
  </si>
  <si>
    <t>Teléfono</t>
  </si>
  <si>
    <t>Dirección</t>
  </si>
  <si>
    <t>Correo electrónico</t>
  </si>
  <si>
    <t>Fecha de presentación de la oferta</t>
  </si>
  <si>
    <t>Validez de la oferta (días)</t>
  </si>
  <si>
    <t>2. CONDICIONES OBLIGATORIAS DE LA OFERTA ECONÓMICA</t>
  </si>
  <si>
    <t>2.1  PRECIO MÁXIMO: Los valores unitarios ofertados (IVA incluido) NO PUEDEN SER SUPERIORES a los PRECIOS DE REFERENCIA establecidos por el Fondo de Desarrollo Local de Usaquén (FDLUSA). La oferta que supere el precio de referencia en cualquiera de los ítems será RECHAZADA.</t>
  </si>
  <si>
    <t>2.2  NO SE ACEPTAN OFRECIMIENTOS PARCIALES: El proponente debe cotizar la TOTALIDAD de los ítems (Ítem 1, Ítem 2 e Ítem 3) y diligenciar completamente la Ficha Técnica del Vehículo y el Detalle del Talento Humano. La oferta incompleta o parcial NO será tenida en cuenta.</t>
  </si>
  <si>
    <t>2.3  VALORES SIN DECIMALES: Todos los valores deben expresarse en pesos colombianos (COP), en NÚMEROS ENTEROS y SIN DECIMALES (sin centavos). Las ofertas con valores decimales no serán aceptadas.</t>
  </si>
  <si>
    <t>2.4  Los valores ofertados deben incluir IVA (cuando aplique) y la totalidad de los costos directos e indirectos descritos en cada ítem; no se reconocerán costos adicionales durante la ejecución.</t>
  </si>
  <si>
    <t>3. CUADRO DE OFERTA ECONÓMICA (valores en pesos colombianos – COP, sin decimales)</t>
  </si>
  <si>
    <t>ÍTEM</t>
  </si>
  <si>
    <t>NOMBRE DEL BIEN Y/O SERVICIO</t>
  </si>
  <si>
    <t>DESCRIPCIÓN DETALLADA Y COMPLETA DEL BIEN Y/O SERVICIO</t>
  </si>
  <si>
    <t>UNIDAD DE MEDIDA</t>
  </si>
  <si>
    <t>PRECIO REFERENCIA UNITARIO FDLUSA (IVA incluido)</t>
  </si>
  <si>
    <t>VALOR UNITARIO ANTES DE IVA (Proponente)</t>
  </si>
  <si>
    <t>% IVA</t>
  </si>
  <si>
    <t>VALOR IVA</t>
  </si>
  <si>
    <t>VALOR TOTAL (Cant. × V. Unit. con IVA)</t>
  </si>
  <si>
    <t>VERIFICACIÓN</t>
  </si>
  <si>
    <t>VALOR TOTAL DE LA OFERTA (IVA incluido)</t>
  </si>
  <si>
    <t>ESTADO DE LA OFERTA:</t>
  </si>
  <si>
    <t>Nota: El precio de referencia se muestra en números enteros (valor del estudio de mercado sin decimales). La columna VERIFICACIÓN se calcula automáticamente.</t>
  </si>
  <si>
    <t>4. FICHA TÉCNICA DEL VEHÍCULO OFERTADO – ÍTEM 2 (DILIGENCIAMIENTO OBLIGATORIO)</t>
  </si>
  <si>
    <t>Modelo (año) del vehículo</t>
  </si>
  <si>
    <t>Dimensiones interiores útiles (largo × ancho × alto, en metros)</t>
  </si>
  <si>
    <t>5. DETALLE DEL TALENTO HUMANO OFERTADO – ÍTEM 3 (DILIGENCIAMIENTO OBLIGATORIO)</t>
  </si>
  <si>
    <t>VALOR MENSUAL POR PERSONA (incluido factor prestacional)</t>
  </si>
  <si>
    <t>OBSERVACIONES</t>
  </si>
  <si>
    <t>TOTAL TALENTO HUMANO POR MES</t>
  </si>
  <si>
    <t>El total mensual del talento humano debe ser igual al VALOR UNITARIO ANTES DE IVA del Ítem 3 registrado en el Cuadro de Oferta Económica.</t>
  </si>
  <si>
    <t>6. FIRMA DEL PROPONENTE</t>
  </si>
  <si>
    <t>Declaro que conozco y acepto las condiciones del presente formato: los valores ofertados no superan los precios de referencia del FDLUSA, la oferta es total (no parcial) y los valores se presentan sin decimales.</t>
  </si>
  <si>
    <t>Firma:</t>
  </si>
  <si>
    <t>Nombre del representante legal:</t>
  </si>
  <si>
    <t>C.C. No.:</t>
  </si>
  <si>
    <t>Prestación de servicios para la adecuación y operación técnica, logística y de talento humano de una unidad móvil e itinerante (Móvil CETIC), destinada a la oferta de servicios y formación en Tecnologías de la Información y las Comunicaciones (TIC), en el marco del programa "Usaquén Te Conecta" y el Proyecto de Inversión No. 2759 de la Localidad de Usaquén.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</si>
</sst>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\$* #,##0.00_-;&quot;-$&quot;* #,##0.00_-;_-\$* \-??_-;_-@_-"/>
    <numFmt numFmtId="165" formatCode="_(\$* #,##0_);_(\$* \(#,##0\);_(\$* \-_);_(@_)"/>
    <numFmt numFmtId="166" formatCode="_-&quot;$ &quot;* #,##0_-;&quot;-$ &quot;* #,##0_-;_-&quot;$ &quot;* \-_-;_-@_-"/>
    <numFmt numFmtId="167" formatCode="dd/mm/yyyy"/>
  </numFmts>
  <fonts count="23" x14ac:knownFonts="1">
    <font>
      <sz val="12"/>
      <color rgb="FF000000"/>
      <name val="Calibri"/>
      <family val="2"/>
      <charset val="1"/>
    </font>
    <font>
      <sz val="10"/>
      <color theme="1"/>
      <name val="Verdana"/>
      <family val="2"/>
      <charset val="1"/>
    </font>
    <font>
      <sz val="10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000000"/>
      <name val="Arial"/>
    </font>
    <font>
      <sz val="10"/>
      <color rgb="FF0000FF"/>
      <name val="Arial"/>
    </font>
    <font>
      <sz val="12"/>
      <color rgb="FF0000FF"/>
      <name val="Calibri"/>
      <family val="2"/>
      <charset val="1"/>
    </font>
    <font>
      <b/>
      <sz val="12"/>
      <color rgb="FFC00000"/>
      <name val="Calibri"/>
      <family val="2"/>
      <charset val="1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8000"/>
      <name val="Arial"/>
    </font>
    <font>
      <b/>
      <sz val="10"/>
      <color rgb="FF0000FF"/>
      <name val="Arial"/>
    </font>
    <font>
      <i/>
      <sz val="8"/>
      <color rgb="FF000000"/>
      <name val="Calibri"/>
      <family val="2"/>
      <charset val="1"/>
    </font>
    <font>
      <b/>
      <sz val="12"/>
      <color rgb="FF0000FF"/>
      <name val="Calibri"/>
      <family val="2"/>
      <charset val="1"/>
    </font>
    <font>
      <b/>
      <sz val="11"/>
      <name val="Calibri"/>
      <family val="2"/>
      <charset val="1"/>
    </font>
    <font>
      <b/>
      <sz val="9"/>
      <name val="Arial"/>
      <family val="2"/>
    </font>
    <font>
      <b/>
      <sz val="9"/>
      <name val="Calibri"/>
      <family val="2"/>
      <charset val="1"/>
    </font>
    <font>
      <b/>
      <sz val="16"/>
      <name val="Calibri"/>
      <family val="2"/>
      <charset val="1"/>
    </font>
    <font>
      <b/>
      <sz val="12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2F2F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1">
    <xf numFmtId="0" fontId="0" fillId="0" borderId="0"/>
    <xf numFmtId="49" fontId="1" fillId="0" borderId="0">
      <alignment horizontal="left" vertical="center"/>
    </xf>
    <xf numFmtId="164" fontId="2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3" fontId="1" fillId="0" borderId="0">
      <alignment horizontal="right" vertical="center"/>
    </xf>
    <xf numFmtId="165" fontId="6" fillId="0" borderId="0"/>
  </cellStyleXfs>
  <cellXfs count="51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2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167" fontId="9" fillId="4" borderId="3" xfId="0" applyNumberFormat="1" applyFont="1" applyFill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justify" vertical="top" wrapText="1"/>
    </xf>
    <xf numFmtId="166" fontId="14" fillId="0" borderId="3" xfId="0" applyNumberFormat="1" applyFont="1" applyBorder="1" applyAlignment="1">
      <alignment vertical="center" wrapText="1"/>
    </xf>
    <xf numFmtId="166" fontId="15" fillId="4" borderId="3" xfId="0" applyNumberFormat="1" applyFont="1" applyFill="1" applyBorder="1" applyAlignment="1">
      <alignment vertical="center" wrapText="1"/>
    </xf>
    <xf numFmtId="9" fontId="15" fillId="4" borderId="3" xfId="0" applyNumberFormat="1" applyFont="1" applyFill="1" applyBorder="1" applyAlignment="1">
      <alignment vertical="center" wrapText="1"/>
    </xf>
    <xf numFmtId="166" fontId="8" fillId="0" borderId="3" xfId="0" applyNumberFormat="1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166" fontId="12" fillId="3" borderId="3" xfId="0" applyNumberFormat="1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justify" vertical="center" wrapText="1"/>
    </xf>
    <xf numFmtId="0" fontId="0" fillId="0" borderId="3" xfId="0" applyFont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0" fillId="3" borderId="3" xfId="0" applyFont="1" applyFill="1" applyBorder="1" applyAlignment="1">
      <alignment vertical="center"/>
    </xf>
    <xf numFmtId="0" fontId="11" fillId="5" borderId="5" xfId="0" applyFont="1" applyFill="1" applyBorder="1" applyAlignment="1">
      <alignment vertical="center" wrapText="1"/>
    </xf>
    <xf numFmtId="0" fontId="11" fillId="5" borderId="4" xfId="0" applyFont="1" applyFill="1" applyBorder="1" applyAlignment="1">
      <alignment vertical="center" wrapText="1"/>
    </xf>
    <xf numFmtId="0" fontId="11" fillId="5" borderId="6" xfId="0" applyFont="1" applyFill="1" applyBorder="1" applyAlignment="1">
      <alignment vertical="center" wrapText="1"/>
    </xf>
    <xf numFmtId="0" fontId="5" fillId="6" borderId="5" xfId="0" applyFont="1" applyFill="1" applyBorder="1" applyAlignment="1">
      <alignment vertical="center" wrapText="1"/>
    </xf>
    <xf numFmtId="0" fontId="5" fillId="6" borderId="4" xfId="0" applyFont="1" applyFill="1" applyBorder="1" applyAlignment="1">
      <alignment vertical="center" wrapText="1"/>
    </xf>
    <xf numFmtId="0" fontId="5" fillId="6" borderId="6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3" borderId="3" xfId="0" applyFont="1" applyFill="1" applyBorder="1" applyAlignment="1">
      <alignment vertical="center" wrapText="1"/>
    </xf>
    <xf numFmtId="166" fontId="17" fillId="4" borderId="3" xfId="0" applyNumberFormat="1" applyFont="1" applyFill="1" applyBorder="1" applyAlignment="1">
      <alignment vertical="center"/>
    </xf>
    <xf numFmtId="166" fontId="0" fillId="0" borderId="3" xfId="0" applyNumberFormat="1" applyBorder="1" applyAlignment="1">
      <alignment vertical="center"/>
    </xf>
    <xf numFmtId="166" fontId="5" fillId="3" borderId="3" xfId="0" applyNumberFormat="1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8" fillId="2" borderId="0" xfId="0" applyFont="1" applyFill="1" applyBorder="1" applyAlignment="1">
      <alignment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vertical="center"/>
    </xf>
    <xf numFmtId="0" fontId="20" fillId="2" borderId="3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</cellXfs>
  <cellStyles count="11">
    <cellStyle name="BodyStyle" xfId="1" xr:uid="{00000000-0005-0000-0000-000006000000}"/>
    <cellStyle name="Currency" xfId="2" xr:uid="{00000000-0005-0000-0000-000007000000}"/>
    <cellStyle name="Excel Built-in Currency [0]" xfId="10" xr:uid="{00000000-0005-0000-0000-00000F000000}"/>
    <cellStyle name="Normal" xfId="0" builtinId="0"/>
    <cellStyle name="Normal 2" xfId="3" xr:uid="{00000000-0005-0000-0000-000008000000}"/>
    <cellStyle name="Normal 2 2" xfId="4" xr:uid="{00000000-0005-0000-0000-000009000000}"/>
    <cellStyle name="Normal 2 2 2" xfId="5" xr:uid="{00000000-0005-0000-0000-00000A000000}"/>
    <cellStyle name="Normal 2 2 3" xfId="6" xr:uid="{00000000-0005-0000-0000-00000B000000}"/>
    <cellStyle name="Normal 3" xfId="7" xr:uid="{00000000-0005-0000-0000-00000C000000}"/>
    <cellStyle name="Normal 5" xfId="8" xr:uid="{00000000-0005-0000-0000-00000D000000}"/>
    <cellStyle name="Numeric" xfId="9" xr:uid="{00000000-0005-0000-0000-00000E000000}"/>
  </cellStyles>
  <dxfs count="30"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9C5700"/>
      </font>
      <fill>
        <patternFill patternType="solid">
          <fgColor indexed="64"/>
          <bgColor rgb="FFFFEB9C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9C0006"/>
      </font>
      <fill>
        <patternFill patternType="solid">
          <fgColor indexed="64"/>
          <bgColor rgb="FFFFC7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  <dxf>
      <font>
        <color rgb="FF006100"/>
      </font>
      <fill>
        <patternFill patternType="solid">
          <fgColor indexed="64"/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7208ADD-8731-40A4-9B4F-9F7C47EDB976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99dd15c9-27a9-4ad2-9674-2a9ed26ce98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BC841-C35F-4471-98D0-EADEB64BF9DF}">
  <sheetPr>
    <pageSetUpPr fitToPage="1"/>
  </sheetPr>
  <dimension ref="A1:L56"/>
  <sheetViews>
    <sheetView showGridLines="0" tabSelected="1" topLeftCell="A23" workbookViewId="0">
      <selection activeCell="C4" sqref="C4:L4"/>
    </sheetView>
  </sheetViews>
  <sheetFormatPr baseColWidth="10" defaultRowHeight="15.6" x14ac:dyDescent="0.3"/>
  <cols>
    <col min="1" max="1" width="6.69921875" customWidth="1"/>
    <col min="2" max="2" width="25" customWidth="1"/>
    <col min="3" max="3" width="78.296875" customWidth="1"/>
    <col min="4" max="4" width="11.69921875" customWidth="1"/>
    <col min="5" max="5" width="10" customWidth="1"/>
    <col min="6" max="7" width="16.69921875" customWidth="1"/>
    <col min="8" max="8" width="8.296875" customWidth="1"/>
    <col min="9" max="9" width="14.19921875" customWidth="1"/>
    <col min="10" max="10" width="16.69921875" customWidth="1"/>
    <col min="11" max="11" width="18.296875" customWidth="1"/>
    <col min="12" max="12" width="20" customWidth="1"/>
  </cols>
  <sheetData>
    <row r="1" spans="1:12" ht="24" customHeight="1" x14ac:dyDescent="0.3">
      <c r="A1" s="50" t="s">
        <v>21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30" customHeight="1" x14ac:dyDescent="0.3">
      <c r="A2" s="49" t="s">
        <v>22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45" customHeight="1" x14ac:dyDescent="0.3">
      <c r="A4" s="21" t="s">
        <v>23</v>
      </c>
      <c r="B4" s="22"/>
      <c r="C4" s="23" t="s">
        <v>65</v>
      </c>
      <c r="D4" s="22"/>
      <c r="E4" s="22"/>
      <c r="F4" s="22"/>
      <c r="G4" s="22"/>
      <c r="H4" s="22"/>
      <c r="I4" s="22"/>
      <c r="J4" s="22"/>
      <c r="K4" s="22"/>
      <c r="L4" s="22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9.95" customHeight="1" x14ac:dyDescent="0.3">
      <c r="A6" s="47" t="s">
        <v>24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ht="30" customHeight="1" x14ac:dyDescent="0.3">
      <c r="A7" s="39" t="s">
        <v>25</v>
      </c>
      <c r="B7" s="24"/>
      <c r="C7" s="6"/>
      <c r="D7" s="21" t="s">
        <v>26</v>
      </c>
      <c r="E7" s="24"/>
      <c r="F7" s="24"/>
      <c r="G7" s="25"/>
      <c r="H7" s="24"/>
      <c r="I7" s="24"/>
      <c r="J7" s="24"/>
      <c r="K7" s="24"/>
      <c r="L7" s="24"/>
    </row>
    <row r="8" spans="1:12" ht="24" customHeight="1" x14ac:dyDescent="0.3">
      <c r="A8" s="39" t="s">
        <v>27</v>
      </c>
      <c r="B8" s="24"/>
      <c r="C8" s="6"/>
      <c r="D8" s="21" t="s">
        <v>28</v>
      </c>
      <c r="E8" s="24"/>
      <c r="F8" s="24"/>
      <c r="G8" s="25"/>
      <c r="H8" s="24"/>
      <c r="I8" s="24"/>
      <c r="J8" s="24"/>
      <c r="K8" s="24"/>
      <c r="L8" s="24"/>
    </row>
    <row r="9" spans="1:12" ht="24" customHeight="1" x14ac:dyDescent="0.3">
      <c r="A9" s="39" t="s">
        <v>29</v>
      </c>
      <c r="B9" s="26"/>
      <c r="C9" s="6"/>
      <c r="D9" s="21" t="s">
        <v>30</v>
      </c>
      <c r="E9" s="24"/>
      <c r="F9" s="24"/>
      <c r="G9" s="25"/>
      <c r="H9" s="24"/>
      <c r="I9" s="24"/>
      <c r="J9" s="24"/>
      <c r="K9" s="24"/>
      <c r="L9" s="24"/>
    </row>
    <row r="10" spans="1:12" ht="24" customHeight="1" x14ac:dyDescent="0.3">
      <c r="A10" s="39" t="s">
        <v>31</v>
      </c>
      <c r="B10" s="26"/>
      <c r="C10" s="7"/>
      <c r="D10" s="21" t="s">
        <v>32</v>
      </c>
      <c r="E10" s="26"/>
      <c r="F10" s="26"/>
      <c r="G10" s="25"/>
      <c r="H10" s="24"/>
      <c r="I10" s="24"/>
      <c r="J10" s="24"/>
      <c r="K10" s="24"/>
      <c r="L10" s="24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9.95" customHeight="1" x14ac:dyDescent="0.3">
      <c r="A12" s="47" t="s">
        <v>33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 ht="30" customHeight="1" x14ac:dyDescent="0.3">
      <c r="A13" s="27" t="s">
        <v>34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9"/>
    </row>
    <row r="14" spans="1:12" ht="30" customHeight="1" x14ac:dyDescent="0.3">
      <c r="A14" s="27" t="s">
        <v>35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9"/>
    </row>
    <row r="15" spans="1:12" ht="30" customHeight="1" x14ac:dyDescent="0.3">
      <c r="A15" s="27" t="s">
        <v>36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</row>
    <row r="16" spans="1:12" ht="30" customHeight="1" x14ac:dyDescent="0.3">
      <c r="A16" s="30" t="s">
        <v>37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</row>
    <row r="17" spans="1:12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9.95" customHeight="1" x14ac:dyDescent="0.3">
      <c r="A18" s="45" t="s">
        <v>38</v>
      </c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1:12" ht="48" customHeight="1" x14ac:dyDescent="0.3">
      <c r="A19" s="46" t="s">
        <v>39</v>
      </c>
      <c r="B19" s="46" t="s">
        <v>40</v>
      </c>
      <c r="C19" s="46" t="s">
        <v>41</v>
      </c>
      <c r="D19" s="46" t="s">
        <v>42</v>
      </c>
      <c r="E19" s="46" t="s">
        <v>0</v>
      </c>
      <c r="F19" s="46" t="s">
        <v>43</v>
      </c>
      <c r="G19" s="46" t="s">
        <v>44</v>
      </c>
      <c r="H19" s="46" t="s">
        <v>45</v>
      </c>
      <c r="I19" s="46" t="s">
        <v>46</v>
      </c>
      <c r="J19" s="46" t="s">
        <v>1</v>
      </c>
      <c r="K19" s="46" t="s">
        <v>47</v>
      </c>
      <c r="L19" s="46" t="s">
        <v>48</v>
      </c>
    </row>
    <row r="20" spans="1:12" ht="255" x14ac:dyDescent="0.3">
      <c r="A20" s="8">
        <v>1</v>
      </c>
      <c r="B20" s="9" t="s">
        <v>2</v>
      </c>
      <c r="C20" s="10" t="s">
        <v>3</v>
      </c>
      <c r="D20" s="8" t="s">
        <v>4</v>
      </c>
      <c r="E20" s="8">
        <v>1</v>
      </c>
      <c r="F20" s="11">
        <v>111066667</v>
      </c>
      <c r="G20" s="12"/>
      <c r="H20" s="13">
        <v>0.19</v>
      </c>
      <c r="I20" s="14" t="str">
        <f>IF(G20="","",ROUND(G20*H20,0))</f>
        <v/>
      </c>
      <c r="J20" s="14" t="str">
        <f>IF(G20="","",G20+I20)</f>
        <v/>
      </c>
      <c r="K20" s="14" t="str">
        <f>IF(J20="","",E20*J20)</f>
        <v/>
      </c>
      <c r="L20" s="15" t="str">
        <f>IF(G20="","SIN REVISAR",IF(OR(G20&lt;&gt;INT(G20),J20&lt;&gt;INT(J20)),"CON DECIMALES",IF(J20&gt;F20,"SUPERA PRECIO REF.","CUMPLE")))</f>
        <v>SIN REVISAR</v>
      </c>
    </row>
    <row r="21" spans="1:12" ht="234.6" x14ac:dyDescent="0.3">
      <c r="A21" s="8">
        <v>2</v>
      </c>
      <c r="B21" s="9" t="s">
        <v>5</v>
      </c>
      <c r="C21" s="10" t="s">
        <v>19</v>
      </c>
      <c r="D21" s="8" t="s">
        <v>6</v>
      </c>
      <c r="E21" s="8">
        <v>6</v>
      </c>
      <c r="F21" s="11">
        <v>31931667</v>
      </c>
      <c r="G21" s="12"/>
      <c r="H21" s="13">
        <v>0.19</v>
      </c>
      <c r="I21" s="14" t="str">
        <f>IF(G21="","",ROUND(G21*H21,0))</f>
        <v/>
      </c>
      <c r="J21" s="14" t="str">
        <f>IF(G21="","",G21+I21)</f>
        <v/>
      </c>
      <c r="K21" s="14" t="str">
        <f>IF(J21="","",E21*J21)</f>
        <v/>
      </c>
      <c r="L21" s="15" t="str">
        <f>IF(G21="","SIN REVISAR",IF(OR(G21&lt;&gt;INT(G21),J21&lt;&gt;INT(J21)),"CON DECIMALES",IF(J21&gt;F21,"SUPERA PRECIO REF.","CUMPLE")))</f>
        <v>SIN REVISAR</v>
      </c>
    </row>
    <row r="22" spans="1:12" ht="295.8" x14ac:dyDescent="0.3">
      <c r="A22" s="8">
        <v>3</v>
      </c>
      <c r="B22" s="9" t="s">
        <v>7</v>
      </c>
      <c r="C22" s="10" t="s">
        <v>20</v>
      </c>
      <c r="D22" s="8" t="s">
        <v>6</v>
      </c>
      <c r="E22" s="8">
        <v>6</v>
      </c>
      <c r="F22" s="11">
        <v>16354567</v>
      </c>
      <c r="G22" s="12"/>
      <c r="H22" s="13">
        <v>0.19</v>
      </c>
      <c r="I22" s="14" t="str">
        <f>IF(G22="","",ROUND(G22*H22,0))</f>
        <v/>
      </c>
      <c r="J22" s="14" t="str">
        <f>IF(G22="","",G22+I22)</f>
        <v/>
      </c>
      <c r="K22" s="14" t="str">
        <f>IF(J22="","",E22*J22)</f>
        <v/>
      </c>
      <c r="L22" s="15" t="str">
        <f>IF(G22="","SIN REVISAR",IF(OR(G22&lt;&gt;INT(G22),J22&lt;&gt;INT(J22)),"CON DECIMALES",IF(J22&gt;F22,"SUPERA PRECIO REF.","CUMPLE")))</f>
        <v>SIN REVISAR</v>
      </c>
    </row>
    <row r="23" spans="1:12" ht="22.05" customHeight="1" x14ac:dyDescent="0.3">
      <c r="A23" s="33" t="s">
        <v>49</v>
      </c>
      <c r="B23" s="21"/>
      <c r="C23" s="21"/>
      <c r="D23" s="21"/>
      <c r="E23" s="21"/>
      <c r="F23" s="16">
        <v>400784067</v>
      </c>
      <c r="G23" s="17"/>
      <c r="H23" s="17"/>
      <c r="I23" s="17"/>
      <c r="J23" s="17"/>
      <c r="K23" s="16">
        <f>SUM(K20:K22)</f>
        <v>0</v>
      </c>
      <c r="L23" s="18" t="str">
        <f>IF(COUNT(K20:K22)=0,"SIN REVISAR",IF(K23&gt;F23,"SUPERA PRESUPUESTO","CUMPLE"))</f>
        <v>SIN REVISAR</v>
      </c>
    </row>
    <row r="24" spans="1:12" ht="24" customHeight="1" x14ac:dyDescent="0.3">
      <c r="A24" s="34" t="s">
        <v>50</v>
      </c>
      <c r="B24" s="35"/>
      <c r="C24" s="35"/>
      <c r="D24" s="35"/>
      <c r="E24" s="35"/>
      <c r="F24" s="36" t="str">
        <f>IF(COUNTIF(L20:L22,"SIN COTIZAR")&gt;0,"OFERTA INCOMPLETA – NO SE ACEPTAN OFRECIMIENTOS PARCIALES",IF(COUNTIF(L20:L22,"CUMPLE")=3,"OFERTA HÁBIL – CUMPLE LAS CONDICIONES ECONÓMICAS","OFERTA NO CUMPLE – REVISAR PRECIOS DE REFERENCIA Y DECIMALES"))</f>
        <v>OFERTA NO CUMPLE – REVISAR PRECIOS DE REFERENCIA Y DECIMALES</v>
      </c>
      <c r="G24" s="35"/>
      <c r="H24" s="35"/>
      <c r="I24" s="35"/>
      <c r="J24" s="35"/>
      <c r="K24" s="35"/>
      <c r="L24" s="35"/>
    </row>
    <row r="25" spans="1:12" x14ac:dyDescent="0.3">
      <c r="A25" s="37" t="s">
        <v>51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</row>
    <row r="26" spans="1:12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9.95" customHeight="1" x14ac:dyDescent="0.3">
      <c r="A27" s="47" t="s">
        <v>52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</row>
    <row r="28" spans="1:12" x14ac:dyDescent="0.3">
      <c r="A28" s="39" t="s">
        <v>53</v>
      </c>
      <c r="B28" s="22"/>
      <c r="C28" s="25"/>
      <c r="D28" s="22"/>
      <c r="E28" s="22"/>
      <c r="F28" s="22"/>
      <c r="G28" s="22"/>
      <c r="H28" s="22"/>
      <c r="I28" s="22"/>
      <c r="J28" s="22"/>
      <c r="K28" s="22"/>
      <c r="L28" s="22"/>
    </row>
    <row r="29" spans="1:12" x14ac:dyDescent="0.3">
      <c r="A29" s="39" t="s">
        <v>8</v>
      </c>
      <c r="B29" s="39"/>
      <c r="C29" s="25"/>
      <c r="D29" s="22"/>
      <c r="E29" s="22"/>
      <c r="F29" s="22"/>
      <c r="G29" s="22"/>
      <c r="H29" s="22"/>
      <c r="I29" s="22"/>
      <c r="J29" s="22"/>
      <c r="K29" s="22"/>
      <c r="L29" s="22"/>
    </row>
    <row r="30" spans="1:12" x14ac:dyDescent="0.3">
      <c r="A30" s="39" t="s">
        <v>9</v>
      </c>
      <c r="B30" s="39"/>
      <c r="C30" s="25"/>
      <c r="D30" s="22"/>
      <c r="E30" s="22"/>
      <c r="F30" s="22"/>
      <c r="G30" s="22"/>
      <c r="H30" s="22"/>
      <c r="I30" s="22"/>
      <c r="J30" s="22"/>
      <c r="K30" s="22"/>
      <c r="L30" s="22"/>
    </row>
    <row r="31" spans="1:12" x14ac:dyDescent="0.3">
      <c r="A31" s="39" t="s">
        <v>54</v>
      </c>
      <c r="B31" s="39"/>
      <c r="C31" s="25"/>
      <c r="D31" s="22"/>
      <c r="E31" s="22"/>
      <c r="F31" s="22"/>
      <c r="G31" s="22"/>
      <c r="H31" s="22"/>
      <c r="I31" s="22"/>
      <c r="J31" s="22"/>
      <c r="K31" s="22"/>
      <c r="L31" s="22"/>
    </row>
    <row r="32" spans="1:12" x14ac:dyDescent="0.3">
      <c r="A32" s="39" t="s">
        <v>10</v>
      </c>
      <c r="B32" s="39"/>
      <c r="C32" s="25"/>
      <c r="D32" s="22"/>
      <c r="E32" s="22"/>
      <c r="F32" s="22"/>
      <c r="G32" s="22"/>
      <c r="H32" s="22"/>
      <c r="I32" s="22"/>
      <c r="J32" s="22"/>
      <c r="K32" s="22"/>
      <c r="L32" s="22"/>
    </row>
    <row r="33" spans="1:12" x14ac:dyDescent="0.3">
      <c r="A33" s="39" t="s">
        <v>11</v>
      </c>
      <c r="B33" s="39"/>
      <c r="C33" s="25"/>
      <c r="D33" s="22"/>
      <c r="E33" s="22"/>
      <c r="F33" s="22"/>
      <c r="G33" s="22"/>
      <c r="H33" s="22"/>
      <c r="I33" s="22"/>
      <c r="J33" s="22"/>
      <c r="K33" s="22"/>
      <c r="L33" s="22"/>
    </row>
    <row r="34" spans="1:12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9.95" customHeight="1" x14ac:dyDescent="0.3">
      <c r="A35" s="47" t="s">
        <v>55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</row>
    <row r="36" spans="1:12" ht="36" customHeight="1" x14ac:dyDescent="0.3">
      <c r="A36" s="48" t="s">
        <v>12</v>
      </c>
      <c r="B36" s="48"/>
      <c r="C36" s="46" t="s">
        <v>13</v>
      </c>
      <c r="D36" s="46" t="s">
        <v>0</v>
      </c>
      <c r="E36" s="48" t="s">
        <v>56</v>
      </c>
      <c r="F36" s="48"/>
      <c r="G36" s="48" t="s">
        <v>14</v>
      </c>
      <c r="H36" s="48"/>
      <c r="I36" s="48" t="s">
        <v>57</v>
      </c>
      <c r="J36" s="48"/>
      <c r="K36" s="48"/>
      <c r="L36" s="48"/>
    </row>
    <row r="37" spans="1:12" ht="19.95" customHeight="1" x14ac:dyDescent="0.3">
      <c r="A37" s="22" t="s">
        <v>16</v>
      </c>
      <c r="B37" s="22"/>
      <c r="C37" s="19" t="s">
        <v>15</v>
      </c>
      <c r="D37" s="20">
        <v>1</v>
      </c>
      <c r="E37" s="40"/>
      <c r="F37" s="22"/>
      <c r="G37" s="41" t="str">
        <f>IF(E37="","",D37*E37)</f>
        <v/>
      </c>
      <c r="H37" s="22"/>
      <c r="I37" s="22"/>
      <c r="J37" s="22"/>
      <c r="K37" s="22"/>
      <c r="L37" s="22"/>
    </row>
    <row r="38" spans="1:12" ht="19.95" customHeight="1" x14ac:dyDescent="0.3">
      <c r="A38" s="22" t="s">
        <v>17</v>
      </c>
      <c r="B38" s="22"/>
      <c r="C38" s="19" t="s">
        <v>15</v>
      </c>
      <c r="D38" s="20">
        <v>1</v>
      </c>
      <c r="E38" s="40"/>
      <c r="F38" s="22"/>
      <c r="G38" s="41" t="str">
        <f>IF(E38="","",D38*E38)</f>
        <v/>
      </c>
      <c r="H38" s="22"/>
      <c r="I38" s="22"/>
      <c r="J38" s="22"/>
      <c r="K38" s="22"/>
      <c r="L38" s="22"/>
    </row>
    <row r="39" spans="1:12" ht="19.95" customHeight="1" x14ac:dyDescent="0.3">
      <c r="A39" s="22" t="s">
        <v>18</v>
      </c>
      <c r="B39" s="22"/>
      <c r="C39" s="19" t="s">
        <v>15</v>
      </c>
      <c r="D39" s="20">
        <v>1</v>
      </c>
      <c r="E39" s="40"/>
      <c r="F39" s="22"/>
      <c r="G39" s="41" t="str">
        <f>IF(E39="","",D39*E39)</f>
        <v/>
      </c>
      <c r="H39" s="22"/>
      <c r="I39" s="22"/>
      <c r="J39" s="22"/>
      <c r="K39" s="22"/>
      <c r="L39" s="22"/>
    </row>
    <row r="40" spans="1:12" ht="22.05" customHeight="1" x14ac:dyDescent="0.3">
      <c r="A40" s="33" t="s">
        <v>58</v>
      </c>
      <c r="B40" s="21"/>
      <c r="C40" s="21"/>
      <c r="D40" s="21"/>
      <c r="E40" s="21"/>
      <c r="F40" s="21"/>
      <c r="G40" s="42">
        <f>SUM(G37:H39)</f>
        <v>0</v>
      </c>
      <c r="H40" s="21"/>
      <c r="I40" s="43" t="str">
        <f>IF(G40=0,"SIN DILIGENCIAR",IF(G40=G22,"CUMPLE – coincide con V. unitario Ítem 3","NO COINCIDE con V. unitario antes de IVA del Ítem 3"))</f>
        <v>SIN DILIGENCIAR</v>
      </c>
      <c r="J40" s="21"/>
      <c r="K40" s="21"/>
      <c r="L40" s="21"/>
    </row>
    <row r="41" spans="1:12" x14ac:dyDescent="0.3">
      <c r="A41" s="37" t="s">
        <v>59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</row>
    <row r="42" spans="1:12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ht="19.95" customHeight="1" x14ac:dyDescent="0.3">
      <c r="A43" s="47" t="s">
        <v>60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</row>
    <row r="44" spans="1:12" ht="30" customHeight="1" x14ac:dyDescent="0.3">
      <c r="A44" s="3" t="s">
        <v>61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36" customHeight="1" x14ac:dyDescent="0.3">
      <c r="A46" s="44" t="s">
        <v>62</v>
      </c>
      <c r="B46" s="38"/>
      <c r="C46" s="4"/>
      <c r="D46" s="1"/>
      <c r="E46" s="1"/>
      <c r="F46" s="1"/>
      <c r="G46" s="1"/>
      <c r="H46" s="1"/>
      <c r="I46" s="1"/>
      <c r="J46" s="1"/>
      <c r="K46" s="1"/>
      <c r="L46" s="1"/>
    </row>
    <row r="47" spans="1:12" ht="19.95" customHeight="1" x14ac:dyDescent="0.3">
      <c r="A47" s="44" t="s">
        <v>63</v>
      </c>
      <c r="B47" s="38"/>
      <c r="C47" s="5"/>
      <c r="D47" s="1"/>
      <c r="E47" s="1"/>
      <c r="F47" s="1"/>
      <c r="G47" s="1"/>
      <c r="H47" s="1"/>
      <c r="I47" s="1"/>
      <c r="J47" s="1"/>
      <c r="K47" s="1"/>
      <c r="L47" s="1"/>
    </row>
    <row r="48" spans="1:12" ht="19.95" customHeight="1" x14ac:dyDescent="0.3">
      <c r="A48" s="44" t="s">
        <v>64</v>
      </c>
      <c r="B48" s="38"/>
      <c r="C48" s="5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</sheetData>
  <mergeCells count="66">
    <mergeCell ref="A41:L41"/>
    <mergeCell ref="A43:L43"/>
    <mergeCell ref="A44:L44"/>
    <mergeCell ref="A46:B46"/>
    <mergeCell ref="A47:B47"/>
    <mergeCell ref="A48:B48"/>
    <mergeCell ref="A39:B39"/>
    <mergeCell ref="E39:F39"/>
    <mergeCell ref="G39:H39"/>
    <mergeCell ref="I39:L39"/>
    <mergeCell ref="A40:F40"/>
    <mergeCell ref="G40:H40"/>
    <mergeCell ref="I40:L40"/>
    <mergeCell ref="A37:B37"/>
    <mergeCell ref="E37:F37"/>
    <mergeCell ref="G37:H37"/>
    <mergeCell ref="I37:L37"/>
    <mergeCell ref="A38:B38"/>
    <mergeCell ref="E38:F38"/>
    <mergeCell ref="G38:H38"/>
    <mergeCell ref="I38:L38"/>
    <mergeCell ref="A32:B32"/>
    <mergeCell ref="C32:L32"/>
    <mergeCell ref="A33:B33"/>
    <mergeCell ref="C33:L33"/>
    <mergeCell ref="A35:L35"/>
    <mergeCell ref="A36:B36"/>
    <mergeCell ref="E36:F36"/>
    <mergeCell ref="G36:H36"/>
    <mergeCell ref="I36:L36"/>
    <mergeCell ref="A29:B29"/>
    <mergeCell ref="C29:L29"/>
    <mergeCell ref="A30:B30"/>
    <mergeCell ref="C30:L30"/>
    <mergeCell ref="A31:B31"/>
    <mergeCell ref="C31:L31"/>
    <mergeCell ref="A28:B28"/>
    <mergeCell ref="C28:L28"/>
    <mergeCell ref="A23:E23"/>
    <mergeCell ref="A24:E24"/>
    <mergeCell ref="F24:L24"/>
    <mergeCell ref="A25:L25"/>
    <mergeCell ref="A27:L27"/>
    <mergeCell ref="A12:L12"/>
    <mergeCell ref="A13:L13"/>
    <mergeCell ref="A14:L14"/>
    <mergeCell ref="A15:L15"/>
    <mergeCell ref="A16:L16"/>
    <mergeCell ref="A18:L18"/>
    <mergeCell ref="A9:B9"/>
    <mergeCell ref="D9:F9"/>
    <mergeCell ref="G9:L9"/>
    <mergeCell ref="A10:B10"/>
    <mergeCell ref="D10:F10"/>
    <mergeCell ref="G10:L10"/>
    <mergeCell ref="A7:B7"/>
    <mergeCell ref="D7:F7"/>
    <mergeCell ref="G7:L7"/>
    <mergeCell ref="A8:B8"/>
    <mergeCell ref="D8:F8"/>
    <mergeCell ref="G8:L8"/>
    <mergeCell ref="A1:L1"/>
    <mergeCell ref="A2:L2"/>
    <mergeCell ref="A4:B4"/>
    <mergeCell ref="C4:L4"/>
    <mergeCell ref="A6:L6"/>
  </mergeCells>
  <conditionalFormatting sqref="L20:L23">
    <cfRule type="expression" dxfId="8" priority="22">
      <formula>OR(LEFT(L20,6)="CUMPLE",LEFT(L20,12)="OFERTA HÁBIL")</formula>
    </cfRule>
  </conditionalFormatting>
  <conditionalFormatting sqref="L20:L23">
    <cfRule type="expression" dxfId="7" priority="23">
      <formula>OR(LEFT(L20,3)="SIN",ISNUMBER(SEARCH("INCOMPLETA",L20)))</formula>
    </cfRule>
  </conditionalFormatting>
  <conditionalFormatting sqref="L20:L23">
    <cfRule type="expression" dxfId="6" priority="24">
      <formula>OR(ISNUMBER(SEARCH("SUPERA",L20)),ISNUMBER(SEARCH("DECIMALES",L20)),ISNUMBER(SEARCH("NO C",L20)))</formula>
    </cfRule>
  </conditionalFormatting>
  <conditionalFormatting sqref="F24">
    <cfRule type="expression" dxfId="5" priority="25">
      <formula>OR(LEFT(F24,6)="CUMPLE",LEFT(F24,12)="OFERTA HÁBIL")</formula>
    </cfRule>
  </conditionalFormatting>
  <conditionalFormatting sqref="F24">
    <cfRule type="expression" dxfId="4" priority="26">
      <formula>OR(LEFT(F24,3)="SIN",ISNUMBER(SEARCH("INCOMPLETA",F24)))</formula>
    </cfRule>
  </conditionalFormatting>
  <conditionalFormatting sqref="F24">
    <cfRule type="expression" dxfId="3" priority="27">
      <formula>OR(ISNUMBER(SEARCH("SUPERA",F24)),ISNUMBER(SEARCH("DECIMALES",F24)),ISNUMBER(SEARCH("NO C",F24)))</formula>
    </cfRule>
  </conditionalFormatting>
  <conditionalFormatting sqref="I40">
    <cfRule type="expression" dxfId="2" priority="28">
      <formula>OR(LEFT(I40,6)="CUMPLE",LEFT(I40,12)="OFERTA HÁBIL")</formula>
    </cfRule>
  </conditionalFormatting>
  <conditionalFormatting sqref="I40">
    <cfRule type="expression" dxfId="1" priority="29">
      <formula>OR(LEFT(I40,3)="SIN",ISNUMBER(SEARCH("INCOMPLETA",I40)))</formula>
    </cfRule>
  </conditionalFormatting>
  <conditionalFormatting sqref="I40">
    <cfRule type="expression" dxfId="0" priority="30">
      <formula>OR(ISNUMBER(SEARCH("SUPERA",I40)),ISNUMBER(SEARCH("DECIMALES",I40)),ISNUMBER(SEARCH("NO C",I40)))</formula>
    </cfRule>
  </conditionalFormatting>
  <dataValidations count="2">
    <dataValidation type="whole" operator="greaterThanOrEqual" allowBlank="1" showInputMessage="1" showErrorMessage="1" errorTitle="Valor no permitido" error="Ingrese un valor en pesos, número ENTERO y SIN DECIMALES." promptTitle="Sin decimales" prompt="Valor en pesos, sin decimales. El valor con IVA no puede superar el precio de referencia FDLUSA." sqref="G20:G22 E37:E39" xr:uid="{DFF91E73-E337-4CE4-B756-D2D3F16404AA}">
      <formula1>1</formula1>
    </dataValidation>
    <dataValidation type="decimal" allowBlank="1" showInputMessage="1" showErrorMessage="1" errorTitle="% IVA" error="Ingrese el % de IVA entre 0% y 19%." sqref="H20:H22" xr:uid="{38FF200C-96A6-48B3-9CE9-FF3C3E082D10}">
      <formula1>0</formula1>
      <formula2>0.19</formula2>
    </dataValidation>
  </dataValidations>
  <printOptions horizontalCentered="1"/>
  <pageMargins left="0.7" right="0.7" top="0.75" bottom="0.75" header="0.3" footer="0.3"/>
  <pageSetup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dc:description/>
  <cp:lastModifiedBy>Mayra Isabel Gaitan Peinado</cp:lastModifiedBy>
  <cp:revision>0</cp:revision>
  <cp:lastPrinted>2024-09-17T13:03:17Z</cp:lastPrinted>
  <dcterms:created xsi:type="dcterms:W3CDTF">2020-08-10T23:59:28Z</dcterms:created>
  <dcterms:modified xsi:type="dcterms:W3CDTF">2026-09-28T15:10:32Z</dcterms:modified>
  <dc:language>en-US</dc:language>
</cp:coreProperties>
</file>