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LCALDIA 2024-2027\ADMINISTRATIVA\2026\6.ASEO Y CAFETERIA\DOCUMENTOS V2\"/>
    </mc:Choice>
  </mc:AlternateContent>
  <xr:revisionPtr revIDLastSave="0" documentId="8_{05127164-1E5A-45D2-AB03-4C4EB36C1865}" xr6:coauthVersionLast="47" xr6:coauthVersionMax="47" xr10:uidLastSave="{00000000-0000-0000-0000-000000000000}"/>
  <bookViews>
    <workbookView xWindow="-120" yWindow="-120" windowWidth="20730" windowHeight="11160" activeTab="2" xr2:uid="{2F8E2093-439A-4624-9188-31AF7AB10F09}"/>
  </bookViews>
  <sheets>
    <sheet name="2025 VS 2026" sheetId="7" r:id="rId1"/>
    <sheet name="FICHA TECNICA ASEO Y CAFETERIA" sheetId="1" r:id="rId2"/>
    <sheet name="PRESUPUESTO" sheetId="2" r:id="rId3"/>
    <sheet name="PROPUESTA COMERCIAL" sheetId="8" r:id="rId4"/>
    <sheet name="Hoja1" sheetId="9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P8" i="2" l="1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7" i="2"/>
  <c r="P6" i="2"/>
  <c r="P5" i="2"/>
  <c r="P4" i="2"/>
  <c r="P3" i="2"/>
  <c r="P2" i="2"/>
  <c r="E54" i="7"/>
  <c r="E55" i="7"/>
  <c r="E56" i="7"/>
  <c r="E57" i="7"/>
  <c r="E58" i="7"/>
  <c r="E59" i="7"/>
  <c r="E60" i="7"/>
  <c r="F60" i="7" s="1"/>
  <c r="E53" i="7"/>
  <c r="E50" i="7"/>
  <c r="E40" i="7"/>
  <c r="E41" i="7"/>
  <c r="E42" i="7"/>
  <c r="E43" i="7"/>
  <c r="E44" i="7"/>
  <c r="E45" i="7"/>
  <c r="E46" i="7"/>
  <c r="E47" i="7"/>
  <c r="E48" i="7"/>
  <c r="E49" i="7"/>
  <c r="E33" i="7"/>
  <c r="E34" i="7"/>
  <c r="E35" i="7"/>
  <c r="E36" i="7"/>
  <c r="E37" i="7"/>
  <c r="E38" i="7"/>
  <c r="E39" i="7"/>
  <c r="E21" i="7"/>
  <c r="E22" i="7"/>
  <c r="E23" i="7"/>
  <c r="E24" i="7"/>
  <c r="E25" i="7"/>
  <c r="E26" i="7"/>
  <c r="E27" i="7"/>
  <c r="E28" i="7"/>
  <c r="F28" i="7" s="1"/>
  <c r="E29" i="7"/>
  <c r="E30" i="7"/>
  <c r="E31" i="7"/>
  <c r="E32" i="7"/>
  <c r="E3" i="7"/>
  <c r="E4" i="7"/>
  <c r="E5" i="7"/>
  <c r="E6" i="7"/>
  <c r="E7" i="7"/>
  <c r="E8" i="7"/>
  <c r="E9" i="7"/>
  <c r="E10" i="7"/>
  <c r="E11" i="7"/>
  <c r="E12" i="7"/>
  <c r="E13" i="7"/>
  <c r="E14" i="7"/>
  <c r="E15" i="7"/>
  <c r="E16" i="7"/>
  <c r="E17" i="7"/>
  <c r="E18" i="7"/>
  <c r="E19" i="7"/>
  <c r="E20" i="7"/>
  <c r="E2" i="7"/>
  <c r="H3" i="7"/>
  <c r="H4" i="7"/>
  <c r="H5" i="7"/>
  <c r="H6" i="7"/>
  <c r="H7" i="7"/>
  <c r="H8" i="7"/>
  <c r="H9" i="7"/>
  <c r="H10" i="7"/>
  <c r="H11" i="7"/>
  <c r="H12" i="7"/>
  <c r="H13" i="7"/>
  <c r="H14" i="7"/>
  <c r="H15" i="7"/>
  <c r="H16" i="7"/>
  <c r="H17" i="7"/>
  <c r="H2" i="7"/>
  <c r="H18" i="7" s="1"/>
  <c r="H19" i="7" s="1"/>
  <c r="H20" i="7" s="1"/>
  <c r="H21" i="7" s="1"/>
  <c r="H22" i="7" s="1"/>
  <c r="H23" i="7" s="1"/>
  <c r="H24" i="7" s="1"/>
  <c r="H25" i="7" s="1"/>
  <c r="H26" i="7" s="1"/>
  <c r="H27" i="7" s="1"/>
  <c r="H28" i="7" s="1"/>
  <c r="H29" i="7" s="1"/>
  <c r="H30" i="7" s="1"/>
  <c r="H31" i="7" s="1"/>
  <c r="H32" i="7" s="1"/>
  <c r="H33" i="7" s="1"/>
  <c r="H34" i="7" s="1"/>
  <c r="H35" i="7" s="1"/>
  <c r="H36" i="7" s="1"/>
  <c r="H37" i="7" s="1"/>
  <c r="H38" i="7" s="1"/>
  <c r="H39" i="7" s="1"/>
  <c r="H40" i="7" s="1"/>
  <c r="H41" i="7" s="1"/>
  <c r="H42" i="7" s="1"/>
  <c r="H43" i="7" s="1"/>
  <c r="H44" i="7" s="1"/>
  <c r="H45" i="7" s="1"/>
  <c r="H46" i="7" s="1"/>
  <c r="H47" i="7" s="1"/>
  <c r="H48" i="7" s="1"/>
  <c r="H49" i="7" s="1"/>
  <c r="H50" i="7" s="1"/>
  <c r="H51" i="7" s="1"/>
  <c r="H52" i="7" s="1"/>
  <c r="A4" i="7"/>
  <c r="A5" i="7" s="1"/>
  <c r="A6" i="7" s="1"/>
  <c r="A7" i="7" s="1"/>
  <c r="A8" i="7" s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  <c r="A35" i="7" s="1"/>
  <c r="A36" i="7" s="1"/>
  <c r="A37" i="7" s="1"/>
  <c r="A38" i="7" s="1"/>
  <c r="A39" i="7" s="1"/>
  <c r="A40" i="7" s="1"/>
  <c r="A41" i="7" s="1"/>
  <c r="A42" i="7" s="1"/>
  <c r="A43" i="7" s="1"/>
  <c r="A44" i="7" s="1"/>
  <c r="A45" i="7" s="1"/>
  <c r="A46" i="7" s="1"/>
  <c r="A47" i="7" s="1"/>
  <c r="A48" i="7" s="1"/>
  <c r="A49" i="7" s="1"/>
  <c r="A50" i="7" s="1"/>
  <c r="A3" i="7"/>
  <c r="F34" i="7"/>
  <c r="F37" i="7"/>
  <c r="F50" i="7"/>
  <c r="F55" i="7"/>
  <c r="F56" i="7"/>
  <c r="F59" i="7"/>
  <c r="F53" i="7"/>
  <c r="F5" i="7"/>
  <c r="F20" i="7"/>
  <c r="F32" i="7"/>
  <c r="F36" i="7"/>
  <c r="F38" i="7"/>
  <c r="I3" i="2"/>
  <c r="F3" i="7" s="1"/>
  <c r="J3" i="2"/>
  <c r="K3" i="2"/>
  <c r="L3" i="2" s="1"/>
  <c r="I4" i="2"/>
  <c r="F4" i="7" s="1"/>
  <c r="J4" i="2"/>
  <c r="K4" i="2"/>
  <c r="L4" i="2" s="1"/>
  <c r="I5" i="2"/>
  <c r="J5" i="2"/>
  <c r="K5" i="2"/>
  <c r="L5" i="2" s="1"/>
  <c r="I6" i="2"/>
  <c r="J6" i="2"/>
  <c r="K6" i="2"/>
  <c r="L6" i="2" s="1"/>
  <c r="I7" i="2"/>
  <c r="J7" i="2"/>
  <c r="K7" i="2"/>
  <c r="L7" i="2" s="1"/>
  <c r="I8" i="2"/>
  <c r="F6" i="7" s="1"/>
  <c r="J8" i="2"/>
  <c r="L8" i="2" s="1"/>
  <c r="K8" i="2"/>
  <c r="I9" i="2"/>
  <c r="F7" i="7" s="1"/>
  <c r="J9" i="2"/>
  <c r="K9" i="2"/>
  <c r="I10" i="2"/>
  <c r="F8" i="7" s="1"/>
  <c r="J10" i="2"/>
  <c r="K10" i="2"/>
  <c r="L10" i="2" s="1"/>
  <c r="I11" i="2"/>
  <c r="J11" i="2"/>
  <c r="K11" i="2"/>
  <c r="I12" i="2"/>
  <c r="J12" i="2"/>
  <c r="K12" i="2"/>
  <c r="I13" i="2"/>
  <c r="F11" i="7" s="1"/>
  <c r="J13" i="2"/>
  <c r="K13" i="2"/>
  <c r="I14" i="2"/>
  <c r="F12" i="7" s="1"/>
  <c r="J14" i="2"/>
  <c r="K14" i="2"/>
  <c r="L14" i="2" s="1"/>
  <c r="I15" i="2"/>
  <c r="F13" i="7" s="1"/>
  <c r="J15" i="2"/>
  <c r="K15" i="2"/>
  <c r="I16" i="2"/>
  <c r="F14" i="7" s="1"/>
  <c r="J16" i="2"/>
  <c r="K16" i="2"/>
  <c r="I17" i="2"/>
  <c r="F15" i="7" s="1"/>
  <c r="J17" i="2"/>
  <c r="K17" i="2"/>
  <c r="I18" i="2"/>
  <c r="F16" i="7" s="1"/>
  <c r="J18" i="2"/>
  <c r="K18" i="2"/>
  <c r="I19" i="2"/>
  <c r="F17" i="7" s="1"/>
  <c r="J19" i="2"/>
  <c r="K19" i="2"/>
  <c r="L19" i="2" s="1"/>
  <c r="I20" i="2"/>
  <c r="J20" i="2"/>
  <c r="K20" i="2"/>
  <c r="L20" i="2" s="1"/>
  <c r="I21" i="2"/>
  <c r="F19" i="7" s="1"/>
  <c r="J21" i="2"/>
  <c r="K21" i="2"/>
  <c r="I22" i="2"/>
  <c r="J22" i="2"/>
  <c r="K22" i="2"/>
  <c r="L22" i="2" s="1"/>
  <c r="I23" i="2"/>
  <c r="F21" i="7" s="1"/>
  <c r="J23" i="2"/>
  <c r="K23" i="2"/>
  <c r="I24" i="2"/>
  <c r="F22" i="7" s="1"/>
  <c r="J24" i="2"/>
  <c r="K24" i="2"/>
  <c r="I25" i="2"/>
  <c r="F23" i="7" s="1"/>
  <c r="J25" i="2"/>
  <c r="K25" i="2"/>
  <c r="I26" i="2"/>
  <c r="F24" i="7" s="1"/>
  <c r="J26" i="2"/>
  <c r="K26" i="2"/>
  <c r="L26" i="2" s="1"/>
  <c r="I27" i="2"/>
  <c r="J27" i="2"/>
  <c r="K27" i="2"/>
  <c r="I28" i="2"/>
  <c r="F26" i="7" s="1"/>
  <c r="J28" i="2"/>
  <c r="K28" i="2"/>
  <c r="I29" i="2"/>
  <c r="J29" i="2"/>
  <c r="K29" i="2"/>
  <c r="L29" i="2" s="1"/>
  <c r="I30" i="2"/>
  <c r="J30" i="2"/>
  <c r="K30" i="2"/>
  <c r="I31" i="2"/>
  <c r="F29" i="7" s="1"/>
  <c r="J31" i="2"/>
  <c r="K31" i="2"/>
  <c r="I32" i="2"/>
  <c r="F30" i="7" s="1"/>
  <c r="J32" i="2"/>
  <c r="K32" i="2"/>
  <c r="I33" i="2"/>
  <c r="F31" i="7" s="1"/>
  <c r="J33" i="2"/>
  <c r="K33" i="2"/>
  <c r="I34" i="2"/>
  <c r="J34" i="2"/>
  <c r="K34" i="2"/>
  <c r="L34" i="2" s="1"/>
  <c r="I35" i="2"/>
  <c r="J35" i="2"/>
  <c r="K35" i="2"/>
  <c r="I36" i="2"/>
  <c r="J36" i="2"/>
  <c r="K36" i="2"/>
  <c r="I37" i="2"/>
  <c r="F35" i="7" s="1"/>
  <c r="J37" i="2"/>
  <c r="K37" i="2"/>
  <c r="I38" i="2"/>
  <c r="J38" i="2"/>
  <c r="K38" i="2"/>
  <c r="L38" i="2" s="1"/>
  <c r="I39" i="2"/>
  <c r="J39" i="2"/>
  <c r="K39" i="2"/>
  <c r="I40" i="2"/>
  <c r="J40" i="2"/>
  <c r="L40" i="2" s="1"/>
  <c r="K40" i="2"/>
  <c r="I41" i="2"/>
  <c r="J41" i="2"/>
  <c r="K41" i="2"/>
  <c r="I42" i="2"/>
  <c r="F40" i="7" s="1"/>
  <c r="J42" i="2"/>
  <c r="K42" i="2"/>
  <c r="L42" i="2" s="1"/>
  <c r="I43" i="2"/>
  <c r="F41" i="7" s="1"/>
  <c r="J43" i="2"/>
  <c r="K43" i="2"/>
  <c r="I44" i="2"/>
  <c r="F42" i="7" s="1"/>
  <c r="J44" i="2"/>
  <c r="K44" i="2"/>
  <c r="I45" i="2"/>
  <c r="F43" i="7" s="1"/>
  <c r="J45" i="2"/>
  <c r="K45" i="2"/>
  <c r="L45" i="2" s="1"/>
  <c r="I46" i="2"/>
  <c r="F44" i="7" s="1"/>
  <c r="J46" i="2"/>
  <c r="K46" i="2"/>
  <c r="L46" i="2" s="1"/>
  <c r="I47" i="2"/>
  <c r="F45" i="7" s="1"/>
  <c r="J47" i="2"/>
  <c r="K47" i="2"/>
  <c r="I48" i="2"/>
  <c r="F46" i="7" s="1"/>
  <c r="J48" i="2"/>
  <c r="K48" i="2"/>
  <c r="I49" i="2"/>
  <c r="J49" i="2"/>
  <c r="K49" i="2"/>
  <c r="I50" i="2"/>
  <c r="F48" i="7" s="1"/>
  <c r="J50" i="2"/>
  <c r="K50" i="2"/>
  <c r="L50" i="2" s="1"/>
  <c r="I51" i="2"/>
  <c r="F49" i="7" s="1"/>
  <c r="J51" i="2"/>
  <c r="K51" i="2"/>
  <c r="I52" i="2"/>
  <c r="J52" i="2"/>
  <c r="K52" i="2"/>
  <c r="L52" i="2" s="1"/>
  <c r="I53" i="2"/>
  <c r="J53" i="2"/>
  <c r="K53" i="2"/>
  <c r="I54" i="2"/>
  <c r="J54" i="2"/>
  <c r="K54" i="2"/>
  <c r="L54" i="2" s="1"/>
  <c r="I55" i="2"/>
  <c r="J55" i="2"/>
  <c r="K55" i="2"/>
  <c r="I56" i="2"/>
  <c r="J56" i="2"/>
  <c r="K56" i="2"/>
  <c r="L56" i="2" s="1"/>
  <c r="I57" i="2"/>
  <c r="F57" i="7" s="1"/>
  <c r="J57" i="2"/>
  <c r="K57" i="2"/>
  <c r="I58" i="2"/>
  <c r="J58" i="2"/>
  <c r="K58" i="2"/>
  <c r="I59" i="2"/>
  <c r="J59" i="2"/>
  <c r="K59" i="2"/>
  <c r="I60" i="2"/>
  <c r="J60" i="2"/>
  <c r="L60" i="2" s="1"/>
  <c r="K60" i="2"/>
  <c r="K2" i="2"/>
  <c r="J2" i="2"/>
  <c r="I2" i="2"/>
  <c r="A3" i="8"/>
  <c r="A4" i="8" s="1"/>
  <c r="A5" i="8" s="1"/>
  <c r="A6" i="8" s="1"/>
  <c r="A7" i="8" s="1"/>
  <c r="A8" i="8" s="1"/>
  <c r="A9" i="8" s="1"/>
  <c r="A10" i="8" s="1"/>
  <c r="A11" i="8" s="1"/>
  <c r="A12" i="8" s="1"/>
  <c r="A13" i="8" s="1"/>
  <c r="A14" i="8" s="1"/>
  <c r="A15" i="8" s="1"/>
  <c r="A16" i="8" s="1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A27" i="8" s="1"/>
  <c r="A28" i="8" s="1"/>
  <c r="A29" i="8" s="1"/>
  <c r="A30" i="8" s="1"/>
  <c r="A31" i="8" s="1"/>
  <c r="A32" i="8" s="1"/>
  <c r="A33" i="8" s="1"/>
  <c r="A34" i="8" s="1"/>
  <c r="A35" i="8" s="1"/>
  <c r="A36" i="8" s="1"/>
  <c r="A37" i="8" s="1"/>
  <c r="A38" i="8" s="1"/>
  <c r="A39" i="8" s="1"/>
  <c r="A40" i="8" s="1"/>
  <c r="A41" i="8" s="1"/>
  <c r="A42" i="8" s="1"/>
  <c r="A43" i="8" s="1"/>
  <c r="A44" i="8" s="1"/>
  <c r="A45" i="8" s="1"/>
  <c r="A46" i="8" s="1"/>
  <c r="A47" i="8" s="1"/>
  <c r="A48" i="8" s="1"/>
  <c r="A49" i="8" s="1"/>
  <c r="A50" i="8" s="1"/>
  <c r="A51" i="8" s="1"/>
  <c r="A52" i="8" s="1"/>
  <c r="A53" i="8" s="1"/>
  <c r="A54" i="8" s="1"/>
  <c r="A55" i="8" s="1"/>
  <c r="A56" i="8" s="1"/>
  <c r="A57" i="8" s="1"/>
  <c r="A58" i="8" s="1"/>
  <c r="A59" i="8" s="1"/>
  <c r="A60" i="8" s="1"/>
  <c r="F54" i="7"/>
  <c r="F58" i="7"/>
  <c r="F9" i="7"/>
  <c r="F25" i="7"/>
  <c r="F33" i="7"/>
  <c r="L47" i="2" l="1"/>
  <c r="L39" i="2"/>
  <c r="L15" i="2"/>
  <c r="L44" i="2"/>
  <c r="L12" i="2"/>
  <c r="L9" i="2"/>
  <c r="L51" i="2"/>
  <c r="L48" i="2"/>
  <c r="L32" i="2"/>
  <c r="L16" i="2"/>
  <c r="L28" i="2"/>
  <c r="L35" i="2"/>
  <c r="L30" i="2"/>
  <c r="L58" i="2"/>
  <c r="L55" i="2"/>
  <c r="L24" i="2"/>
  <c r="L36" i="2"/>
  <c r="L31" i="2"/>
  <c r="L23" i="2"/>
  <c r="L18" i="2"/>
  <c r="L13" i="2"/>
  <c r="F47" i="7"/>
  <c r="F39" i="7"/>
  <c r="F27" i="7"/>
  <c r="F18" i="7"/>
  <c r="F10" i="7"/>
  <c r="F2" i="7"/>
  <c r="L53" i="2"/>
  <c r="L37" i="2"/>
  <c r="L21" i="2"/>
  <c r="L57" i="2"/>
  <c r="L41" i="2"/>
  <c r="L25" i="2"/>
  <c r="L59" i="2"/>
  <c r="L43" i="2"/>
  <c r="L27" i="2"/>
  <c r="L11" i="2"/>
  <c r="L49" i="2"/>
  <c r="L33" i="2"/>
  <c r="L17" i="2"/>
  <c r="L2" i="2"/>
  <c r="A3" i="2"/>
  <c r="A4" i="2" s="1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3" i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</calcChain>
</file>

<file path=xl/sharedStrings.xml><?xml version="1.0" encoding="utf-8"?>
<sst xmlns="http://schemas.openxmlformats.org/spreadsheetml/2006/main" count="734" uniqueCount="326">
  <si>
    <r>
      <rPr>
        <b/>
        <sz val="11"/>
        <rFont val="Arial"/>
        <family val="2"/>
      </rPr>
      <t>ITEM</t>
    </r>
  </si>
  <si>
    <r>
      <rPr>
        <b/>
        <sz val="11"/>
        <rFont val="Arial"/>
        <family val="2"/>
      </rPr>
      <t>ARTICULO</t>
    </r>
  </si>
  <si>
    <r>
      <rPr>
        <b/>
        <sz val="11"/>
        <rFont val="Arial"/>
        <family val="2"/>
      </rPr>
      <t>DESCRIPCION TÉCNICA DEL BIEN</t>
    </r>
  </si>
  <si>
    <r>
      <rPr>
        <b/>
        <sz val="11"/>
        <rFont val="Arial"/>
        <family val="2"/>
      </rPr>
      <t xml:space="preserve">UNIDAD DE
</t>
    </r>
    <r>
      <rPr>
        <b/>
        <sz val="11"/>
        <rFont val="Arial"/>
        <family val="2"/>
      </rPr>
      <t>MEDIDA</t>
    </r>
  </si>
  <si>
    <r>
      <rPr>
        <b/>
        <sz val="11"/>
        <rFont val="Arial"/>
        <family val="2"/>
      </rPr>
      <t>CANT</t>
    </r>
  </si>
  <si>
    <r>
      <rPr>
        <sz val="10"/>
        <rFont val="Arial MT"/>
        <family val="2"/>
      </rPr>
      <t xml:space="preserve">AMBIENTADOR LIMPIADOR DE PISOS DESINFECTANTE X 2
</t>
    </r>
    <r>
      <rPr>
        <sz val="10"/>
        <rFont val="Arial MT"/>
        <family val="2"/>
      </rPr>
      <t>LITROS</t>
    </r>
  </si>
  <si>
    <t>Ambientador desinfectante, neutralizante, en forma líquida, presentación frasco de 2 litros, con fragancia.</t>
  </si>
  <si>
    <r>
      <rPr>
        <sz val="9"/>
        <rFont val="Arial MT"/>
        <family val="2"/>
      </rPr>
      <t>UNIDAD</t>
    </r>
  </si>
  <si>
    <r>
      <rPr>
        <sz val="10"/>
        <rFont val="Arial MT"/>
        <family val="2"/>
      </rPr>
      <t>BLANQUEADOR EN POLVO X 500 GRS</t>
    </r>
  </si>
  <si>
    <r>
      <rPr>
        <sz val="10"/>
        <rFont val="Arial MT"/>
        <family val="2"/>
      </rPr>
      <t>BALDE PLASTICO 12 LT</t>
    </r>
  </si>
  <si>
    <r>
      <rPr>
        <sz val="9"/>
        <rFont val="Arial MT"/>
        <family val="2"/>
      </rPr>
      <t>Cubo que se emplea para almacenar, sacar o transportar líquidos y otros elementos, plástico, capacidad 12 lt, colores varios.</t>
    </r>
  </si>
  <si>
    <t>BLANQUEADOR DESINFECTANTE X 2 LITROS</t>
  </si>
  <si>
    <r>
      <rPr>
        <sz val="9"/>
        <rFont val="Arial MT"/>
        <family val="2"/>
      </rPr>
      <t xml:space="preserve">Solución de hipoclorito de sodio 2,5 concentracion y cloro activo, empleado como limpiador, desengrasante, blanqueador de ropa y superficies en general. Presentación botella plástica de 2 litros, sin
</t>
    </r>
    <r>
      <rPr>
        <sz val="9"/>
        <rFont val="Arial MT"/>
        <family val="2"/>
      </rPr>
      <t>fragancia.</t>
    </r>
  </si>
  <si>
    <t>BOLSA BASURA NEGRA 90*70 CMS</t>
  </si>
  <si>
    <r>
      <rPr>
        <sz val="9"/>
        <rFont val="Arial MT"/>
        <family val="2"/>
      </rPr>
      <t xml:space="preserve">Bolsa de plástico desechable abierta por uno de los lados, 100% biodegradable. se utiliza para el empaque de desechos residenciales e industriales, ya sean tóxicos o biodegradables.
</t>
    </r>
    <r>
      <rPr>
        <sz val="9"/>
        <rFont val="Arial MT"/>
        <family val="2"/>
      </rPr>
      <t>Tamaño 90*70, paquete * 10, color negro.calibre 1,6</t>
    </r>
  </si>
  <si>
    <r>
      <rPr>
        <sz val="9"/>
        <rFont val="Arial MT"/>
        <family val="2"/>
      </rPr>
      <t>PAQ*10</t>
    </r>
  </si>
  <si>
    <r>
      <rPr>
        <sz val="10"/>
        <rFont val="Arial MT"/>
        <family val="2"/>
      </rPr>
      <t>BOLSA BASURA NEGRA 90*70 CMS</t>
    </r>
  </si>
  <si>
    <r>
      <rPr>
        <sz val="9"/>
        <rFont val="Arial MT"/>
        <family val="2"/>
      </rPr>
      <t xml:space="preserve">Bolsa de plástico desechable abierta por uno de los lados, 100% biodegradable. se utiliza para el empaque de desechos residenciales e industriales, ya sean tóxicos o biodegradables.
</t>
    </r>
    <r>
      <rPr>
        <sz val="9"/>
        <rFont val="Arial MT"/>
        <family val="2"/>
      </rPr>
      <t>Tamaño 90*70  , paquete * 10, color negro. Calibre 1,6</t>
    </r>
  </si>
  <si>
    <r>
      <rPr>
        <sz val="10"/>
        <rFont val="Arial MT"/>
        <family val="2"/>
      </rPr>
      <t>BOLSA BASURA BLANCA 65 X 90 CMS</t>
    </r>
  </si>
  <si>
    <r>
      <rPr>
        <sz val="9"/>
        <rFont val="Arial MT"/>
        <family val="2"/>
      </rPr>
      <t xml:space="preserve">Bolsa de plástico desechable abierta por uno de los lados, 100% biodegradable. se utiliza para el empaque de desechos residenciales e industriales, ya sean tóxicos o biodegradables.
</t>
    </r>
    <r>
      <rPr>
        <sz val="9"/>
        <rFont val="Arial MT"/>
        <family val="2"/>
      </rPr>
      <t>Tamaño 65*90, paquete * 10, color blanco.</t>
    </r>
  </si>
  <si>
    <r>
      <rPr>
        <sz val="10"/>
        <rFont val="Arial MT"/>
        <family val="2"/>
      </rPr>
      <t>BOLSA BASURA NEGRA 50 X 70 CMS</t>
    </r>
  </si>
  <si>
    <r>
      <rPr>
        <sz val="9"/>
        <rFont val="Arial MT"/>
        <family val="2"/>
      </rPr>
      <t xml:space="preserve">Bolsa de plástico desechable abierta por uno de los lados, 100% biodegradable. se utiliza para el empaque de desechos residenciales e industriales, ya sean tóxicos o biodegradables.
</t>
    </r>
    <r>
      <rPr>
        <sz val="9"/>
        <rFont val="Arial MT"/>
        <family val="2"/>
      </rPr>
      <t>Tamaño 50 X 70, paquete * 10, color negro.</t>
    </r>
  </si>
  <si>
    <r>
      <rPr>
        <sz val="10"/>
        <rFont val="Arial MT"/>
        <family val="2"/>
      </rPr>
      <t>BOLSA BASURA VERDE 50 X 70 CMS</t>
    </r>
  </si>
  <si>
    <r>
      <rPr>
        <sz val="9"/>
        <rFont val="Arial MT"/>
        <family val="2"/>
      </rPr>
      <t xml:space="preserve">Bolsa de plástico desechable abierta por uno de los lados, 100% biodegradable. se utiliza para el empaque de desechos residenciales e industriales, ya sean tóxicos o biodegradables.
</t>
    </r>
    <r>
      <rPr>
        <sz val="9"/>
        <rFont val="Arial MT"/>
        <family val="2"/>
      </rPr>
      <t>Tamaño 50 X 70, paquete * 10, color verde</t>
    </r>
  </si>
  <si>
    <r>
      <rPr>
        <sz val="10"/>
        <rFont val="Arial MT"/>
        <family val="2"/>
      </rPr>
      <t xml:space="preserve">BOLSA BASURA NEGRA 45 X 50
</t>
    </r>
    <r>
      <rPr>
        <sz val="10"/>
        <rFont val="Arial MT"/>
        <family val="2"/>
      </rPr>
      <t>CMS aprox</t>
    </r>
  </si>
  <si>
    <r>
      <rPr>
        <sz val="9"/>
        <rFont val="Arial MT"/>
        <family val="2"/>
      </rPr>
      <t xml:space="preserve">Bolsa de plástico desechable abierta por uno de los lados, 100% biodegradable. se utiliza para el empaque de desechos residenciales e industriales, ya sean tóxicos o biodegradables.
</t>
    </r>
    <r>
      <rPr>
        <sz val="9"/>
        <rFont val="Arial MT"/>
        <family val="2"/>
      </rPr>
      <t>Tamaño 45 X 50  CMS aprox, paquete * 10, color negro.</t>
    </r>
  </si>
  <si>
    <t>BOMBA PARA SANITARIO</t>
  </si>
  <si>
    <t>Chupa para sanitario. Implemento que consta de una ventosa de goma y un mango. Empleada para destapar tuberías de sanitarios. Mango en plástico y campana sencilla.</t>
  </si>
  <si>
    <t>UNIDAD</t>
  </si>
  <si>
    <t>CEPILLO PISO CABO 1.60 MTS</t>
  </si>
  <si>
    <t>Utensilio empleado en la limpieza de pisos tanto interiores como exteriores, elaborado con cerdas o filamentos semejantes, sujetas a un soporte, con mango de madera de 1.60 y cerdas en fibra para continuo contacto con el agua.</t>
  </si>
  <si>
    <r>
      <rPr>
        <sz val="10"/>
        <rFont val="Arial MT"/>
        <family val="2"/>
      </rPr>
      <t>CERA LIQUIDA X 3000 cc</t>
    </r>
  </si>
  <si>
    <r>
      <rPr>
        <sz val="9"/>
        <rFont val="Arial MT"/>
        <family val="2"/>
      </rPr>
      <t xml:space="preserve">Producto obtenido de la mezcla de compuestos naturales y sintéticos, empleada en la protección de pisos. Cera plástica líquida auto brillante, presentación frasco de 3000 cm3, con
</t>
    </r>
    <r>
      <rPr>
        <sz val="9"/>
        <rFont val="Arial MT"/>
        <family val="2"/>
      </rPr>
      <t>fragancia.</t>
    </r>
  </si>
  <si>
    <t>CREMA LAVAVAJILLA LIMON X 500 GRAMOS</t>
  </si>
  <si>
    <r>
      <rPr>
        <sz val="10"/>
        <rFont val="Arial MT"/>
        <family val="2"/>
      </rPr>
      <t>CUBRE RASGUÑOS X 500 cc</t>
    </r>
  </si>
  <si>
    <r>
      <rPr>
        <sz val="9"/>
        <rFont val="Arial MT"/>
        <family val="2"/>
      </rPr>
      <t>Lustra muebles líquido, presentación tarro plástico de 500 cm3</t>
    </r>
  </si>
  <si>
    <t>DETERGENTE EN POLVO X 500 GRS</t>
  </si>
  <si>
    <r>
      <rPr>
        <sz val="9"/>
        <rFont val="Arial MT"/>
        <family val="2"/>
      </rPr>
      <t>Detergente en polvo para uso general, sin blanqueador, empacado en bolsa plástica por 500 gr., con fragancia</t>
    </r>
  </si>
  <si>
    <r>
      <rPr>
        <sz val="10"/>
        <rFont val="Arial MT"/>
        <family val="2"/>
      </rPr>
      <t>FRIBRA MULTIUSOS</t>
    </r>
  </si>
  <si>
    <r>
      <rPr>
        <sz val="10"/>
        <rFont val="Arial MT"/>
        <family val="2"/>
      </rPr>
      <t xml:space="preserve">GUANTE DE CAUCHO TALLAS
</t>
    </r>
    <r>
      <rPr>
        <sz val="10"/>
        <rFont val="Arial MT"/>
        <family val="2"/>
      </rPr>
      <t>7.8 9 10</t>
    </r>
  </si>
  <si>
    <r>
      <rPr>
        <sz val="9"/>
        <rFont val="Arial MT"/>
        <family val="2"/>
      </rPr>
      <t>Artículo empleado para proteger las manos, de daños físicos o de exposición directa a productos químicos, en látex, tallas 7, 8 y 9.</t>
    </r>
  </si>
  <si>
    <r>
      <rPr>
        <sz val="9"/>
        <rFont val="Arial MT"/>
        <family val="2"/>
      </rPr>
      <t>PAR</t>
    </r>
  </si>
  <si>
    <r>
      <rPr>
        <sz val="10"/>
        <rFont val="Arial MT"/>
        <family val="2"/>
      </rPr>
      <t>JABON AZUL BARRA X 300 GRS</t>
    </r>
  </si>
  <si>
    <r>
      <rPr>
        <sz val="9"/>
        <rFont val="Arial MT"/>
        <family val="2"/>
      </rPr>
      <t>Jabón en barra azul. Presentación 300 gr. Sin blanqueador.</t>
    </r>
  </si>
  <si>
    <r>
      <rPr>
        <sz val="10"/>
        <rFont val="Arial MT"/>
        <family val="2"/>
      </rPr>
      <t>LIMPIAVIDRIOS X 3000 cm3</t>
    </r>
  </si>
  <si>
    <t>RECOGEDOR PLASTICO PARA BASURA MANGO DE 1,20 MTS.</t>
  </si>
  <si>
    <t>Utensilio semejante a una pala, que se emplea para recoger la basura después de barrer. Material plástico rígido, mango de madera de 1,20 mts.</t>
  </si>
  <si>
    <r>
      <rPr>
        <sz val="10"/>
        <rFont val="Arial MT"/>
        <family val="2"/>
      </rPr>
      <t>TRAPERO DE LIBRA  1.60 MTS</t>
    </r>
  </si>
  <si>
    <t>PAPEL HIGIENICO X 500 MTS ECOLOGICO X 4 UNIDADES</t>
  </si>
  <si>
    <r>
      <rPr>
        <sz val="9"/>
        <rFont val="Arial MT"/>
        <family val="2"/>
      </rPr>
      <t>PACA X 4 ROLLOS</t>
    </r>
  </si>
  <si>
    <r>
      <rPr>
        <sz val="10"/>
        <rFont val="Arial MT"/>
        <family val="2"/>
      </rPr>
      <t>TOALLA NATURAL  EN Z  X 150 UNIDADES</t>
    </r>
  </si>
  <si>
    <r>
      <rPr>
        <sz val="9"/>
        <rFont val="Arial MT"/>
        <family val="2"/>
      </rPr>
      <t>PAQUETE</t>
    </r>
  </si>
  <si>
    <r>
      <rPr>
        <sz val="10"/>
        <rFont val="Arial MT"/>
        <family val="2"/>
      </rPr>
      <t>TOALLA DE MANOS ROLLO NATURAL HOJA SENCILLA PACA X 6 ROLLOS</t>
    </r>
  </si>
  <si>
    <r>
      <rPr>
        <sz val="10"/>
        <rFont val="Arial MT"/>
        <family val="2"/>
      </rPr>
      <t>Toalla de papel rollo por 250 mtrs, papel reciclado 100% libre de blanqueadores y cloro, suave y resistente biodegradable</t>
    </r>
  </si>
  <si>
    <r>
      <rPr>
        <sz val="9"/>
        <rFont val="Arial MT"/>
        <family val="2"/>
      </rPr>
      <t>PACA x 6 ROLLOS</t>
    </r>
  </si>
  <si>
    <r>
      <rPr>
        <sz val="10"/>
        <rFont val="Arial MT"/>
        <family val="2"/>
      </rPr>
      <t xml:space="preserve">JABON LIQUIDO  DE MANOS  X
</t>
    </r>
    <r>
      <rPr>
        <sz val="10"/>
        <rFont val="Arial MT"/>
        <family val="2"/>
      </rPr>
      <t>4000 ml( 4 litros)</t>
    </r>
  </si>
  <si>
    <r>
      <rPr>
        <sz val="10"/>
        <rFont val="Arial MT"/>
        <family val="2"/>
      </rPr>
      <t>jabón liquido viscoso para manos, suave PH neutro dermatológicamente balanceado,</t>
    </r>
  </si>
  <si>
    <r>
      <rPr>
        <sz val="9"/>
        <rFont val="Arial MT"/>
        <family val="2"/>
      </rPr>
      <t>GALON</t>
    </r>
  </si>
  <si>
    <r>
      <rPr>
        <sz val="10"/>
        <rFont val="Arial MT"/>
        <family val="2"/>
      </rPr>
      <t>VARSOL X 3000 cc</t>
    </r>
  </si>
  <si>
    <r>
      <rPr>
        <sz val="10"/>
        <rFont val="Arial MT"/>
        <family val="2"/>
      </rPr>
      <t>TRAPERO TIPO HARAGAN BRILLADOR DE 80 CMS DE ANCHO, CABO METALICO DE 1,60 TRS</t>
    </r>
  </si>
  <si>
    <r>
      <rPr>
        <sz val="10"/>
        <rFont val="Arial MT"/>
        <family val="2"/>
      </rPr>
      <t>TRAPERO TIPO HARAGAN BRILLADOR DE 60 CMS DE ANCHO, CABO METALICO DE 1,60 TRS</t>
    </r>
  </si>
  <si>
    <r>
      <rPr>
        <sz val="10"/>
        <rFont val="Arial MT"/>
        <family val="2"/>
      </rPr>
      <t xml:space="preserve">REPUESTO PARA TRAPERO TIPO INDUSTRIAL BRILLADOR
</t>
    </r>
    <r>
      <rPr>
        <sz val="10"/>
        <rFont val="Arial MT"/>
        <family val="2"/>
      </rPr>
      <t>DE 80 CMS DE LARGO X 18 CM DE ANCHO</t>
    </r>
  </si>
  <si>
    <r>
      <rPr>
        <sz val="9"/>
        <rFont val="Arial MT"/>
        <family val="2"/>
      </rPr>
      <t>Repuesto para trapero tipo haragán. Herramienta empleada para la limpieza y brillo de pisos., mopa lavable, Medidas: 80 cms de largo x 16 cm de ancho. Material: Fibra de algodón,</t>
    </r>
  </si>
  <si>
    <r>
      <rPr>
        <sz val="10"/>
        <rFont val="Arial MT"/>
        <family val="2"/>
      </rPr>
      <t xml:space="preserve">REPUESTO PARA TRAPERO TIPO INDUSTRIAL BRILLADOR
</t>
    </r>
    <r>
      <rPr>
        <sz val="10"/>
        <rFont val="Arial MT"/>
        <family val="2"/>
      </rPr>
      <t>DE 60 CMS DE LARGO X 18 CM DE ANCHO</t>
    </r>
  </si>
  <si>
    <r>
      <rPr>
        <sz val="9"/>
        <rFont val="Arial MT"/>
        <family val="2"/>
      </rPr>
      <t>Repuesto para trapero tipo haragán. Herramienta empleada para la limpieza y brillo de pisos., mopa lavable, Medidas: 60 cms de largo x 16 cm de ancho. Material: Fibra de algodón,</t>
    </r>
  </si>
  <si>
    <r>
      <rPr>
        <sz val="10"/>
        <rFont val="Arial MT"/>
        <family val="2"/>
      </rPr>
      <t xml:space="preserve">CHAMPU CONCENTRADO CON
</t>
    </r>
    <r>
      <rPr>
        <sz val="10"/>
        <rFont val="Arial MT"/>
        <family val="2"/>
      </rPr>
      <t>AROMA PARA MUEBLES Y ALFOMBRAS X 1000 ML</t>
    </r>
  </si>
  <si>
    <r>
      <rPr>
        <sz val="9"/>
        <rFont val="Arial MT"/>
        <family val="2"/>
      </rPr>
      <t>Producto concentrado formulado para la limpieza y remoción de manchas, residuos y mugre en muebles. Presentación líquido, empacado en botella plástica por 1000 ml., con aroma.</t>
    </r>
  </si>
  <si>
    <r>
      <rPr>
        <sz val="10"/>
        <rFont val="Arial MT"/>
        <family val="2"/>
      </rPr>
      <t>PAPELERA PLASTICA DE 55 LITROS  DE VAIVEN</t>
    </r>
  </si>
  <si>
    <r>
      <rPr>
        <sz val="10"/>
        <rFont val="Arial MT"/>
        <family val="2"/>
      </rPr>
      <t>DISPENSADOR PARA PAPEL HIGIENICO  X 500 MTS</t>
    </r>
  </si>
  <si>
    <r>
      <rPr>
        <sz val="10"/>
        <rFont val="Arial MT"/>
        <family val="2"/>
      </rPr>
      <t xml:space="preserve">DISPENSADOR  PARA JABON
</t>
    </r>
    <r>
      <rPr>
        <sz val="10"/>
        <rFont val="Arial MT"/>
        <family val="2"/>
      </rPr>
      <t>LIQUIDO DE MANOS  X 500  CC</t>
    </r>
  </si>
  <si>
    <r>
      <rPr>
        <sz val="9"/>
        <rFont val="Arial MT"/>
        <family val="2"/>
      </rPr>
      <t>Dispensador para jabón/gel líquido para instalar en pared, Material ABS blanco,</t>
    </r>
  </si>
  <si>
    <r>
      <rPr>
        <sz val="10"/>
        <rFont val="Arial MT"/>
        <family val="2"/>
      </rPr>
      <t>PAPELERIA RECTANGULAR PEQUEÑA  X 12 LITROS</t>
    </r>
  </si>
  <si>
    <r>
      <rPr>
        <sz val="9"/>
        <rFont val="Arial MT"/>
        <family val="2"/>
      </rPr>
      <t>Papelera plástica rectangular por 12 litros, de pedal, diferentes colores</t>
    </r>
  </si>
  <si>
    <r>
      <rPr>
        <sz val="10"/>
        <rFont val="Arial MT"/>
        <family val="2"/>
      </rPr>
      <t>Tapabocas triple tela desechable caja x 50 und</t>
    </r>
  </si>
  <si>
    <r>
      <rPr>
        <sz val="9"/>
        <rFont val="Arial MT"/>
        <family val="2"/>
      </rPr>
      <t>Tapabocas tipo tela desechable mascarilla facial de uso general no médica, tre capas,  caja x 50 und en bolsa individual</t>
    </r>
  </si>
  <si>
    <r>
      <rPr>
        <sz val="9"/>
        <rFont val="Arial MT"/>
        <family val="2"/>
      </rPr>
      <t>caja</t>
    </r>
  </si>
  <si>
    <r>
      <rPr>
        <sz val="10"/>
        <rFont val="Arial MT"/>
        <family val="2"/>
      </rPr>
      <t>AMONIO CUATERNARIO DE QUINTA GENERACION GALON X 4000 CC</t>
    </r>
  </si>
  <si>
    <r>
      <rPr>
        <sz val="9"/>
        <rFont val="Arial MT"/>
        <family val="2"/>
      </rPr>
      <t>GALON X 4000 CC</t>
    </r>
  </si>
  <si>
    <r>
      <rPr>
        <sz val="10"/>
        <rFont val="Arial MT"/>
        <family val="2"/>
      </rPr>
      <t>Alcohol Glicerinado x Galón 4 Lts.</t>
    </r>
  </si>
  <si>
    <r>
      <rPr>
        <sz val="9"/>
        <rFont val="Arial MT"/>
        <family val="2"/>
      </rPr>
      <t>Alcohol Glicerinado para manos, antsético de uso tópico, composición, alchol etílico al 70% v/v, gliserina vegetal, agua destilada, incoloro x Galón 4 Lts.</t>
    </r>
  </si>
  <si>
    <r>
      <rPr>
        <sz val="9"/>
        <rFont val="Arial MT"/>
        <family val="2"/>
      </rPr>
      <t xml:space="preserve">GALON X 4
</t>
    </r>
    <r>
      <rPr>
        <sz val="9"/>
        <rFont val="Arial MT"/>
        <family val="2"/>
      </rPr>
      <t>lts</t>
    </r>
  </si>
  <si>
    <r>
      <rPr>
        <sz val="10"/>
        <rFont val="Arial MT"/>
        <family val="2"/>
      </rPr>
      <t>Papel Higiénico Natural paca x 4 rollos x 250 mts. Hoja Doble</t>
    </r>
  </si>
  <si>
    <r>
      <rPr>
        <sz val="10"/>
        <rFont val="Arial MT"/>
        <family val="2"/>
      </rPr>
      <t>Jabón Líquido Fragancias surtidas dispensador x 1 Lts.</t>
    </r>
  </si>
  <si>
    <r>
      <rPr>
        <sz val="9"/>
        <rFont val="Arial MT"/>
        <family val="2"/>
      </rPr>
      <t>litro</t>
    </r>
  </si>
  <si>
    <r>
      <rPr>
        <sz val="10"/>
        <rFont val="Arial MT"/>
        <family val="2"/>
      </rPr>
      <t>Gel antibacterial dispensador x 1 Lts.</t>
    </r>
  </si>
  <si>
    <r>
      <rPr>
        <sz val="9"/>
        <rFont val="Arial MT"/>
        <family val="2"/>
      </rPr>
      <t>x LITRO</t>
    </r>
  </si>
  <si>
    <r>
      <rPr>
        <sz val="10"/>
        <rFont val="Arial MT"/>
        <family val="2"/>
      </rPr>
      <t>Gel antibacterial Galón x 4 Lts.</t>
    </r>
  </si>
  <si>
    <r>
      <rPr>
        <sz val="10"/>
        <rFont val="Arial MT"/>
        <family val="2"/>
      </rPr>
      <t>Dispensador de gel antibacterial</t>
    </r>
  </si>
  <si>
    <t>Atomizador Spray x 150 ml x 12unidades</t>
  </si>
  <si>
    <r>
      <rPr>
        <sz val="9"/>
        <rFont val="Arial MT"/>
        <family val="2"/>
      </rPr>
      <t>Atomizador Spray x 150 ml x 12unidades usado para dispendar liquido, frasco con valvula atomizadora</t>
    </r>
  </si>
  <si>
    <r>
      <rPr>
        <sz val="9"/>
        <rFont val="Arial MT"/>
        <family val="2"/>
      </rPr>
      <t>PAQ X 12 UND</t>
    </r>
  </si>
  <si>
    <r>
      <rPr>
        <sz val="10"/>
        <rFont val="Arial MT"/>
        <family val="2"/>
      </rPr>
      <t>Atomizador Spray x 500 ml x 12unidades</t>
    </r>
  </si>
  <si>
    <r>
      <rPr>
        <sz val="9"/>
        <rFont val="Arial MT"/>
        <family val="2"/>
      </rPr>
      <t>Atomizador Spray x 500 ml x 12unidades,  usado para dispendar liquido, frasco con valvula atomizadora</t>
    </r>
  </si>
  <si>
    <r>
      <rPr>
        <sz val="10"/>
        <rFont val="Arial MT"/>
        <family val="2"/>
      </rPr>
      <t>Punto ecologico de 2 puestos de 55 lt blanco y negro</t>
    </r>
  </si>
  <si>
    <r>
      <rPr>
        <sz val="9"/>
        <rFont val="Arial MT"/>
        <family val="2"/>
      </rPr>
      <t>Punto ecologico de 2 puestos de 55 lt blanco y negro,  residuos no aprovechables y residuos aprovechables</t>
    </r>
  </si>
  <si>
    <t>Envase de 500 ml con dosificador tipo cremera</t>
  </si>
  <si>
    <r>
      <rPr>
        <sz val="9"/>
        <rFont val="Arial MT"/>
        <family val="2"/>
      </rPr>
      <t>Envase de 500ml con tapa dispensadora /dosificador tipo cremera, ideal para para liquidos viscosos</t>
    </r>
  </si>
  <si>
    <t>DULCE ABRIGO BLANCO 1 MT X 1 MT</t>
  </si>
  <si>
    <t>Bayetilla. Artículo elaborado a base de microfibras, empleado en la limpieza en general. Material algodón y fibras diversas, color blanco. 1 mtr x 1 mtr</t>
  </si>
  <si>
    <t>METRO</t>
  </si>
  <si>
    <t>ESCOBA CERDA SUAVE X 160 MTS</t>
  </si>
  <si>
    <t>Utensilio para barrer, compuesto por un manojo o penacho de hilos, o fibras flexibles sujetas a un mango de madera. Material cerdas suaves y Mango de madera con tornillo, que permiten el intercambio de cabezas. Tamaño 1.60 mts.</t>
  </si>
  <si>
    <t>ESCOBILLON SANITARIO</t>
  </si>
  <si>
    <t>Cepillo con cerdas o fibras semejantes, sujetas a un soporte denominado cuerpo, empleado en la limpieza general de baños. Material plástico, con cerdas en fibra plástica, con asa.</t>
  </si>
  <si>
    <r>
      <rPr>
        <sz val="11"/>
        <rFont val="Arial MT"/>
        <family val="2"/>
      </rPr>
      <t>Café tostado y molido</t>
    </r>
  </si>
  <si>
    <r>
      <rPr>
        <sz val="10"/>
        <rFont val="Arial MT"/>
        <family val="2"/>
      </rPr>
      <t>Café de consumo nacional, tostado y molido, en bolsa metalizada x 500 gramos</t>
    </r>
  </si>
  <si>
    <r>
      <rPr>
        <sz val="10"/>
        <rFont val="Arial MT"/>
        <family val="2"/>
      </rPr>
      <t>LIBRA</t>
    </r>
  </si>
  <si>
    <r>
      <rPr>
        <sz val="11"/>
        <rFont val="Arial MT"/>
        <family val="2"/>
      </rPr>
      <t>Azúcar refinada en sobres</t>
    </r>
  </si>
  <si>
    <r>
      <rPr>
        <sz val="10"/>
        <rFont val="Arial MT"/>
        <family val="2"/>
      </rPr>
      <t>KILO</t>
    </r>
  </si>
  <si>
    <r>
      <rPr>
        <sz val="11"/>
        <rFont val="Arial MT"/>
        <family val="2"/>
      </rPr>
      <t>Bebida aromática de panela con sabores</t>
    </r>
  </si>
  <si>
    <r>
      <rPr>
        <sz val="10"/>
        <rFont val="Arial MT"/>
        <family val="2"/>
      </rPr>
      <t>PAQUETE</t>
    </r>
  </si>
  <si>
    <r>
      <rPr>
        <sz val="11"/>
        <rFont val="Arial MT"/>
        <family val="2"/>
      </rPr>
      <t>Hierba aromática, en bolsitas</t>
    </r>
  </si>
  <si>
    <r>
      <rPr>
        <sz val="10"/>
        <rFont val="Arial MT"/>
        <family val="2"/>
      </rPr>
      <t>Hierba aromática, en bolsitas en caja de 20 bolsitas</t>
    </r>
  </si>
  <si>
    <r>
      <rPr>
        <sz val="10"/>
        <rFont val="Arial MT"/>
        <family val="2"/>
      </rPr>
      <t>CAJA</t>
    </r>
  </si>
  <si>
    <r>
      <rPr>
        <sz val="11"/>
        <rFont val="Arial MT"/>
        <family val="2"/>
      </rPr>
      <t>Crema no láctea para café</t>
    </r>
  </si>
  <si>
    <r>
      <rPr>
        <sz val="11"/>
        <rFont val="Arial MT"/>
        <family val="2"/>
      </rPr>
      <t>Vaso cartón x 9 onzas</t>
    </r>
  </si>
  <si>
    <r>
      <rPr>
        <sz val="10"/>
        <rFont val="Arial MT"/>
        <family val="2"/>
      </rPr>
      <t>Vaso cartón x 9 onzas x paquete de 50 unidades.</t>
    </r>
  </si>
  <si>
    <r>
      <rPr>
        <sz val="11"/>
        <rFont val="Arial MT"/>
        <family val="2"/>
      </rPr>
      <t>Vaso cartón x 4 onzas</t>
    </r>
  </si>
  <si>
    <r>
      <rPr>
        <sz val="10"/>
        <rFont val="Arial MT"/>
        <family val="2"/>
      </rPr>
      <t>Vaso cartón x 4 onzas x paquete de 50 unidades.</t>
    </r>
  </si>
  <si>
    <r>
      <rPr>
        <sz val="11"/>
        <rFont val="Arial MT"/>
        <family val="2"/>
      </rPr>
      <t>Mezcladores de madera de 14 Cm</t>
    </r>
  </si>
  <si>
    <r>
      <rPr>
        <sz val="10"/>
        <rFont val="Arial MT"/>
        <family val="2"/>
      </rPr>
      <t>Mezcladores de madera de 14 Cm x 500 unidades</t>
    </r>
  </si>
  <si>
    <t>CRISTAHOGAR</t>
  </si>
  <si>
    <t>ASEO</t>
  </si>
  <si>
    <t>Dispensador para papel higienico en rollo jumbohasta x 500 mts para instalar en pared, Material plástico ABS blanco de alta resisitencia, sistema de corte manual sin cuchilla con ranura de extracción, cierre de segurdad con llave o clip antivandálico</t>
  </si>
  <si>
    <t>Presentacion: botella con dispensador  1000 ml Contiene glicerina y betaína que ayudan a disminuir los efectos del uso continuo.Gel viscoso, transparente leve opaco y con olor característico, PH (5,5), Viscosidad (cP) 2800-4000, Densidad (g/mL)  0,86-0,9</t>
  </si>
  <si>
    <t>Papel higiénico industrial ecológico, rollo jumbo longitud por rollo 500 mts, cantidad por paquete 4 rollos, hoja sencilla, papel reciclado 100% libre de blanqueadores y cloro, suave y resistente.</t>
  </si>
  <si>
    <t>Disolvente alifático. Natural. Producto incoloro, de olor suave y gran poder solvente para diversos usos. Empleado para Limpiar, desmanchar y desengrasar. Presentación liquida botella plástica de 3000 cc.</t>
  </si>
  <si>
    <t>Papel higiénico industrial natural doble, longitud por rollo 250 mts, cantidad por paquete 4 rollos, hoja sencilla, papel reciclado 100% libre de blanqueadores y cloro, suave y resistente, sin fragancia</t>
  </si>
  <si>
    <t>Limpia vidrio líquido, con aroma, presentación galón por 3000 cm3 Remueve grasa, polvo y suciedad adherida, asegurando la transparencia en los vidrios y cristales, sin la formación de vetas ni manchas</t>
  </si>
  <si>
    <t>Azúcar refinada, en sobres de x 5 gramos x 200 unidades, bolsa polietileno. Presentación de 1 Kg</t>
  </si>
  <si>
    <t>Bebida aromática con panela instantánea de sabores, paquete 48 sobres de 6 gr. Peso total 288 gr.</t>
  </si>
  <si>
    <t>Crema no láctea para café, presentación x 100 sobres, de 4 gramos</t>
  </si>
  <si>
    <t>Producto empleado para desengrasar utensilios y artefactos de cocina. Jabón lava loza tipo crema, presentación 500 gramos. fragancia limón.</t>
  </si>
  <si>
    <t>Producto empleado para la limpieza y remoción de residuos, en cualquier tipo de superficie.  Presentación en polvo, empacado en botella plástica por 500gr.  Con fragancia a limón.</t>
  </si>
  <si>
    <t>Artículo elaborado a base de fibras naturales o sintéticas, empleado para la limpieza y brillo de pisos. Tamaño 1.60 mts, con mango de madera, fibra de algodón y poliéster.</t>
  </si>
  <si>
    <t>Toalla de papel intercalada en Z paquete por 150 toallas, papel reciclado 100% libre de blanqueadores y cloro, suave y resistente biodegradable</t>
  </si>
  <si>
    <t>Herramienta empleada para la limpieza y brillo de pisos. Con mango en metal, enroscar y desenroscar, mopa fácil de quitar para lavar, con chasis metálico, lo que lo hace duradero y resistente, ecualizable. Medidas: 80 cms de largo x 16 cm de ancho; mango de 1,60 mts de largo x 3 cm de diámetro aproximadamente. Material: Fibra de algodón y metal,</t>
  </si>
  <si>
    <t>Herramienta empleada para la limpieza y brillo de pisos. Con mango en metal, enroscar y desenroscar, mopa fácil de quitar para lavar, con chasis metálico, lo que lo hace duradero y resistente, ecualizable. Medidas: 60 cms de largo x 16 cm de ancho; mango de 1,60 mts de largo x 3 cm de diámetro aproximadamente. Material: Fibra de algodón y metal,</t>
  </si>
  <si>
    <t>Papelera plástica 55 litros, tapa vaivén, color negro/ blanco para punto ecológico residuos no aprovechables y residuos aprovechables</t>
  </si>
  <si>
    <t>DESINFECTANTE COLOR TRANSLUCIDO , SUAVE OLOR A LIMA LIMON posee poder bactericida frente a bacterias Gram positivas y Gram negativas ,  Efecto bactericida frente a bacterias vegetativas (E. coli y S. Aerus) y esporuladas (B. Sutilis) ademas de hongos y levaduras  (C. albicans  y A. Brasilensis)</t>
  </si>
  <si>
    <t>jabón liquido viscoso para manos, suave PH neutro dermatológicamente balanceado</t>
  </si>
  <si>
    <t>Fibra rectangular con apariencia abrasiva. COLOR. Verde</t>
  </si>
  <si>
    <r>
      <rPr>
        <sz val="11"/>
        <rFont val="Arial MT"/>
        <family val="2"/>
      </rPr>
      <t>UNIDAD</t>
    </r>
  </si>
  <si>
    <r>
      <rPr>
        <sz val="11"/>
        <rFont val="Arial MT"/>
        <family val="2"/>
      </rPr>
      <t>PAQ*10</t>
    </r>
  </si>
  <si>
    <r>
      <rPr>
        <sz val="11"/>
        <rFont val="Arial MT"/>
        <family val="2"/>
      </rPr>
      <t>PAR</t>
    </r>
  </si>
  <si>
    <r>
      <rPr>
        <sz val="11"/>
        <rFont val="Arial MT"/>
        <family val="2"/>
      </rPr>
      <t>PACA X 4 ROLLOS</t>
    </r>
  </si>
  <si>
    <r>
      <rPr>
        <sz val="11"/>
        <rFont val="Arial MT"/>
        <family val="2"/>
      </rPr>
      <t>PAQUETE</t>
    </r>
  </si>
  <si>
    <r>
      <rPr>
        <sz val="11"/>
        <rFont val="Arial MT"/>
        <family val="2"/>
      </rPr>
      <t>PACA x 6 ROLLOS</t>
    </r>
  </si>
  <si>
    <r>
      <rPr>
        <sz val="11"/>
        <rFont val="Arial MT"/>
        <family val="2"/>
      </rPr>
      <t>GALON</t>
    </r>
  </si>
  <si>
    <r>
      <rPr>
        <b/>
        <sz val="9"/>
        <rFont val="Arial"/>
        <family val="2"/>
      </rPr>
      <t>N</t>
    </r>
    <r>
      <rPr>
        <b/>
        <sz val="10"/>
        <rFont val="Arial"/>
        <family val="2"/>
      </rPr>
      <t>o.</t>
    </r>
  </si>
  <si>
    <t>MEDIANA</t>
  </si>
  <si>
    <t>PROMEDIO</t>
  </si>
  <si>
    <t>DESVIACION ESTANDAR</t>
  </si>
  <si>
    <t>COEFICIENTE DE VARIACIÓN</t>
  </si>
  <si>
    <t>PRECIO 2025</t>
  </si>
  <si>
    <t>INCREMENTO RELATIVO</t>
  </si>
  <si>
    <t>ITEM</t>
  </si>
  <si>
    <t>DENOMINACIÓN TÉCNICA DEL BIEN</t>
  </si>
  <si>
    <t>UNIDAD DE MEDIDA</t>
  </si>
  <si>
    <t>AMBIENTADOR LIMPIADOR DE PISOS DESINFECTANTE X 2 LITROS</t>
  </si>
  <si>
    <t>BLANQUEADOR EN POLVO X 500 GRS</t>
  </si>
  <si>
    <t>BALDE PLASTICO 12 LT</t>
  </si>
  <si>
    <t>BLANQUEADOR  DESINFECTANTE X 2 LITROS</t>
  </si>
  <si>
    <t>BOLSA BASURA BLANCA 65 X 90 CMS</t>
  </si>
  <si>
    <t>PAQ*10</t>
  </si>
  <si>
    <t>BOLSA BASURA NEGRA 50 X 70 CMS</t>
  </si>
  <si>
    <t>BOLSA BASURA VERDE 50 X 70 CMS</t>
  </si>
  <si>
    <t>BOLSA BASURA NEGRA 45 X 50  CMS aprox</t>
  </si>
  <si>
    <t>CERA LIQUIDA X 3000 cc</t>
  </si>
  <si>
    <t>CUBRE RASGUÑOS X 500 cc</t>
  </si>
  <si>
    <t>FRIBRA MULTIUSOS</t>
  </si>
  <si>
    <t>GUANTE DE CAUCHO TALLAS 7.8 9 10</t>
  </si>
  <si>
    <t>PAR</t>
  </si>
  <si>
    <t>JABON AZUL BARRA X 300 GRS</t>
  </si>
  <si>
    <t>LIMPIAVIDRIOS X 3000 cm3</t>
  </si>
  <si>
    <t>TRAPERO DE LIBRA  1.60 MTS</t>
  </si>
  <si>
    <t>PAPEL HIGIENICO X 500 MTS  ECOLOGICO X 4 UNIDADES</t>
  </si>
  <si>
    <t>PACA X 4 ROLLOS</t>
  </si>
  <si>
    <t>TOALLA NATURAL  EN Z  X 150 UNIDADES</t>
  </si>
  <si>
    <t>PAQUETE</t>
  </si>
  <si>
    <t>TOALLA DE MANOS ROLLO NATURAL HOJA SENCILLA PACA X 6 ROLLOS</t>
  </si>
  <si>
    <t>PACA x 6 ROLLOS</t>
  </si>
  <si>
    <t>JABON LIQUIDO  DE MANOS  X 4000 ml( 4 litros)</t>
  </si>
  <si>
    <t>GALON</t>
  </si>
  <si>
    <t>VARSOL X 3000 cc</t>
  </si>
  <si>
    <t>TRAPERO TIPO HARAGAN BRILLADOR DE 80 CMS DE ANCHO, CABO METALICO DE 1,60 TRS</t>
  </si>
  <si>
    <t>TRAPERO TIPO HARAGAN BRILLADOR DE 60 CMS DE ANCHO, CABO METALICO DE 1,60 TRS</t>
  </si>
  <si>
    <t>REPUESTO PARA TRAPERO TIPO INDUSTRIAL BRILLADOR DE 80 CMS DE LARGO X 18 CM DE ANCHO</t>
  </si>
  <si>
    <t>REPUESTO PARA TRAPERO TIPO INDUSTRIAL BRILLADOR DE 60 CMS DE LARGO X 18 CM  DE ANCHO</t>
  </si>
  <si>
    <t>CHAMPU CONCENTRADO CON AROMA PARA MUEBLES Y ALFOMBRAS X 1000 ML</t>
  </si>
  <si>
    <t>PAPELERA PLASTICA DE 55 LITROS  DE VAIVEN</t>
  </si>
  <si>
    <t>DISPENSADOR PARA PAPEL  HIGIENICO   X 500 MTS</t>
  </si>
  <si>
    <t>PAPELERIA RECTANGULAR  PEQUEÑA  X 12 LITROS</t>
  </si>
  <si>
    <t>Tapabocas triple tela desechable caja x 50 und</t>
  </si>
  <si>
    <t>caja</t>
  </si>
  <si>
    <t>AMONIO CUATERNARIO DE QUINTA GENERACION GALON X 4000 CC</t>
  </si>
  <si>
    <t>GALON X 4000 CC</t>
  </si>
  <si>
    <t>Alcohol Glicerinado x Galón 4 Lts.</t>
  </si>
  <si>
    <t>GALON X 4 lts</t>
  </si>
  <si>
    <t>Papel Higiénico Natural paca x 4 rollos x 250 mts. Hoja Doble</t>
  </si>
  <si>
    <t>Jabón Líquido Fragancias surtidas dispensador x 1 Lts.</t>
  </si>
  <si>
    <t>litro</t>
  </si>
  <si>
    <t>Gel antibacterial dispensador x 1 Lts.</t>
  </si>
  <si>
    <t>x LITRO</t>
  </si>
  <si>
    <t>Gel antibacterial Galón x 4 Lts.</t>
  </si>
  <si>
    <t>Dispensador de gel antibacterial</t>
  </si>
  <si>
    <t>PAQ X 12 UND</t>
  </si>
  <si>
    <t>Atomizador Spray x 500 ml x 12unidades</t>
  </si>
  <si>
    <t>Punto ecologico de 2 puestos de 55 lt blanco y negro</t>
  </si>
  <si>
    <t>Envase de 500ml con dosificador tipo cremera</t>
  </si>
  <si>
    <t>DENOMINACIÓN DE BIEN</t>
  </si>
  <si>
    <t>Café</t>
  </si>
  <si>
    <t>Azúcar</t>
  </si>
  <si>
    <t>Aromática de panela</t>
  </si>
  <si>
    <t>Hierba aromática</t>
  </si>
  <si>
    <t>Crema no láctea para café</t>
  </si>
  <si>
    <t>Vaso desechable</t>
  </si>
  <si>
    <t>Mezcladores</t>
  </si>
  <si>
    <r>
      <rPr>
        <sz val="10"/>
        <rFont val="Arial"/>
        <family val="2"/>
      </rPr>
      <t>DISPENSADOR  PARA JABON  LIQUIDO DE MANOS  X
500  CC</t>
    </r>
  </si>
  <si>
    <r>
      <rPr>
        <sz val="10"/>
        <rFont val="Arial"/>
        <family val="2"/>
      </rPr>
      <t xml:space="preserve">     </t>
    </r>
    <r>
      <rPr>
        <b/>
        <sz val="10"/>
        <rFont val="Arial"/>
        <family val="2"/>
      </rPr>
      <t>Implementos de cafetería</t>
    </r>
  </si>
  <si>
    <t>PRECIO IVA INCLUIDO</t>
  </si>
  <si>
    <t>DESCRIPCION TÉCNICA DEL BIEN</t>
  </si>
  <si>
    <t>CANT</t>
  </si>
  <si>
    <r>
      <rPr>
        <b/>
        <sz val="11"/>
        <rFont val="Arial"/>
        <family val="2"/>
      </rPr>
      <t>UNIDAD DE
MEDIDA</t>
    </r>
  </si>
  <si>
    <r>
      <rPr>
        <sz val="11"/>
        <rFont val="Arial MT"/>
        <family val="2"/>
      </rPr>
      <t>BLANQUEADOR EN POLVO X 500 GRS</t>
    </r>
  </si>
  <si>
    <r>
      <rPr>
        <sz val="11"/>
        <rFont val="Arial MT"/>
        <family val="2"/>
      </rPr>
      <t>Producto empleado para la limpieza y remoción de residuos, en
cualquier tipo de superficie.  Presentación en polvo, empacado en botella plástica por 500gr.  Con fragancia a limón.</t>
    </r>
  </si>
  <si>
    <r>
      <rPr>
        <sz val="11"/>
        <rFont val="Arial MT"/>
        <family val="2"/>
      </rPr>
      <t>BALDE PLASTICO 12 LT</t>
    </r>
  </si>
  <si>
    <r>
      <rPr>
        <sz val="11"/>
        <rFont val="Arial MT"/>
        <family val="2"/>
      </rPr>
      <t>Cubo que se emplea para almacenar, sacar o transportar líquidos y otros elementos, plástico, capacidad 12 lt, colores varios.</t>
    </r>
  </si>
  <si>
    <r>
      <rPr>
        <sz val="11"/>
        <rFont val="Arial MT"/>
        <family val="2"/>
      </rPr>
      <t>Solución de hipoclorito de sodio 2,5 concentracion y cloro activo, empleado como limpiador, desengrasante, blanqueador de ropa y superficies en general. Presentación botella plástica de 2 litros, sin
fragancia.</t>
    </r>
  </si>
  <si>
    <r>
      <rPr>
        <sz val="11"/>
        <rFont val="Arial MT"/>
        <family val="2"/>
      </rPr>
      <t>Bolsa de plástico desechable abierta por uno de los lados, 100% biodegradable. se utiliza para el empaque de desechos residenciales e industriales, ya sean tóxicos o biodegradables.
Tamaño 90*70, paquete * 10, color negro.calibre 1,6</t>
    </r>
  </si>
  <si>
    <r>
      <rPr>
        <sz val="11"/>
        <rFont val="Arial MT"/>
        <family val="2"/>
      </rPr>
      <t>BOLSA BASURA NEGRA 90*70 CMS</t>
    </r>
  </si>
  <si>
    <r>
      <rPr>
        <sz val="11"/>
        <rFont val="Arial MT"/>
        <family val="2"/>
      </rPr>
      <t>Bolsa de plástico desechable abierta por uno de los lados, 100% biodegradable. se utiliza para el empaque de desechos residenciales e industriales, ya sean tóxicos o biodegradables.
Tamaño 90*70  , paquete * 10, color negro. Calibre 1,6</t>
    </r>
  </si>
  <si>
    <r>
      <rPr>
        <sz val="11"/>
        <rFont val="Arial MT"/>
        <family val="2"/>
      </rPr>
      <t>BOLSA BASURA BLANCA 65 X 90 CMS</t>
    </r>
  </si>
  <si>
    <r>
      <rPr>
        <sz val="11"/>
        <rFont val="Arial MT"/>
        <family val="2"/>
      </rPr>
      <t>Bolsa de plástico desechable abierta por uno de los lados, 100% biodegradable. se utiliza para el empaque de desechos residenciales e industriales, ya sean tóxicos o biodegradables.
Tamaño 65*90, paquete * 10, color blanco.</t>
    </r>
  </si>
  <si>
    <r>
      <rPr>
        <sz val="11"/>
        <rFont val="Arial MT"/>
        <family val="2"/>
      </rPr>
      <t>BOLSA BASURA NEGRA 50 X 70 CMS</t>
    </r>
  </si>
  <si>
    <r>
      <rPr>
        <sz val="11"/>
        <rFont val="Arial MT"/>
        <family val="2"/>
      </rPr>
      <t>Bolsa de plástico desechable abierta por uno de los lados, 100% biodegradable. se utiliza para el empaque de desechos residenciales e industriales, ya sean tóxicos o biodegradables.
Tamaño 50 X 70, paquete * 10, color negro.</t>
    </r>
  </si>
  <si>
    <r>
      <rPr>
        <sz val="11"/>
        <rFont val="Arial MT"/>
        <family val="2"/>
      </rPr>
      <t>BOLSA BASURA VERDE 50 X 70 CMS</t>
    </r>
  </si>
  <si>
    <r>
      <rPr>
        <sz val="11"/>
        <rFont val="Arial MT"/>
        <family val="2"/>
      </rPr>
      <t>Bolsa de plástico desechable abierta por uno de los lados, 100% biodegradable. se utiliza para el empaque de desechos residenciales e industriales, ya sean tóxicos o biodegradables.
Tamaño 50 X 70, paquete * 10, color verde</t>
    </r>
  </si>
  <si>
    <r>
      <rPr>
        <sz val="11"/>
        <rFont val="Arial MT"/>
        <family val="2"/>
      </rPr>
      <t>BOLSA BASURA NEGRA 45 X 50
CMS aprox</t>
    </r>
  </si>
  <si>
    <r>
      <rPr>
        <sz val="11"/>
        <rFont val="Arial MT"/>
        <family val="2"/>
      </rPr>
      <t>Bolsa de plástico desechable abierta por uno de los lados, 100% biodegradable. se utiliza para el empaque de desechos residenciales e industriales, ya sean tóxicos o biodegradables.
Tamaño 45 X 50  CMS aprox, paquete * 10, color negro.</t>
    </r>
  </si>
  <si>
    <r>
      <rPr>
        <sz val="11"/>
        <rFont val="Arial MT"/>
        <family val="2"/>
      </rPr>
      <t>CERA LIQUIDA X 3000 cc</t>
    </r>
  </si>
  <si>
    <r>
      <rPr>
        <sz val="11"/>
        <rFont val="Arial MT"/>
        <family val="2"/>
      </rPr>
      <t>Producto obtenido de la mezcla de compuestos naturales y sintéticos, empleada en la protección de pisos. Cera plástica líquida auto brillante, presentación frasco de 3000 cm3, con
fragancia.</t>
    </r>
  </si>
  <si>
    <r>
      <rPr>
        <sz val="11"/>
        <rFont val="Arial MT"/>
        <family val="2"/>
      </rPr>
      <t>Producto empleado para desengrasar utensilios y artefactos de
cocina. Jabón lava loza tipo crema, presentación 500 gramos. fragancia limón.</t>
    </r>
  </si>
  <si>
    <r>
      <rPr>
        <sz val="11"/>
        <rFont val="Arial MT"/>
        <family val="2"/>
      </rPr>
      <t>CUBRE RASGUÑOS X 500 cc</t>
    </r>
  </si>
  <si>
    <r>
      <rPr>
        <sz val="11"/>
        <rFont val="Arial MT"/>
        <family val="2"/>
      </rPr>
      <t>Lustra muebles líquido, presentación tarro plástico de 500 cm3</t>
    </r>
  </si>
  <si>
    <r>
      <rPr>
        <sz val="11"/>
        <rFont val="Arial MT"/>
        <family val="2"/>
      </rPr>
      <t>Detergente en polvo para uso general, sin blanqueador, empacado en bolsa plástica por 500 gr., con fragancia</t>
    </r>
  </si>
  <si>
    <r>
      <rPr>
        <sz val="11"/>
        <rFont val="Arial MT"/>
        <family val="2"/>
      </rPr>
      <t>FRIBRA MULTIUSOS</t>
    </r>
  </si>
  <si>
    <r>
      <rPr>
        <sz val="11"/>
        <rFont val="Arial MT"/>
        <family val="2"/>
      </rPr>
      <t>Fibra rectangular con apariencia abrasiva. COLOR. Verde,</t>
    </r>
  </si>
  <si>
    <r>
      <rPr>
        <sz val="11"/>
        <rFont val="Arial MT"/>
        <family val="2"/>
      </rPr>
      <t>GUANTE DE CAUCHO TALLAS
7.8 9 10</t>
    </r>
  </si>
  <si>
    <r>
      <rPr>
        <sz val="11"/>
        <rFont val="Arial MT"/>
        <family val="2"/>
      </rPr>
      <t>Artículo empleado para proteger las manos, de daños físicos o de exposición directa a productos químicos, en látex, tallas 7, 8 y 9.</t>
    </r>
  </si>
  <si>
    <r>
      <rPr>
        <sz val="11"/>
        <rFont val="Arial MT"/>
        <family val="2"/>
      </rPr>
      <t>JABON AZUL BARRA X 300 GRS</t>
    </r>
  </si>
  <si>
    <r>
      <rPr>
        <sz val="11"/>
        <rFont val="Arial MT"/>
        <family val="2"/>
      </rPr>
      <t>Jabón en barra azul. Presentación 300 gr. Sin blanqueador.</t>
    </r>
  </si>
  <si>
    <r>
      <rPr>
        <sz val="11"/>
        <rFont val="Arial MT"/>
        <family val="2"/>
      </rPr>
      <t>LIMPIAVIDRIOS X 3000 cm3</t>
    </r>
  </si>
  <si>
    <r>
      <rPr>
        <sz val="11"/>
        <rFont val="Arial MT"/>
        <family val="2"/>
      </rPr>
      <t>Limpia vidrio líquido, con aroma, presentación galón por 3000 cm3 Remueve grasa, polvo y suciedad adherida, asegurando la transparencia en los vidrios y cristales, sin la formación de vetas
ni manchas</t>
    </r>
  </si>
  <si>
    <r>
      <rPr>
        <sz val="11"/>
        <rFont val="Arial MT"/>
        <family val="2"/>
      </rPr>
      <t>TRAPERO DE LIBRA  1.60 MTS</t>
    </r>
  </si>
  <si>
    <r>
      <rPr>
        <sz val="11"/>
        <rFont val="Arial MT"/>
        <family val="2"/>
      </rPr>
      <t>Artículo elaborado a base de fibras naturales o sintéticas, empleado para la limpieza y brillo de pisos. Tamaño 1.60 mts, con
mango de madera, fibra de algodón y poliéster.</t>
    </r>
  </si>
  <si>
    <r>
      <rPr>
        <sz val="11"/>
        <rFont val="Arial MT"/>
        <family val="2"/>
      </rPr>
      <t>Papel higiénico industrial ecológico, rollo jumbo longitud por rollo 500 mts, cantidad por paquete 4 rollos, hoja sencilla, papel reciclado 100% libre de blanqueadores y cloro, suave
y resistente.</t>
    </r>
  </si>
  <si>
    <r>
      <rPr>
        <sz val="11"/>
        <rFont val="Arial MT"/>
        <family val="2"/>
      </rPr>
      <t>TOALLA NATURAL  EN Z  X 150 UNIDADES</t>
    </r>
  </si>
  <si>
    <r>
      <rPr>
        <sz val="11"/>
        <rFont val="Arial MT"/>
        <family val="2"/>
      </rPr>
      <t>Toalla de papel intercalada en Z paquete por 150 toallas,
papel reciclado 100% libre de blanqueadores y cloro, suave y resistente biodegradable</t>
    </r>
  </si>
  <si>
    <r>
      <rPr>
        <sz val="11"/>
        <rFont val="Arial MT"/>
        <family val="2"/>
      </rPr>
      <t>TOALLA DE MANOS ROLLO NATURAL HOJA SENCILLA PACA X 6 ROLLOS</t>
    </r>
  </si>
  <si>
    <r>
      <rPr>
        <sz val="11"/>
        <rFont val="Arial MT"/>
        <family val="2"/>
      </rPr>
      <t>Toalla de papel rollo por 250 mtrs, papel reciclado 100% libre de blanqueadores y cloro, suave y resistente biodegradable</t>
    </r>
  </si>
  <si>
    <r>
      <rPr>
        <sz val="11"/>
        <rFont val="Arial MT"/>
        <family val="2"/>
      </rPr>
      <t>JABON LIQUIDO  DE MANOS  X
4000 ml( 4 litros)</t>
    </r>
  </si>
  <si>
    <r>
      <rPr>
        <sz val="11"/>
        <rFont val="Arial MT"/>
        <family val="2"/>
      </rPr>
      <t>jabón liquido viscoso para manos, suave PH neutro dermatológicamente balanceado,</t>
    </r>
  </si>
  <si>
    <r>
      <rPr>
        <sz val="11"/>
        <rFont val="Arial MT"/>
        <family val="2"/>
      </rPr>
      <t>VARSOL X 3000 cc</t>
    </r>
  </si>
  <si>
    <r>
      <rPr>
        <sz val="11"/>
        <rFont val="Arial MT"/>
        <family val="2"/>
      </rPr>
      <t>Disolvente alifático. Natural. Producto incoloro, de olor suave y gran poder solvente para diversos usos. Empleado para Limpiar,
desmanchar y desengrasar. Presentación liquida botella plástica de 3000 cc.</t>
    </r>
  </si>
  <si>
    <r>
      <rPr>
        <sz val="11"/>
        <rFont val="Arial MT"/>
        <family val="2"/>
      </rPr>
      <t>TRAPERO TIPO HARAGAN BRILLADOR DE 80 CMS DE ANCHO, CABO METALICO DE 1,60 TRS</t>
    </r>
  </si>
  <si>
    <r>
      <rPr>
        <sz val="11"/>
        <rFont val="Arial MT"/>
        <family val="2"/>
      </rPr>
      <t>Herramienta empleada para la limpieza y brillo de pisos. Con mango en metal, enroscar y desenroscar, mopa fácil de quitar para lavar, con chasis metálico, lo que lo hace duradero y resistente, ecualizable. Medidas: 80 cms de largo x 16 cm de
ancho; mango de 1,60 mts de largo x 3 cm de diámetro aproximadamente. Material: Fibra de algodón y metal,</t>
    </r>
  </si>
  <si>
    <r>
      <rPr>
        <sz val="11"/>
        <rFont val="Arial MT"/>
        <family val="2"/>
      </rPr>
      <t>TRAPERO TIPO HARAGAN BRILLADOR DE 60 CMS DE ANCHO, CABO METALICO DE 1,60 TRS</t>
    </r>
  </si>
  <si>
    <r>
      <rPr>
        <sz val="11"/>
        <rFont val="Arial MT"/>
        <family val="2"/>
      </rPr>
      <t>Herramienta empleada para la limpieza y brillo de pisos. Con mango en metal, enroscar y desenroscar, mopa fácil de quitar para lavar, con chasis metálico, lo que lo hace duradero y resistente, ecualizable. Medidas: 60 cms de largo x 16 cm de ancho; mango de 1,60 mts de largo x 3 cm de diámetro
aproximadamente. Material: Fibra de algodón y metal,</t>
    </r>
  </si>
  <si>
    <r>
      <rPr>
        <sz val="11"/>
        <rFont val="Arial MT"/>
        <family val="2"/>
      </rPr>
      <t>REPUESTO PARA TRAPERO TIPO INDUSTRIAL BRILLADOR
DE 80 CMS DE LARGO X 18 CM DE ANCHO</t>
    </r>
  </si>
  <si>
    <r>
      <rPr>
        <sz val="11"/>
        <rFont val="Arial MT"/>
        <family val="2"/>
      </rPr>
      <t>Repuesto para trapero tipo haragán. Herramienta empleada para la limpieza y brillo de pisos., mopa lavable, Medidas: 80 cms de largo x 16 cm de ancho. Material: Fibra de algodón,</t>
    </r>
  </si>
  <si>
    <r>
      <rPr>
        <sz val="11"/>
        <rFont val="Arial MT"/>
        <family val="2"/>
      </rPr>
      <t>REPUESTO PARA TRAPERO TIPO INDUSTRIAL BRILLADOR
DE 60 CMS DE LARGO X 18 CM DE ANCHO</t>
    </r>
  </si>
  <si>
    <r>
      <rPr>
        <sz val="11"/>
        <rFont val="Arial MT"/>
        <family val="2"/>
      </rPr>
      <t>Repuesto para trapero tipo haragán. Herramienta empleada para la limpieza y brillo de pisos., mopa lavable, Medidas: 60 cms de largo x 16 cm de ancho. Material: Fibra de algodón,</t>
    </r>
  </si>
  <si>
    <r>
      <rPr>
        <sz val="11"/>
        <rFont val="Arial MT"/>
        <family val="2"/>
      </rPr>
      <t>Producto concentrado formulado para la limpieza y remoción de manchas, residuos y mugre en muebles. Presentación líquido, empacado en botella plástica por 1000 ml., con aroma.</t>
    </r>
  </si>
  <si>
    <r>
      <rPr>
        <sz val="11"/>
        <rFont val="Arial MT"/>
        <family val="2"/>
      </rPr>
      <t>PAPELERA PLASTICA DE 55 LITROS  DE VAIVEN</t>
    </r>
  </si>
  <si>
    <r>
      <rPr>
        <sz val="11"/>
        <rFont val="Arial MT"/>
        <family val="2"/>
      </rPr>
      <t>Papelera plástica 55 litros, tapa vaivén, color negro/ blanco para punto ecológico residuos no aprovechables y residuos
aprovechables</t>
    </r>
  </si>
  <si>
    <r>
      <rPr>
        <sz val="11"/>
        <rFont val="Arial MT"/>
        <family val="2"/>
      </rPr>
      <t>DISPENSADOR PARA PAPEL HIGIENICO  X 500 MTS</t>
    </r>
  </si>
  <si>
    <r>
      <rPr>
        <sz val="11"/>
        <rFont val="Arial MT"/>
        <family val="2"/>
      </rPr>
      <t>Dispensador para papel higienico en rollo jumbohasta x 500 mts para instalar en pared, Material plástico ABS blanco de alta resisitencia, sistema de corte manual sin cuchilla con ranura de
extracción, cierre de segurdad con llave o clip antivandálico</t>
    </r>
  </si>
  <si>
    <r>
      <rPr>
        <sz val="11"/>
        <rFont val="Arial MT"/>
        <family val="2"/>
      </rPr>
      <t>DISPENSADOR  PARA JABON
LIQUIDO DE MANOS  X 500  CC</t>
    </r>
  </si>
  <si>
    <r>
      <rPr>
        <sz val="11"/>
        <rFont val="Arial MT"/>
        <family val="2"/>
      </rPr>
      <t>Dispensador para jabón/gel líquido para instalar en pared, Material ABS blanco,</t>
    </r>
  </si>
  <si>
    <r>
      <rPr>
        <sz val="11"/>
        <rFont val="Arial MT"/>
        <family val="2"/>
      </rPr>
      <t>PAPELERIA RECTANGULAR PEQUEÑA  X 12 LITROS</t>
    </r>
  </si>
  <si>
    <r>
      <rPr>
        <sz val="11"/>
        <rFont val="Arial MT"/>
        <family val="2"/>
      </rPr>
      <t>Papelera plástica rectangular por 12 litros, de pedal, diferentes colores</t>
    </r>
  </si>
  <si>
    <r>
      <rPr>
        <sz val="11"/>
        <rFont val="Arial MT"/>
        <family val="2"/>
      </rPr>
      <t>Tapabocas triple tela desechable caja x 50 und</t>
    </r>
  </si>
  <si>
    <r>
      <rPr>
        <sz val="11"/>
        <rFont val="Arial MT"/>
        <family val="2"/>
      </rPr>
      <t>Tapabocas tipo tela desechable mascarilla facial de uso general no médica, tre capas,  caja x 50 und en bolsa individual</t>
    </r>
  </si>
  <si>
    <r>
      <rPr>
        <sz val="11"/>
        <rFont val="Arial MT"/>
        <family val="2"/>
      </rPr>
      <t>caja</t>
    </r>
  </si>
  <si>
    <r>
      <rPr>
        <sz val="11"/>
        <rFont val="Arial MT"/>
        <family val="2"/>
      </rPr>
      <t>AMONIO CUATERNARIO DE QUINTA GENERACION GALON X 4000 CC</t>
    </r>
  </si>
  <si>
    <r>
      <rPr>
        <sz val="11"/>
        <rFont val="Arial MT"/>
        <family val="2"/>
      </rPr>
      <t>DESINFECTANTE COLOR TRANSLUCIDO , SUAVE OLOR A
LIMA LIMON posee poder bactericida frente a bacterias Gram positivas y Gram negativas ,  Efecto bactericida frente a bacterias
vegetativas (E. coli y S. Aerus) y esporuladas (B. Sutilis) ademas de hongos y levaduras  (C. albicans  y A. Brasilensis)</t>
    </r>
  </si>
  <si>
    <r>
      <rPr>
        <sz val="11"/>
        <rFont val="Arial MT"/>
        <family val="2"/>
      </rPr>
      <t>GALON X 4000 CC</t>
    </r>
  </si>
  <si>
    <r>
      <rPr>
        <sz val="11"/>
        <rFont val="Arial MT"/>
        <family val="2"/>
      </rPr>
      <t>Alcohol Glicerinado x Galón 4 Lts.</t>
    </r>
  </si>
  <si>
    <r>
      <rPr>
        <sz val="11"/>
        <rFont val="Arial MT"/>
        <family val="2"/>
      </rPr>
      <t>Alcohol Glicerinado para manos, antsético de uso tópico, composición, alchol etílico al 70% v/v, gliserina vegetal, agua destilada, incoloro x Galón 4 Lts.</t>
    </r>
  </si>
  <si>
    <r>
      <rPr>
        <sz val="11"/>
        <rFont val="Arial MT"/>
        <family val="2"/>
      </rPr>
      <t>GALON X 4
lts</t>
    </r>
  </si>
  <si>
    <r>
      <rPr>
        <sz val="11"/>
        <rFont val="Arial MT"/>
        <family val="2"/>
      </rPr>
      <t>Papel Higiénico Natural paca x 4 rollos x 250 mts. Hoja Doble</t>
    </r>
  </si>
  <si>
    <r>
      <rPr>
        <sz val="11"/>
        <rFont val="Arial MT"/>
        <family val="2"/>
      </rPr>
      <t>Papel higiénico industrial natural doble, longitud por rollo 250 mts, cantidad por paquete 4 rollos, hoja sencilla, papel reciclado 100% libre de blanqueadores y cloro, suave y
resistente, sin fragancia</t>
    </r>
  </si>
  <si>
    <r>
      <rPr>
        <sz val="11"/>
        <rFont val="Arial MT"/>
        <family val="2"/>
      </rPr>
      <t>Jabón Líquido Fragancias surtidas dispensador x 1 Lts.</t>
    </r>
  </si>
  <si>
    <r>
      <rPr>
        <sz val="11"/>
        <rFont val="Arial MT"/>
        <family val="2"/>
      </rPr>
      <t>litro</t>
    </r>
  </si>
  <si>
    <r>
      <rPr>
        <sz val="11"/>
        <rFont val="Arial MT"/>
        <family val="2"/>
      </rPr>
      <t>Gel antibacterial dispensador x 1 Lts.</t>
    </r>
  </si>
  <si>
    <r>
      <rPr>
        <sz val="11"/>
        <rFont val="Arial MT"/>
        <family val="2"/>
      </rPr>
      <t>Presentacion: botella con dispensador  1000 ml Contiene glicerina y betaína que ayudan a disminuir los efectos del uso continuo.Gel viscoso, transparente leve opaco y con olor característico, PH
(5,5), Viscosidad (cP) 2800-4000, Densidad (g/mL)  0,86-0,9</t>
    </r>
  </si>
  <si>
    <r>
      <rPr>
        <sz val="11"/>
        <rFont val="Arial MT"/>
        <family val="2"/>
      </rPr>
      <t>x LITRO</t>
    </r>
  </si>
  <si>
    <r>
      <rPr>
        <sz val="11"/>
        <rFont val="Arial MT"/>
        <family val="2"/>
      </rPr>
      <t>Gel antibacterial Galón x 4 Lts.</t>
    </r>
  </si>
  <si>
    <r>
      <rPr>
        <sz val="11"/>
        <rFont val="Arial MT"/>
        <family val="2"/>
      </rPr>
      <t>Presentacion: botella con dispensador  1000 ml Contiene glicerina y betaína que ayudan a disminuir los efectos del uso continuo.Gel
viscoso, transparente leve opaco y con olor característico, PH (5,5), Viscosidad (cP) 2800-4000, Densidad (g/mL)  0,86-0,9</t>
    </r>
  </si>
  <si>
    <r>
      <rPr>
        <sz val="11"/>
        <rFont val="Arial MT"/>
        <family val="2"/>
      </rPr>
      <t>Dispensador de gel antibacterial</t>
    </r>
  </si>
  <si>
    <r>
      <rPr>
        <sz val="11"/>
        <rFont val="Arial MT"/>
        <family val="2"/>
      </rPr>
      <t>Atomizador Spray x 150 ml x 12unidades usado para dispendar liquido, frasco con valvula atomizadora</t>
    </r>
  </si>
  <si>
    <r>
      <rPr>
        <sz val="11"/>
        <rFont val="Arial MT"/>
        <family val="2"/>
      </rPr>
      <t>PAQ X 12 UND</t>
    </r>
  </si>
  <si>
    <r>
      <rPr>
        <sz val="11"/>
        <rFont val="Arial MT"/>
        <family val="2"/>
      </rPr>
      <t>Atomizador Spray x 500 ml x 12unidades</t>
    </r>
  </si>
  <si>
    <r>
      <rPr>
        <sz val="11"/>
        <rFont val="Arial MT"/>
        <family val="2"/>
      </rPr>
      <t>Atomizador Spray x 500 ml x 12unidades,  usado para dispendar liquido, frasco con valvula atomizadora</t>
    </r>
  </si>
  <si>
    <r>
      <rPr>
        <sz val="11"/>
        <rFont val="Arial MT"/>
        <family val="2"/>
      </rPr>
      <t>Punto ecologico de 2 puestos de 55 lt blanco y negro</t>
    </r>
  </si>
  <si>
    <r>
      <rPr>
        <sz val="11"/>
        <rFont val="Arial MT"/>
        <family val="2"/>
      </rPr>
      <t>Punto ecologico de 2 puestos de 55 lt blanco y negro,  residuos no aprovechables y residuos aprovechables</t>
    </r>
  </si>
  <si>
    <r>
      <rPr>
        <sz val="11"/>
        <rFont val="Arial MT"/>
        <family val="2"/>
      </rPr>
      <t>Envase de 500ml con tapa dispensadora /dosificador tipo cremera, ideal para para liquidos viscosos</t>
    </r>
  </si>
  <si>
    <r>
      <rPr>
        <sz val="11"/>
        <rFont val="Arial MT"/>
        <family val="2"/>
      </rPr>
      <t>Café de consumo nacional, tostado y molido, en bolsa metalizada x 500 gramos</t>
    </r>
  </si>
  <si>
    <r>
      <rPr>
        <sz val="11"/>
        <rFont val="Arial MT"/>
        <family val="2"/>
      </rPr>
      <t>LIBRA</t>
    </r>
  </si>
  <si>
    <r>
      <rPr>
        <sz val="11"/>
        <rFont val="Arial MT"/>
        <family val="2"/>
      </rPr>
      <t>Azúcar refinada, en sobres de x 5
gramos x 200 unidades, bolsa polietileno. Presentación de 1 Kg</t>
    </r>
  </si>
  <si>
    <r>
      <rPr>
        <sz val="11"/>
        <rFont val="Arial MT"/>
        <family val="2"/>
      </rPr>
      <t>KILO</t>
    </r>
  </si>
  <si>
    <r>
      <rPr>
        <sz val="11"/>
        <rFont val="Arial MT"/>
        <family val="2"/>
      </rPr>
      <t>Bebida aromática con panela instantánea de sabores, paquete 48
sobres de 6 gr. Peso total 288 gr.</t>
    </r>
  </si>
  <si>
    <r>
      <rPr>
        <sz val="11"/>
        <rFont val="Arial MT"/>
        <family val="2"/>
      </rPr>
      <t>Hierba aromática, en bolsitas en caja de 20 bolsitas</t>
    </r>
  </si>
  <si>
    <r>
      <rPr>
        <sz val="11"/>
        <rFont val="Arial MT"/>
        <family val="2"/>
      </rPr>
      <t>CAJA</t>
    </r>
  </si>
  <si>
    <r>
      <rPr>
        <sz val="11"/>
        <rFont val="Arial MT"/>
        <family val="2"/>
      </rPr>
      <t>Crema no láctea para café, presentación x 100 sobres, de 4
gramos</t>
    </r>
  </si>
  <si>
    <r>
      <rPr>
        <sz val="11"/>
        <rFont val="Arial MT"/>
        <family val="2"/>
      </rPr>
      <t>Vaso cartón x 9 onzas x paquete de 50 unidades.</t>
    </r>
  </si>
  <si>
    <r>
      <rPr>
        <sz val="11"/>
        <rFont val="Arial MT"/>
        <family val="2"/>
      </rPr>
      <t>Vaso cartón x 4 onzas x paquete de 50 unidades.</t>
    </r>
  </si>
  <si>
    <r>
      <rPr>
        <sz val="11"/>
        <rFont val="Arial MT"/>
        <family val="2"/>
      </rPr>
      <t>Mezcladores de madera de 14 Cm x 500 unidades</t>
    </r>
  </si>
  <si>
    <t>PROMEDIO PRECIOS 2026</t>
  </si>
  <si>
    <t>FACTOR INK</t>
  </si>
  <si>
    <t>SHAMPO CONCENTRADO CON AROMA PARA MUEBLES Y ALFOMBRAS X 1000 ML</t>
  </si>
  <si>
    <t>VARIACIÓN PORCENTUAL 2025 VS 2026</t>
  </si>
  <si>
    <t>N/A</t>
  </si>
  <si>
    <t>PRECIO PACTADO 2025</t>
  </si>
  <si>
    <t xml:space="preserve">PRECIO TECHO ESTABLECIDO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</si>
</sst>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\$\ #,##0"/>
    <numFmt numFmtId="165" formatCode="_-&quot;$&quot;\ * #,##0_-;\-&quot;$&quot;\ * #,##0_-;_-&quot;$&quot;\ * &quot;-&quot;??_-;_-@_-"/>
  </numFmts>
  <fonts count="24">
    <font>
      <sz val="10"/>
      <color rgb="FF000000"/>
      <name val="Times New Roman"/>
      <family val="1"/>
    </font>
    <font>
      <b/>
      <sz val="11"/>
      <name val="Arial"/>
      <family val="2"/>
    </font>
    <font>
      <sz val="9"/>
      <color rgb="FF000000"/>
      <name val="Arial MT"/>
      <family val="2"/>
    </font>
    <font>
      <sz val="10"/>
      <name val="Arial MT"/>
      <family val="2"/>
    </font>
    <font>
      <sz val="9"/>
      <name val="Arial MT"/>
      <family val="2"/>
    </font>
    <font>
      <sz val="9"/>
      <name val="Arial MT"/>
    </font>
    <font>
      <sz val="11"/>
      <color rgb="FF000000"/>
      <name val="Arial MT"/>
      <family val="2"/>
    </font>
    <font>
      <sz val="10"/>
      <name val="Arial MT"/>
    </font>
    <font>
      <sz val="11"/>
      <name val="Arial MT"/>
    </font>
    <font>
      <sz val="11"/>
      <name val="Arial MT"/>
      <family val="2"/>
    </font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12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1"/>
      <color rgb="FF000000"/>
      <name val="Calibri"/>
      <family val="2"/>
    </font>
    <font>
      <sz val="11"/>
      <color rgb="FF000000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10"/>
      <color rgb="FF000000"/>
      <name val="Arial"/>
      <family val="2"/>
    </font>
    <font>
      <sz val="9"/>
      <name val="Arial"/>
      <family val="2"/>
    </font>
    <font>
      <sz val="11"/>
      <color rgb="FF000000"/>
      <name val="Times New Roman"/>
      <family val="1"/>
    </font>
    <font>
      <sz val="11"/>
      <color theme="1"/>
      <name val="Arial"/>
      <family val="2"/>
    </font>
    <font>
      <sz val="14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D9E0F1"/>
      </patternFill>
    </fill>
    <fill>
      <patternFill patternType="solid">
        <fgColor rgb="FFD9DFF0"/>
      </patternFill>
    </fill>
    <fill>
      <patternFill patternType="solid">
        <fgColor rgb="FFFFFFFF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BFBFBF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</borders>
  <cellStyleXfs count="4">
    <xf numFmtId="0" fontId="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1" fillId="0" borderId="0"/>
  </cellStyleXfs>
  <cellXfs count="90">
    <xf numFmtId="0" fontId="0" fillId="0" borderId="0" xfId="0"/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1" fontId="2" fillId="0" borderId="4" xfId="0" applyNumberFormat="1" applyFont="1" applyBorder="1" applyAlignment="1">
      <alignment horizontal="center" vertical="center" shrinkToFit="1"/>
    </xf>
    <xf numFmtId="0" fontId="0" fillId="0" borderId="4" xfId="0" applyBorder="1" applyAlignment="1">
      <alignment horizontal="left" vertical="center" wrapText="1"/>
    </xf>
    <xf numFmtId="0" fontId="4" fillId="4" borderId="4" xfId="0" applyFont="1" applyFill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1" fontId="6" fillId="0" borderId="4" xfId="0" applyNumberFormat="1" applyFont="1" applyBorder="1" applyAlignment="1">
      <alignment horizontal="center" vertical="center" shrinkToFit="1"/>
    </xf>
    <xf numFmtId="0" fontId="7" fillId="0" borderId="4" xfId="0" applyFont="1" applyBorder="1" applyAlignment="1">
      <alignment horizontal="left" vertical="center" wrapText="1"/>
    </xf>
    <xf numFmtId="0" fontId="0" fillId="4" borderId="4" xfId="0" applyFill="1" applyBorder="1" applyAlignment="1">
      <alignment vertical="center" wrapText="1"/>
    </xf>
    <xf numFmtId="0" fontId="5" fillId="4" borderId="4" xfId="0" applyFont="1" applyFill="1" applyBorder="1" applyAlignment="1">
      <alignment vertical="center" wrapText="1"/>
    </xf>
    <xf numFmtId="0" fontId="3" fillId="0" borderId="4" xfId="0" applyFont="1" applyBorder="1" applyAlignment="1">
      <alignment horizontal="left" vertical="center" wrapText="1"/>
    </xf>
    <xf numFmtId="0" fontId="0" fillId="0" borderId="4" xfId="0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4" xfId="0" applyFont="1" applyBorder="1" applyAlignment="1">
      <alignment horizontal="left" vertical="center" wrapText="1"/>
    </xf>
    <xf numFmtId="0" fontId="7" fillId="0" borderId="4" xfId="0" applyFont="1" applyBorder="1" applyAlignment="1">
      <alignment vertical="center" wrapText="1"/>
    </xf>
    <xf numFmtId="0" fontId="7" fillId="4" borderId="4" xfId="0" applyFont="1" applyFill="1" applyBorder="1" applyAlignment="1">
      <alignment horizontal="left" vertical="center" wrapText="1"/>
    </xf>
    <xf numFmtId="0" fontId="0" fillId="0" borderId="4" xfId="0" applyBorder="1" applyAlignment="1">
      <alignment horizontal="center" vertical="center" wrapText="1"/>
    </xf>
    <xf numFmtId="1" fontId="2" fillId="5" borderId="4" xfId="0" applyNumberFormat="1" applyFont="1" applyFill="1" applyBorder="1" applyAlignment="1">
      <alignment horizontal="center" vertical="center" shrinkToFit="1"/>
    </xf>
    <xf numFmtId="0" fontId="8" fillId="5" borderId="4" xfId="0" applyFont="1" applyFill="1" applyBorder="1" applyAlignment="1">
      <alignment vertical="top" wrapText="1"/>
    </xf>
    <xf numFmtId="0" fontId="7" fillId="5" borderId="4" xfId="0" applyFont="1" applyFill="1" applyBorder="1" applyAlignment="1">
      <alignment vertical="top" wrapText="1"/>
    </xf>
    <xf numFmtId="0" fontId="7" fillId="5" borderId="4" xfId="0" applyFont="1" applyFill="1" applyBorder="1" applyAlignment="1">
      <alignment horizontal="center" vertical="center" wrapText="1"/>
    </xf>
    <xf numFmtId="1" fontId="6" fillId="5" borderId="4" xfId="0" applyNumberFormat="1" applyFont="1" applyFill="1" applyBorder="1" applyAlignment="1">
      <alignment horizontal="center" vertical="top" shrinkToFit="1"/>
    </xf>
    <xf numFmtId="0" fontId="7" fillId="5" borderId="4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center" wrapText="1"/>
    </xf>
    <xf numFmtId="1" fontId="2" fillId="0" borderId="3" xfId="0" applyNumberFormat="1" applyFont="1" applyBorder="1" applyAlignment="1">
      <alignment horizontal="center" vertical="center" shrinkToFit="1"/>
    </xf>
    <xf numFmtId="0" fontId="1" fillId="5" borderId="4" xfId="0" applyFont="1" applyFill="1" applyBorder="1" applyAlignment="1">
      <alignment horizontal="center" vertical="center" wrapText="1"/>
    </xf>
    <xf numFmtId="164" fontId="6" fillId="0" borderId="4" xfId="0" applyNumberFormat="1" applyFont="1" applyBorder="1" applyAlignment="1">
      <alignment horizontal="right" vertical="center" shrinkToFit="1"/>
    </xf>
    <xf numFmtId="0" fontId="0" fillId="0" borderId="4" xfId="0" applyBorder="1" applyAlignment="1">
      <alignment horizontal="left" vertical="top"/>
    </xf>
    <xf numFmtId="0" fontId="4" fillId="0" borderId="4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8" fillId="0" borderId="4" xfId="0" applyFont="1" applyBorder="1" applyAlignment="1">
      <alignment vertical="top" wrapText="1"/>
    </xf>
    <xf numFmtId="1" fontId="6" fillId="0" borderId="4" xfId="0" applyNumberFormat="1" applyFont="1" applyBorder="1" applyAlignment="1">
      <alignment horizontal="center" vertical="top" shrinkToFit="1"/>
    </xf>
    <xf numFmtId="0" fontId="3" fillId="5" borderId="4" xfId="0" applyFont="1" applyFill="1" applyBorder="1" applyAlignment="1">
      <alignment vertical="top" wrapText="1"/>
    </xf>
    <xf numFmtId="0" fontId="11" fillId="0" borderId="0" xfId="3" applyAlignment="1">
      <alignment horizontal="left" vertical="top"/>
    </xf>
    <xf numFmtId="0" fontId="15" fillId="7" borderId="4" xfId="0" applyFont="1" applyFill="1" applyBorder="1" applyAlignment="1">
      <alignment horizontal="center" vertical="center" wrapText="1"/>
    </xf>
    <xf numFmtId="0" fontId="15" fillId="8" borderId="4" xfId="0" applyFont="1" applyFill="1" applyBorder="1" applyAlignment="1">
      <alignment horizontal="center" vertical="center" wrapText="1"/>
    </xf>
    <xf numFmtId="0" fontId="12" fillId="7" borderId="1" xfId="3" applyFont="1" applyFill="1" applyBorder="1" applyAlignment="1">
      <alignment horizontal="center" vertical="center" wrapText="1"/>
    </xf>
    <xf numFmtId="0" fontId="1" fillId="7" borderId="1" xfId="3" applyFont="1" applyFill="1" applyBorder="1" applyAlignment="1">
      <alignment horizontal="center" vertical="center" wrapText="1"/>
    </xf>
    <xf numFmtId="0" fontId="20" fillId="0" borderId="1" xfId="3" applyFont="1" applyBorder="1" applyAlignment="1">
      <alignment horizontal="center" vertical="center" wrapText="1"/>
    </xf>
    <xf numFmtId="1" fontId="19" fillId="0" borderId="1" xfId="3" applyNumberFormat="1" applyFont="1" applyBorder="1" applyAlignment="1">
      <alignment horizontal="center" vertical="center" shrinkToFit="1"/>
    </xf>
    <xf numFmtId="0" fontId="17" fillId="0" borderId="1" xfId="3" applyFont="1" applyBorder="1" applyAlignment="1">
      <alignment horizontal="left" vertical="center" wrapText="1"/>
    </xf>
    <xf numFmtId="0" fontId="12" fillId="9" borderId="2" xfId="3" applyFont="1" applyFill="1" applyBorder="1" applyAlignment="1">
      <alignment horizontal="center" vertical="center" wrapText="1"/>
    </xf>
    <xf numFmtId="9" fontId="19" fillId="0" borderId="4" xfId="2" applyFont="1" applyBorder="1" applyAlignment="1">
      <alignment horizontal="center" vertical="center"/>
    </xf>
    <xf numFmtId="0" fontId="21" fillId="3" borderId="4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left" vertical="top"/>
    </xf>
    <xf numFmtId="0" fontId="22" fillId="0" borderId="0" xfId="0" applyFont="1"/>
    <xf numFmtId="0" fontId="21" fillId="0" borderId="4" xfId="0" applyFont="1" applyBorder="1" applyAlignment="1">
      <alignment horizontal="left" vertical="center" wrapText="1"/>
    </xf>
    <xf numFmtId="0" fontId="9" fillId="4" borderId="4" xfId="0" applyFont="1" applyFill="1" applyBorder="1" applyAlignment="1">
      <alignment vertical="center" wrapText="1"/>
    </xf>
    <xf numFmtId="0" fontId="8" fillId="0" borderId="4" xfId="0" applyFont="1" applyBorder="1" applyAlignment="1">
      <alignment horizontal="center" vertical="center" wrapText="1"/>
    </xf>
    <xf numFmtId="3" fontId="22" fillId="0" borderId="4" xfId="0" applyNumberFormat="1" applyFont="1" applyBorder="1" applyAlignment="1">
      <alignment vertical="center"/>
    </xf>
    <xf numFmtId="4" fontId="22" fillId="0" borderId="4" xfId="0" applyNumberFormat="1" applyFont="1" applyBorder="1" applyAlignment="1">
      <alignment vertical="center"/>
    </xf>
    <xf numFmtId="10" fontId="22" fillId="0" borderId="4" xfId="2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 wrapText="1"/>
    </xf>
    <xf numFmtId="0" fontId="21" fillId="4" borderId="4" xfId="0" applyFont="1" applyFill="1" applyBorder="1" applyAlignment="1">
      <alignment vertical="center" wrapText="1"/>
    </xf>
    <xf numFmtId="0" fontId="8" fillId="4" borderId="4" xfId="0" applyFont="1" applyFill="1" applyBorder="1" applyAlignment="1">
      <alignment vertical="center" wrapText="1"/>
    </xf>
    <xf numFmtId="0" fontId="9" fillId="0" borderId="4" xfId="0" applyFont="1" applyBorder="1" applyAlignment="1">
      <alignment horizontal="left" vertical="center" wrapText="1"/>
    </xf>
    <xf numFmtId="0" fontId="21" fillId="0" borderId="4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8" fillId="4" borderId="4" xfId="0" applyFont="1" applyFill="1" applyBorder="1" applyAlignment="1">
      <alignment horizontal="left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0" xfId="0" applyFont="1" applyAlignment="1">
      <alignment horizontal="right" vertical="top"/>
    </xf>
    <xf numFmtId="0" fontId="21" fillId="0" borderId="4" xfId="0" applyFont="1" applyBorder="1" applyAlignment="1">
      <alignment vertical="top" wrapText="1"/>
    </xf>
    <xf numFmtId="0" fontId="8" fillId="0" borderId="4" xfId="0" applyFont="1" applyBorder="1" applyAlignment="1">
      <alignment horizontal="center" vertical="top" wrapText="1"/>
    </xf>
    <xf numFmtId="0" fontId="21" fillId="0" borderId="0" xfId="0" applyFont="1" applyAlignment="1">
      <alignment horizontal="left" vertical="top" wrapText="1"/>
    </xf>
    <xf numFmtId="0" fontId="21" fillId="0" borderId="0" xfId="0" applyFont="1" applyAlignment="1">
      <alignment horizontal="center" vertical="center"/>
    </xf>
    <xf numFmtId="165" fontId="23" fillId="0" borderId="4" xfId="1" applyNumberFormat="1" applyFont="1" applyBorder="1" applyAlignment="1">
      <alignment vertical="center"/>
    </xf>
    <xf numFmtId="0" fontId="7" fillId="0" borderId="4" xfId="0" applyFont="1" applyBorder="1" applyAlignment="1">
      <alignment vertical="top" wrapText="1"/>
    </xf>
    <xf numFmtId="0" fontId="7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top" wrapText="1"/>
    </xf>
    <xf numFmtId="0" fontId="7" fillId="0" borderId="4" xfId="0" applyFont="1" applyBorder="1" applyAlignment="1">
      <alignment horizontal="center" vertical="top" wrapText="1"/>
    </xf>
    <xf numFmtId="1" fontId="16" fillId="0" borderId="1" xfId="3" applyNumberFormat="1" applyFont="1" applyBorder="1" applyAlignment="1">
      <alignment horizontal="center" vertical="center" shrinkToFit="1"/>
    </xf>
    <xf numFmtId="0" fontId="18" fillId="0" borderId="1" xfId="3" applyFont="1" applyBorder="1" applyAlignment="1">
      <alignment horizontal="center" vertical="center" wrapText="1"/>
    </xf>
    <xf numFmtId="3" fontId="16" fillId="0" borderId="3" xfId="3" applyNumberFormat="1" applyFont="1" applyBorder="1" applyAlignment="1">
      <alignment vertical="center" shrinkToFit="1"/>
    </xf>
    <xf numFmtId="0" fontId="18" fillId="0" borderId="1" xfId="3" applyFont="1" applyBorder="1" applyAlignment="1">
      <alignment horizontal="left" vertical="center" wrapText="1"/>
    </xf>
    <xf numFmtId="0" fontId="19" fillId="0" borderId="1" xfId="3" applyFont="1" applyBorder="1" applyAlignment="1">
      <alignment horizontal="left" vertical="center" wrapText="1"/>
    </xf>
    <xf numFmtId="0" fontId="20" fillId="0" borderId="1" xfId="3" applyFont="1" applyBorder="1" applyAlignment="1">
      <alignment horizontal="left" vertical="center" wrapText="1"/>
    </xf>
    <xf numFmtId="0" fontId="19" fillId="0" borderId="0" xfId="3" applyFont="1" applyAlignment="1">
      <alignment horizontal="left" vertical="center"/>
    </xf>
    <xf numFmtId="0" fontId="19" fillId="6" borderId="1" xfId="3" applyFont="1" applyFill="1" applyBorder="1" applyAlignment="1">
      <alignment horizontal="center" vertical="center" wrapText="1"/>
    </xf>
    <xf numFmtId="0" fontId="13" fillId="6" borderId="1" xfId="3" applyFont="1" applyFill="1" applyBorder="1" applyAlignment="1">
      <alignment horizontal="left" vertical="center" wrapText="1"/>
    </xf>
    <xf numFmtId="0" fontId="15" fillId="10" borderId="4" xfId="0" applyFont="1" applyFill="1" applyBorder="1" applyAlignment="1">
      <alignment horizontal="center" vertical="center" wrapText="1"/>
    </xf>
    <xf numFmtId="3" fontId="15" fillId="10" borderId="4" xfId="0" applyNumberFormat="1" applyFont="1" applyFill="1" applyBorder="1" applyAlignment="1">
      <alignment horizontal="center" vertical="center" wrapText="1"/>
    </xf>
    <xf numFmtId="3" fontId="16" fillId="0" borderId="1" xfId="3" applyNumberFormat="1" applyFont="1" applyBorder="1" applyAlignment="1">
      <alignment horizontal="right" vertical="center" shrinkToFit="1"/>
    </xf>
    <xf numFmtId="3" fontId="22" fillId="0" borderId="4" xfId="2" applyNumberFormat="1" applyFont="1" applyBorder="1" applyAlignment="1">
      <alignment horizontal="right" vertical="center"/>
    </xf>
    <xf numFmtId="3" fontId="21" fillId="0" borderId="0" xfId="0" applyNumberFormat="1" applyFont="1" applyAlignment="1">
      <alignment horizontal="right" vertical="top"/>
    </xf>
    <xf numFmtId="0" fontId="19" fillId="0" borderId="5" xfId="3" applyFont="1" applyBorder="1" applyAlignment="1">
      <alignment horizontal="center" vertical="center" wrapText="1"/>
    </xf>
  </cellXfs>
  <cellStyles count="4">
    <cellStyle name="Moneda" xfId="1" builtinId="4"/>
    <cellStyle name="Normal" xfId="0" builtinId="0"/>
    <cellStyle name="Normal 2" xfId="3" xr:uid="{55FBFC8B-0E8D-48B3-A6BB-F3D4F27A4B77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43E262-3948-4066-871C-87C4131409C4}">
  <dimension ref="A1:L60"/>
  <sheetViews>
    <sheetView showGridLines="0" workbookViewId="0">
      <selection activeCell="D53" sqref="D53:D60"/>
    </sheetView>
  </sheetViews>
  <sheetFormatPr baseColWidth="10" defaultColWidth="8.83203125" defaultRowHeight="12.75"/>
  <cols>
    <col min="1" max="1" width="6.83203125" style="81" customWidth="1"/>
    <col min="2" max="2" width="62.6640625" style="81" customWidth="1"/>
    <col min="3" max="3" width="16.83203125" style="81" customWidth="1"/>
    <col min="4" max="4" width="16" style="81" customWidth="1"/>
    <col min="5" max="5" width="16.83203125" style="81" customWidth="1"/>
    <col min="6" max="6" width="17.83203125" style="81" customWidth="1"/>
    <col min="7" max="7" width="8.83203125" style="38"/>
    <col min="8" max="8" width="10" style="38" customWidth="1"/>
    <col min="9" max="9" width="64.83203125" style="38" customWidth="1"/>
    <col min="10" max="10" width="22.1640625" style="38" customWidth="1"/>
    <col min="11" max="11" width="34.6640625" style="38" customWidth="1"/>
    <col min="12" max="12" width="11.5" style="38" customWidth="1"/>
    <col min="13" max="16384" width="8.83203125" style="38"/>
  </cols>
  <sheetData>
    <row r="1" spans="1:12" ht="47.25">
      <c r="A1" s="41" t="s">
        <v>156</v>
      </c>
      <c r="B1" s="42" t="s">
        <v>157</v>
      </c>
      <c r="C1" s="41" t="s">
        <v>158</v>
      </c>
      <c r="D1" s="41" t="s">
        <v>154</v>
      </c>
      <c r="E1" s="41" t="s">
        <v>319</v>
      </c>
      <c r="F1" s="46" t="s">
        <v>155</v>
      </c>
    </row>
    <row r="2" spans="1:12" ht="28.5">
      <c r="A2" s="75">
        <v>1</v>
      </c>
      <c r="B2" s="45" t="s">
        <v>159</v>
      </c>
      <c r="C2" s="76" t="s">
        <v>28</v>
      </c>
      <c r="D2" s="86">
        <v>13640.38</v>
      </c>
      <c r="E2" s="77">
        <f>+J2</f>
        <v>15635</v>
      </c>
      <c r="F2" s="47">
        <f>+(E2-D2)/D2</f>
        <v>0.14622906399968336</v>
      </c>
      <c r="H2" s="29" t="b">
        <f>I2=B2</f>
        <v>1</v>
      </c>
      <c r="I2" s="60" t="s">
        <v>159</v>
      </c>
      <c r="J2" s="54">
        <v>15635</v>
      </c>
    </row>
    <row r="3" spans="1:12" ht="14.25">
      <c r="A3" s="75">
        <f>1+A2</f>
        <v>2</v>
      </c>
      <c r="B3" s="45" t="s">
        <v>160</v>
      </c>
      <c r="C3" s="76" t="s">
        <v>28</v>
      </c>
      <c r="D3" s="86">
        <v>6265.35</v>
      </c>
      <c r="E3" s="77">
        <f t="shared" ref="E3:E49" si="0">+J3</f>
        <v>6400</v>
      </c>
      <c r="F3" s="47">
        <f t="shared" ref="F3:F50" si="1">+(E3-D3)/D3</f>
        <v>2.1491217569648884E-2</v>
      </c>
      <c r="H3" s="29" t="b">
        <f t="shared" ref="H3:H5" si="2">I3=B3</f>
        <v>1</v>
      </c>
      <c r="I3" s="57" t="s">
        <v>224</v>
      </c>
      <c r="J3" s="54">
        <v>6400</v>
      </c>
    </row>
    <row r="4" spans="1:12" ht="14.25">
      <c r="A4" s="75">
        <f t="shared" ref="A4:A50" si="3">1+A3</f>
        <v>3</v>
      </c>
      <c r="B4" s="45" t="s">
        <v>161</v>
      </c>
      <c r="C4" s="76" t="s">
        <v>28</v>
      </c>
      <c r="D4" s="86">
        <v>9478.35</v>
      </c>
      <c r="E4" s="77">
        <f t="shared" si="0"/>
        <v>13658.5</v>
      </c>
      <c r="F4" s="47">
        <f t="shared" si="1"/>
        <v>0.44102085278555864</v>
      </c>
      <c r="H4" s="29" t="b">
        <f t="shared" si="2"/>
        <v>1</v>
      </c>
      <c r="I4" s="57" t="s">
        <v>226</v>
      </c>
      <c r="J4" s="54">
        <v>13658.5</v>
      </c>
    </row>
    <row r="5" spans="1:12" ht="14.25">
      <c r="A5" s="75">
        <f t="shared" si="3"/>
        <v>4</v>
      </c>
      <c r="B5" s="45" t="s">
        <v>162</v>
      </c>
      <c r="C5" s="76" t="s">
        <v>28</v>
      </c>
      <c r="D5" s="86">
        <v>7101.33</v>
      </c>
      <c r="E5" s="77">
        <f t="shared" si="0"/>
        <v>13132</v>
      </c>
      <c r="F5" s="47">
        <f t="shared" si="1"/>
        <v>0.84923105953391831</v>
      </c>
      <c r="H5" s="29" t="b">
        <f t="shared" si="2"/>
        <v>0</v>
      </c>
      <c r="I5" s="60" t="s">
        <v>11</v>
      </c>
      <c r="J5" s="54">
        <v>13132</v>
      </c>
    </row>
    <row r="6" spans="1:12" ht="28.5">
      <c r="A6" s="75">
        <f t="shared" si="3"/>
        <v>5</v>
      </c>
      <c r="B6" s="45" t="s">
        <v>163</v>
      </c>
      <c r="C6" s="76" t="s">
        <v>164</v>
      </c>
      <c r="D6" s="86">
        <v>4831.3999999999996</v>
      </c>
      <c r="E6" s="77">
        <f t="shared" si="0"/>
        <v>7210</v>
      </c>
      <c r="F6" s="47">
        <f t="shared" si="1"/>
        <v>0.49232106635757761</v>
      </c>
      <c r="H6" s="29" t="b">
        <f>K6=B6</f>
        <v>0</v>
      </c>
      <c r="I6" s="57" t="s">
        <v>232</v>
      </c>
      <c r="J6" s="54">
        <v>7210</v>
      </c>
      <c r="K6" s="60" t="s">
        <v>13</v>
      </c>
      <c r="L6" s="54">
        <v>8274.5</v>
      </c>
    </row>
    <row r="7" spans="1:12" ht="28.5">
      <c r="A7" s="75">
        <f t="shared" si="3"/>
        <v>6</v>
      </c>
      <c r="B7" s="45" t="s">
        <v>165</v>
      </c>
      <c r="C7" s="76" t="s">
        <v>164</v>
      </c>
      <c r="D7" s="86">
        <v>3123.75</v>
      </c>
      <c r="E7" s="77">
        <f t="shared" si="0"/>
        <v>4562</v>
      </c>
      <c r="F7" s="47">
        <f t="shared" si="1"/>
        <v>0.46042416966786714</v>
      </c>
      <c r="H7" s="29" t="b">
        <f>K7=B7</f>
        <v>0</v>
      </c>
      <c r="I7" s="57" t="s">
        <v>234</v>
      </c>
      <c r="J7" s="54">
        <v>4562</v>
      </c>
      <c r="K7" s="57" t="s">
        <v>230</v>
      </c>
      <c r="L7" s="54">
        <v>8274.5</v>
      </c>
    </row>
    <row r="8" spans="1:12" ht="14.25">
      <c r="A8" s="75">
        <f t="shared" si="3"/>
        <v>7</v>
      </c>
      <c r="B8" s="45" t="s">
        <v>166</v>
      </c>
      <c r="C8" s="76" t="s">
        <v>164</v>
      </c>
      <c r="D8" s="86">
        <v>3046.4</v>
      </c>
      <c r="E8" s="77">
        <f t="shared" si="0"/>
        <v>4798.5</v>
      </c>
      <c r="F8" s="47">
        <f t="shared" si="1"/>
        <v>0.57513786764705876</v>
      </c>
      <c r="H8" s="29" t="b">
        <f t="shared" ref="H8:H17" si="4">I6=B8</f>
        <v>0</v>
      </c>
      <c r="I8" s="57" t="s">
        <v>236</v>
      </c>
      <c r="J8" s="54">
        <v>4798.5</v>
      </c>
    </row>
    <row r="9" spans="1:12" ht="28.5">
      <c r="A9" s="75">
        <f t="shared" si="3"/>
        <v>8</v>
      </c>
      <c r="B9" s="45" t="s">
        <v>167</v>
      </c>
      <c r="C9" s="76" t="s">
        <v>164</v>
      </c>
      <c r="D9" s="86">
        <v>2395.23</v>
      </c>
      <c r="E9" s="77">
        <f t="shared" si="0"/>
        <v>3768.5</v>
      </c>
      <c r="F9" s="47">
        <f t="shared" si="1"/>
        <v>0.57333533731624942</v>
      </c>
      <c r="H9" s="29" t="b">
        <f t="shared" si="4"/>
        <v>0</v>
      </c>
      <c r="I9" s="51" t="s">
        <v>238</v>
      </c>
      <c r="J9" s="54">
        <v>3768.5</v>
      </c>
    </row>
    <row r="10" spans="1:12" ht="15">
      <c r="A10" s="75">
        <f t="shared" si="3"/>
        <v>9</v>
      </c>
      <c r="B10" s="45" t="s">
        <v>26</v>
      </c>
      <c r="C10" s="76" t="s">
        <v>28</v>
      </c>
      <c r="D10" s="86">
        <v>2570.4</v>
      </c>
      <c r="E10" s="77">
        <f t="shared" si="0"/>
        <v>10037.5</v>
      </c>
      <c r="F10" s="47">
        <f t="shared" si="1"/>
        <v>2.905034235916589</v>
      </c>
      <c r="H10" s="29" t="b">
        <f t="shared" si="4"/>
        <v>0</v>
      </c>
      <c r="I10" s="51" t="s">
        <v>26</v>
      </c>
      <c r="J10" s="54">
        <v>10037.5</v>
      </c>
    </row>
    <row r="11" spans="1:12" ht="15">
      <c r="A11" s="75">
        <f t="shared" si="3"/>
        <v>10</v>
      </c>
      <c r="B11" s="45" t="s">
        <v>29</v>
      </c>
      <c r="C11" s="76" t="s">
        <v>28</v>
      </c>
      <c r="D11" s="86">
        <v>12390.88</v>
      </c>
      <c r="E11" s="77">
        <f t="shared" si="0"/>
        <v>14260</v>
      </c>
      <c r="F11" s="47">
        <f t="shared" si="1"/>
        <v>0.15084642898648046</v>
      </c>
      <c r="H11" s="29" t="b">
        <f t="shared" si="4"/>
        <v>0</v>
      </c>
      <c r="I11" s="51" t="s">
        <v>29</v>
      </c>
      <c r="J11" s="54">
        <v>14260</v>
      </c>
    </row>
    <row r="12" spans="1:12" ht="14.25">
      <c r="A12" s="75">
        <f t="shared" si="3"/>
        <v>11</v>
      </c>
      <c r="B12" s="45" t="s">
        <v>168</v>
      </c>
      <c r="C12" s="76" t="s">
        <v>28</v>
      </c>
      <c r="D12" s="86">
        <v>30987.599999999999</v>
      </c>
      <c r="E12" s="77">
        <f t="shared" si="0"/>
        <v>48433.5</v>
      </c>
      <c r="F12" s="47">
        <f t="shared" si="1"/>
        <v>0.56299616620841897</v>
      </c>
      <c r="H12" s="29" t="b">
        <f t="shared" si="4"/>
        <v>0</v>
      </c>
      <c r="I12" s="57" t="s">
        <v>240</v>
      </c>
      <c r="J12" s="54">
        <v>48433.5</v>
      </c>
    </row>
    <row r="13" spans="1:12" ht="14.25">
      <c r="A13" s="75">
        <f t="shared" si="3"/>
        <v>12</v>
      </c>
      <c r="B13" s="45" t="s">
        <v>33</v>
      </c>
      <c r="C13" s="76" t="s">
        <v>28</v>
      </c>
      <c r="D13" s="86">
        <v>7068.6</v>
      </c>
      <c r="E13" s="77">
        <f t="shared" si="0"/>
        <v>7213.5</v>
      </c>
      <c r="F13" s="47">
        <f t="shared" si="1"/>
        <v>2.0499108734402801E-2</v>
      </c>
      <c r="H13" s="29" t="b">
        <f t="shared" si="4"/>
        <v>0</v>
      </c>
      <c r="I13" s="60" t="s">
        <v>33</v>
      </c>
      <c r="J13" s="54">
        <v>7213.5</v>
      </c>
    </row>
    <row r="14" spans="1:12" ht="14.25">
      <c r="A14" s="75">
        <f t="shared" si="3"/>
        <v>13</v>
      </c>
      <c r="B14" s="45" t="s">
        <v>169</v>
      </c>
      <c r="C14" s="76" t="s">
        <v>28</v>
      </c>
      <c r="D14" s="86">
        <v>8347.85</v>
      </c>
      <c r="E14" s="77">
        <f t="shared" si="0"/>
        <v>23260</v>
      </c>
      <c r="F14" s="47">
        <f t="shared" si="1"/>
        <v>1.7863461849458242</v>
      </c>
      <c r="H14" s="29" t="b">
        <f t="shared" si="4"/>
        <v>0</v>
      </c>
      <c r="I14" s="57" t="s">
        <v>243</v>
      </c>
      <c r="J14" s="54">
        <v>23260</v>
      </c>
    </row>
    <row r="15" spans="1:12" ht="14.25">
      <c r="A15" s="75">
        <f t="shared" si="3"/>
        <v>14</v>
      </c>
      <c r="B15" s="45" t="s">
        <v>36</v>
      </c>
      <c r="C15" s="76" t="s">
        <v>28</v>
      </c>
      <c r="D15" s="86">
        <v>5593</v>
      </c>
      <c r="E15" s="77">
        <f t="shared" si="0"/>
        <v>5842</v>
      </c>
      <c r="F15" s="47">
        <f t="shared" si="1"/>
        <v>4.4519935633828001E-2</v>
      </c>
      <c r="H15" s="29" t="b">
        <f t="shared" si="4"/>
        <v>0</v>
      </c>
      <c r="I15" s="60" t="s">
        <v>36</v>
      </c>
      <c r="J15" s="54">
        <v>5842</v>
      </c>
    </row>
    <row r="16" spans="1:12" ht="14.25">
      <c r="A16" s="75">
        <f t="shared" si="3"/>
        <v>15</v>
      </c>
      <c r="B16" s="45" t="s">
        <v>97</v>
      </c>
      <c r="C16" s="76" t="s">
        <v>99</v>
      </c>
      <c r="D16" s="86">
        <v>7068.6</v>
      </c>
      <c r="E16" s="77">
        <f t="shared" si="0"/>
        <v>16920</v>
      </c>
      <c r="F16" s="47">
        <f t="shared" si="1"/>
        <v>1.393684746625923</v>
      </c>
      <c r="H16" s="29" t="b">
        <f t="shared" si="4"/>
        <v>0</v>
      </c>
      <c r="I16" s="60" t="s">
        <v>97</v>
      </c>
      <c r="J16" s="54">
        <v>16920</v>
      </c>
    </row>
    <row r="17" spans="1:10" ht="14.25">
      <c r="A17" s="75">
        <f t="shared" si="3"/>
        <v>16</v>
      </c>
      <c r="B17" s="45" t="s">
        <v>100</v>
      </c>
      <c r="C17" s="76" t="s">
        <v>28</v>
      </c>
      <c r="D17" s="86">
        <v>8514.4500000000007</v>
      </c>
      <c r="E17" s="77">
        <f t="shared" si="0"/>
        <v>19812.5</v>
      </c>
      <c r="F17" s="47">
        <f t="shared" si="1"/>
        <v>1.326926577758986</v>
      </c>
      <c r="H17" s="29" t="b">
        <f t="shared" si="4"/>
        <v>0</v>
      </c>
      <c r="I17" s="60" t="s">
        <v>100</v>
      </c>
      <c r="J17" s="54">
        <v>19812.5</v>
      </c>
    </row>
    <row r="18" spans="1:10" ht="14.25">
      <c r="A18" s="75">
        <f t="shared" si="3"/>
        <v>17</v>
      </c>
      <c r="B18" s="45" t="s">
        <v>102</v>
      </c>
      <c r="C18" s="76" t="s">
        <v>28</v>
      </c>
      <c r="D18" s="86">
        <v>6747.3</v>
      </c>
      <c r="E18" s="77">
        <f t="shared" si="0"/>
        <v>17318</v>
      </c>
      <c r="F18" s="47">
        <f t="shared" si="1"/>
        <v>1.5666562921464884</v>
      </c>
      <c r="H18" s="29">
        <f t="shared" ref="H18:H52" si="5">1+H17</f>
        <v>1</v>
      </c>
      <c r="I18" s="60" t="s">
        <v>102</v>
      </c>
      <c r="J18" s="54">
        <v>17318</v>
      </c>
    </row>
    <row r="19" spans="1:10" ht="14.25">
      <c r="A19" s="75">
        <f t="shared" si="3"/>
        <v>18</v>
      </c>
      <c r="B19" s="45" t="s">
        <v>170</v>
      </c>
      <c r="C19" s="76" t="s">
        <v>28</v>
      </c>
      <c r="D19" s="86">
        <v>642.6</v>
      </c>
      <c r="E19" s="77">
        <f t="shared" si="0"/>
        <v>1471</v>
      </c>
      <c r="F19" s="47">
        <f t="shared" si="1"/>
        <v>1.2891378773731714</v>
      </c>
      <c r="H19" s="29">
        <f t="shared" si="5"/>
        <v>2</v>
      </c>
      <c r="I19" s="57" t="s">
        <v>246</v>
      </c>
      <c r="J19" s="54">
        <v>1471</v>
      </c>
    </row>
    <row r="20" spans="1:10" ht="28.5">
      <c r="A20" s="75">
        <f t="shared" si="3"/>
        <v>19</v>
      </c>
      <c r="B20" s="45" t="s">
        <v>171</v>
      </c>
      <c r="C20" s="76" t="s">
        <v>172</v>
      </c>
      <c r="D20" s="86">
        <v>5221.13</v>
      </c>
      <c r="E20" s="77">
        <f t="shared" si="0"/>
        <v>8745</v>
      </c>
      <c r="F20" s="47">
        <f t="shared" si="1"/>
        <v>0.67492477682034346</v>
      </c>
      <c r="H20" s="29">
        <f t="shared" si="5"/>
        <v>3</v>
      </c>
      <c r="I20" s="51" t="s">
        <v>248</v>
      </c>
      <c r="J20" s="54">
        <v>8745</v>
      </c>
    </row>
    <row r="21" spans="1:10" ht="14.25">
      <c r="A21" s="75">
        <f t="shared" si="3"/>
        <v>20</v>
      </c>
      <c r="B21" s="45" t="s">
        <v>173</v>
      </c>
      <c r="C21" s="76" t="s">
        <v>28</v>
      </c>
      <c r="D21" s="86">
        <v>4417.88</v>
      </c>
      <c r="E21" s="77">
        <f>+J21</f>
        <v>6150</v>
      </c>
      <c r="F21" s="47">
        <f t="shared" si="1"/>
        <v>0.39207040480954664</v>
      </c>
      <c r="H21" s="29">
        <f t="shared" si="5"/>
        <v>4</v>
      </c>
      <c r="I21" s="57" t="s">
        <v>250</v>
      </c>
      <c r="J21" s="54">
        <v>6150</v>
      </c>
    </row>
    <row r="22" spans="1:10" ht="14.25">
      <c r="A22" s="75">
        <f t="shared" si="3"/>
        <v>21</v>
      </c>
      <c r="B22" s="45" t="s">
        <v>174</v>
      </c>
      <c r="C22" s="76" t="s">
        <v>28</v>
      </c>
      <c r="D22" s="86">
        <v>7711.2</v>
      </c>
      <c r="E22" s="77">
        <f t="shared" si="0"/>
        <v>33483.5</v>
      </c>
      <c r="F22" s="47">
        <f t="shared" si="1"/>
        <v>3.3421905799356781</v>
      </c>
      <c r="H22" s="29">
        <f t="shared" si="5"/>
        <v>5</v>
      </c>
      <c r="I22" s="57" t="s">
        <v>252</v>
      </c>
      <c r="J22" s="54">
        <v>33483.5</v>
      </c>
    </row>
    <row r="23" spans="1:10" ht="28.5">
      <c r="A23" s="75">
        <f t="shared" si="3"/>
        <v>22</v>
      </c>
      <c r="B23" s="45" t="s">
        <v>45</v>
      </c>
      <c r="C23" s="76" t="s">
        <v>28</v>
      </c>
      <c r="D23" s="86">
        <v>4176.8999999999996</v>
      </c>
      <c r="E23" s="77">
        <f t="shared" si="0"/>
        <v>11197</v>
      </c>
      <c r="F23" s="47">
        <f t="shared" si="1"/>
        <v>1.680696210107975</v>
      </c>
      <c r="H23" s="29">
        <f t="shared" si="5"/>
        <v>6</v>
      </c>
      <c r="I23" s="57" t="s">
        <v>45</v>
      </c>
      <c r="J23" s="54">
        <v>11197</v>
      </c>
    </row>
    <row r="24" spans="1:10" ht="14.25">
      <c r="A24" s="75">
        <f t="shared" si="3"/>
        <v>23</v>
      </c>
      <c r="B24" s="45" t="s">
        <v>175</v>
      </c>
      <c r="C24" s="76" t="s">
        <v>28</v>
      </c>
      <c r="D24" s="86">
        <v>13815.9</v>
      </c>
      <c r="E24" s="77">
        <f t="shared" si="0"/>
        <v>30045.5</v>
      </c>
      <c r="F24" s="47">
        <f t="shared" si="1"/>
        <v>1.1747045071258477</v>
      </c>
      <c r="H24" s="29">
        <f t="shared" si="5"/>
        <v>7</v>
      </c>
      <c r="I24" s="57" t="s">
        <v>254</v>
      </c>
      <c r="J24" s="54">
        <v>30045.5</v>
      </c>
    </row>
    <row r="25" spans="1:10" ht="28.5">
      <c r="A25" s="75">
        <f t="shared" si="3"/>
        <v>24</v>
      </c>
      <c r="B25" s="45" t="s">
        <v>176</v>
      </c>
      <c r="C25" s="78" t="s">
        <v>177</v>
      </c>
      <c r="D25" s="86">
        <v>42572.25</v>
      </c>
      <c r="E25" s="77">
        <f t="shared" si="0"/>
        <v>103420</v>
      </c>
      <c r="F25" s="47">
        <f t="shared" si="1"/>
        <v>1.4292819853308198</v>
      </c>
      <c r="H25" s="29">
        <f t="shared" si="5"/>
        <v>8</v>
      </c>
      <c r="I25" s="60" t="s">
        <v>48</v>
      </c>
      <c r="J25" s="54">
        <v>103420</v>
      </c>
    </row>
    <row r="26" spans="1:10" ht="14.25">
      <c r="A26" s="75">
        <f t="shared" si="3"/>
        <v>25</v>
      </c>
      <c r="B26" s="45" t="s">
        <v>178</v>
      </c>
      <c r="C26" s="76" t="s">
        <v>179</v>
      </c>
      <c r="D26" s="86">
        <v>8826.83</v>
      </c>
      <c r="E26" s="77">
        <f t="shared" si="0"/>
        <v>11727</v>
      </c>
      <c r="F26" s="47">
        <f t="shared" si="1"/>
        <v>0.32856302885633915</v>
      </c>
      <c r="H26" s="29">
        <f t="shared" si="5"/>
        <v>9</v>
      </c>
      <c r="I26" s="57" t="s">
        <v>257</v>
      </c>
      <c r="J26" s="54">
        <v>11727</v>
      </c>
    </row>
    <row r="27" spans="1:10" ht="28.5">
      <c r="A27" s="75">
        <f t="shared" si="3"/>
        <v>26</v>
      </c>
      <c r="B27" s="45" t="s">
        <v>180</v>
      </c>
      <c r="C27" s="78" t="s">
        <v>181</v>
      </c>
      <c r="D27" s="86">
        <v>136463.25</v>
      </c>
      <c r="E27" s="77">
        <f t="shared" si="0"/>
        <v>245609.5</v>
      </c>
      <c r="F27" s="47">
        <f t="shared" si="1"/>
        <v>0.79982156368106427</v>
      </c>
      <c r="H27" s="29">
        <f t="shared" si="5"/>
        <v>10</v>
      </c>
      <c r="I27" s="57" t="s">
        <v>259</v>
      </c>
      <c r="J27" s="54">
        <v>245609.5</v>
      </c>
    </row>
    <row r="28" spans="1:10" ht="28.5">
      <c r="A28" s="75">
        <f t="shared" si="3"/>
        <v>27</v>
      </c>
      <c r="B28" s="45" t="s">
        <v>182</v>
      </c>
      <c r="C28" s="76" t="s">
        <v>183</v>
      </c>
      <c r="D28" s="86">
        <v>20081.25</v>
      </c>
      <c r="E28" s="77">
        <f t="shared" si="0"/>
        <v>33422.5</v>
      </c>
      <c r="F28" s="47">
        <f t="shared" si="1"/>
        <v>0.66436352318705261</v>
      </c>
      <c r="H28" s="29">
        <f t="shared" si="5"/>
        <v>11</v>
      </c>
      <c r="I28" s="51" t="s">
        <v>261</v>
      </c>
      <c r="J28" s="54">
        <v>33422.5</v>
      </c>
    </row>
    <row r="29" spans="1:10" ht="14.25">
      <c r="A29" s="75">
        <f t="shared" si="3"/>
        <v>28</v>
      </c>
      <c r="B29" s="45" t="s">
        <v>184</v>
      </c>
      <c r="C29" s="76" t="s">
        <v>183</v>
      </c>
      <c r="D29" s="86">
        <v>29880.9</v>
      </c>
      <c r="E29" s="77">
        <f t="shared" si="0"/>
        <v>65125</v>
      </c>
      <c r="F29" s="47">
        <f t="shared" si="1"/>
        <v>1.1794858923258669</v>
      </c>
      <c r="H29" s="29">
        <f t="shared" si="5"/>
        <v>12</v>
      </c>
      <c r="I29" s="57" t="s">
        <v>263</v>
      </c>
      <c r="J29" s="54">
        <v>65125</v>
      </c>
    </row>
    <row r="30" spans="1:10" ht="28.5">
      <c r="A30" s="75">
        <f t="shared" si="3"/>
        <v>29</v>
      </c>
      <c r="B30" s="45" t="s">
        <v>185</v>
      </c>
      <c r="C30" s="43" t="s">
        <v>28</v>
      </c>
      <c r="D30" s="86">
        <v>61047</v>
      </c>
      <c r="E30" s="77">
        <f t="shared" si="0"/>
        <v>116526</v>
      </c>
      <c r="F30" s="47">
        <f t="shared" si="1"/>
        <v>0.9087915868101627</v>
      </c>
      <c r="H30" s="29">
        <f t="shared" si="5"/>
        <v>13</v>
      </c>
      <c r="I30" s="57" t="s">
        <v>265</v>
      </c>
      <c r="J30" s="54">
        <v>116526</v>
      </c>
    </row>
    <row r="31" spans="1:10" ht="28.5">
      <c r="A31" s="75">
        <f t="shared" si="3"/>
        <v>30</v>
      </c>
      <c r="B31" s="45" t="s">
        <v>186</v>
      </c>
      <c r="C31" s="43" t="s">
        <v>28</v>
      </c>
      <c r="D31" s="86">
        <v>48195</v>
      </c>
      <c r="E31" s="77">
        <f t="shared" si="0"/>
        <v>116607.5</v>
      </c>
      <c r="F31" s="47">
        <f t="shared" si="1"/>
        <v>1.419493723415292</v>
      </c>
      <c r="H31" s="29">
        <f t="shared" si="5"/>
        <v>14</v>
      </c>
      <c r="I31" s="63" t="s">
        <v>267</v>
      </c>
      <c r="J31" s="54">
        <v>116607.5</v>
      </c>
    </row>
    <row r="32" spans="1:10" ht="42.75">
      <c r="A32" s="75">
        <f t="shared" si="3"/>
        <v>31</v>
      </c>
      <c r="B32" s="45" t="s">
        <v>187</v>
      </c>
      <c r="C32" s="43" t="s">
        <v>28</v>
      </c>
      <c r="D32" s="86">
        <v>22990.799999999999</v>
      </c>
      <c r="E32" s="77">
        <f t="shared" si="0"/>
        <v>83524.5</v>
      </c>
      <c r="F32" s="47">
        <f t="shared" si="1"/>
        <v>2.6329531812725091</v>
      </c>
      <c r="H32" s="29">
        <f t="shared" si="5"/>
        <v>15</v>
      </c>
      <c r="I32" s="51" t="s">
        <v>269</v>
      </c>
      <c r="J32" s="54">
        <v>83524.5</v>
      </c>
    </row>
    <row r="33" spans="1:10" ht="42.75">
      <c r="A33" s="75">
        <f t="shared" si="3"/>
        <v>32</v>
      </c>
      <c r="B33" s="45" t="s">
        <v>188</v>
      </c>
      <c r="C33" s="43" t="s">
        <v>28</v>
      </c>
      <c r="D33" s="86">
        <v>19117.349999999999</v>
      </c>
      <c r="E33" s="77">
        <f>+J33</f>
        <v>68485</v>
      </c>
      <c r="F33" s="47">
        <f t="shared" si="1"/>
        <v>2.5823479718684861</v>
      </c>
      <c r="H33" s="29">
        <f t="shared" si="5"/>
        <v>16</v>
      </c>
      <c r="I33" s="51" t="s">
        <v>271</v>
      </c>
      <c r="J33" s="54">
        <v>68485</v>
      </c>
    </row>
    <row r="34" spans="1:10" ht="28.5">
      <c r="A34" s="75">
        <f t="shared" si="3"/>
        <v>33</v>
      </c>
      <c r="B34" s="45" t="s">
        <v>189</v>
      </c>
      <c r="C34" s="43" t="s">
        <v>28</v>
      </c>
      <c r="D34" s="86">
        <v>5462.1</v>
      </c>
      <c r="E34" s="77">
        <f t="shared" si="0"/>
        <v>37087</v>
      </c>
      <c r="F34" s="47">
        <f t="shared" si="1"/>
        <v>5.789879350432984</v>
      </c>
      <c r="H34" s="29">
        <f t="shared" si="5"/>
        <v>17</v>
      </c>
      <c r="I34" s="60" t="s">
        <v>321</v>
      </c>
      <c r="J34" s="54">
        <v>37087</v>
      </c>
    </row>
    <row r="35" spans="1:10" ht="14.25">
      <c r="A35" s="75">
        <f t="shared" si="3"/>
        <v>34</v>
      </c>
      <c r="B35" s="45" t="s">
        <v>190</v>
      </c>
      <c r="C35" s="43" t="s">
        <v>28</v>
      </c>
      <c r="D35" s="86">
        <v>24752</v>
      </c>
      <c r="E35" s="77">
        <f t="shared" si="0"/>
        <v>88502.5</v>
      </c>
      <c r="F35" s="47">
        <f t="shared" si="1"/>
        <v>2.5755696509372981</v>
      </c>
      <c r="H35" s="29">
        <f t="shared" si="5"/>
        <v>18</v>
      </c>
      <c r="I35" s="57" t="s">
        <v>274</v>
      </c>
      <c r="J35" s="54">
        <v>88502.5</v>
      </c>
    </row>
    <row r="36" spans="1:10" ht="14.25">
      <c r="A36" s="75">
        <f t="shared" si="3"/>
        <v>35</v>
      </c>
      <c r="B36" s="45" t="s">
        <v>191</v>
      </c>
      <c r="C36" s="43" t="s">
        <v>28</v>
      </c>
      <c r="D36" s="86">
        <v>11662</v>
      </c>
      <c r="E36" s="77">
        <f t="shared" si="0"/>
        <v>69550</v>
      </c>
      <c r="F36" s="47">
        <f t="shared" si="1"/>
        <v>4.9638140970673987</v>
      </c>
      <c r="H36" s="29">
        <f t="shared" si="5"/>
        <v>19</v>
      </c>
      <c r="I36" s="57" t="s">
        <v>276</v>
      </c>
      <c r="J36" s="54">
        <v>69550</v>
      </c>
    </row>
    <row r="37" spans="1:10" ht="28.5">
      <c r="A37" s="75">
        <f t="shared" si="3"/>
        <v>36</v>
      </c>
      <c r="B37" s="79" t="s">
        <v>218</v>
      </c>
      <c r="C37" s="43" t="s">
        <v>28</v>
      </c>
      <c r="D37" s="86">
        <v>5712</v>
      </c>
      <c r="E37" s="77">
        <f t="shared" si="0"/>
        <v>66647.5</v>
      </c>
      <c r="F37" s="47">
        <f t="shared" si="1"/>
        <v>10.66797969187675</v>
      </c>
      <c r="H37" s="29">
        <f t="shared" si="5"/>
        <v>20</v>
      </c>
      <c r="I37" s="51" t="s">
        <v>278</v>
      </c>
      <c r="J37" s="54">
        <v>66647.5</v>
      </c>
    </row>
    <row r="38" spans="1:10" ht="14.25">
      <c r="A38" s="75">
        <f t="shared" si="3"/>
        <v>37</v>
      </c>
      <c r="B38" s="45" t="s">
        <v>192</v>
      </c>
      <c r="C38" s="43" t="s">
        <v>28</v>
      </c>
      <c r="D38" s="86">
        <v>25138.75</v>
      </c>
      <c r="E38" s="77">
        <f t="shared" si="0"/>
        <v>42294.5</v>
      </c>
      <c r="F38" s="47">
        <f t="shared" si="1"/>
        <v>0.68244244443339463</v>
      </c>
      <c r="H38" s="29">
        <f t="shared" si="5"/>
        <v>21</v>
      </c>
      <c r="I38" s="57" t="s">
        <v>280</v>
      </c>
      <c r="J38" s="54">
        <v>42294.5</v>
      </c>
    </row>
    <row r="39" spans="1:10" ht="14.25">
      <c r="A39" s="75">
        <f t="shared" si="3"/>
        <v>38</v>
      </c>
      <c r="B39" s="45" t="s">
        <v>193</v>
      </c>
      <c r="C39" s="43" t="s">
        <v>194</v>
      </c>
      <c r="D39" s="86">
        <v>13655.25</v>
      </c>
      <c r="E39" s="77">
        <f t="shared" si="0"/>
        <v>33952.5</v>
      </c>
      <c r="F39" s="47">
        <f t="shared" si="1"/>
        <v>1.4864063272367771</v>
      </c>
      <c r="H39" s="29">
        <f t="shared" si="5"/>
        <v>22</v>
      </c>
      <c r="I39" s="57" t="s">
        <v>282</v>
      </c>
      <c r="J39" s="54">
        <v>33952.5</v>
      </c>
    </row>
    <row r="40" spans="1:10" ht="28.5">
      <c r="A40" s="75">
        <f t="shared" si="3"/>
        <v>39</v>
      </c>
      <c r="B40" s="45" t="s">
        <v>195</v>
      </c>
      <c r="C40" s="80" t="s">
        <v>196</v>
      </c>
      <c r="D40" s="86">
        <v>21622.3</v>
      </c>
      <c r="E40" s="77">
        <f>+J40</f>
        <v>59282</v>
      </c>
      <c r="F40" s="47">
        <f t="shared" si="1"/>
        <v>1.7417064789592225</v>
      </c>
      <c r="H40" s="29">
        <f t="shared" si="5"/>
        <v>23</v>
      </c>
      <c r="I40" s="57" t="s">
        <v>285</v>
      </c>
      <c r="J40" s="54">
        <v>59282</v>
      </c>
    </row>
    <row r="41" spans="1:10" ht="14.25">
      <c r="A41" s="75">
        <f t="shared" si="3"/>
        <v>40</v>
      </c>
      <c r="B41" s="45" t="s">
        <v>197</v>
      </c>
      <c r="C41" s="43" t="s">
        <v>198</v>
      </c>
      <c r="D41" s="86">
        <v>10579.1</v>
      </c>
      <c r="E41" s="77">
        <f t="shared" si="0"/>
        <v>92696</v>
      </c>
      <c r="F41" s="47">
        <f t="shared" si="1"/>
        <v>7.7621820381695974</v>
      </c>
      <c r="H41" s="29">
        <f t="shared" si="5"/>
        <v>24</v>
      </c>
      <c r="I41" s="57" t="s">
        <v>288</v>
      </c>
      <c r="J41" s="54">
        <v>92696</v>
      </c>
    </row>
    <row r="42" spans="1:10" ht="28.5">
      <c r="A42" s="75">
        <f t="shared" si="3"/>
        <v>41</v>
      </c>
      <c r="B42" s="45" t="s">
        <v>199</v>
      </c>
      <c r="C42" s="80" t="s">
        <v>177</v>
      </c>
      <c r="D42" s="86">
        <v>33250.39</v>
      </c>
      <c r="E42" s="77">
        <f t="shared" si="0"/>
        <v>95670</v>
      </c>
      <c r="F42" s="47">
        <f t="shared" si="1"/>
        <v>1.877259484775968</v>
      </c>
      <c r="H42" s="29">
        <f t="shared" si="5"/>
        <v>25</v>
      </c>
      <c r="I42" s="57" t="s">
        <v>291</v>
      </c>
      <c r="J42" s="54">
        <v>95670</v>
      </c>
    </row>
    <row r="43" spans="1:10" ht="14.25">
      <c r="A43" s="75">
        <f t="shared" si="3"/>
        <v>42</v>
      </c>
      <c r="B43" s="45" t="s">
        <v>200</v>
      </c>
      <c r="C43" s="43" t="s">
        <v>201</v>
      </c>
      <c r="D43" s="86">
        <v>8353.7999999999993</v>
      </c>
      <c r="E43" s="77">
        <f t="shared" si="0"/>
        <v>19175</v>
      </c>
      <c r="F43" s="47">
        <f t="shared" si="1"/>
        <v>1.2953625894802367</v>
      </c>
      <c r="H43" s="29">
        <f t="shared" si="5"/>
        <v>26</v>
      </c>
      <c r="I43" s="57" t="s">
        <v>293</v>
      </c>
      <c r="J43" s="54">
        <v>19175</v>
      </c>
    </row>
    <row r="44" spans="1:10" ht="14.25">
      <c r="A44" s="75">
        <f t="shared" si="3"/>
        <v>43</v>
      </c>
      <c r="B44" s="45" t="s">
        <v>202</v>
      </c>
      <c r="C44" s="43" t="s">
        <v>203</v>
      </c>
      <c r="D44" s="86">
        <v>4206.6499999999996</v>
      </c>
      <c r="E44" s="77">
        <f t="shared" si="0"/>
        <v>23592.5</v>
      </c>
      <c r="F44" s="47">
        <f t="shared" si="1"/>
        <v>4.6083819666480457</v>
      </c>
      <c r="H44" s="29">
        <f t="shared" si="5"/>
        <v>27</v>
      </c>
      <c r="I44" s="57" t="s">
        <v>295</v>
      </c>
      <c r="J44" s="54">
        <v>23592.5</v>
      </c>
    </row>
    <row r="45" spans="1:10" ht="14.25">
      <c r="A45" s="75">
        <f t="shared" si="3"/>
        <v>44</v>
      </c>
      <c r="B45" s="45" t="s">
        <v>204</v>
      </c>
      <c r="C45" s="43" t="s">
        <v>203</v>
      </c>
      <c r="D45" s="86">
        <v>8820.8799999999992</v>
      </c>
      <c r="E45" s="77">
        <f t="shared" si="0"/>
        <v>98167</v>
      </c>
      <c r="F45" s="47">
        <f t="shared" si="1"/>
        <v>10.128934981543791</v>
      </c>
      <c r="H45" s="29">
        <f t="shared" si="5"/>
        <v>28</v>
      </c>
      <c r="I45" s="57" t="s">
        <v>298</v>
      </c>
      <c r="J45" s="54">
        <v>98167</v>
      </c>
    </row>
    <row r="46" spans="1:10" ht="14.25">
      <c r="A46" s="75">
        <f t="shared" si="3"/>
        <v>45</v>
      </c>
      <c r="B46" s="45" t="s">
        <v>205</v>
      </c>
      <c r="C46" s="43" t="s">
        <v>28</v>
      </c>
      <c r="D46" s="86">
        <v>19278</v>
      </c>
      <c r="E46" s="77">
        <f t="shared" si="0"/>
        <v>74147.5</v>
      </c>
      <c r="F46" s="47">
        <f t="shared" si="1"/>
        <v>2.8462236746550471</v>
      </c>
      <c r="H46" s="29">
        <f t="shared" si="5"/>
        <v>29</v>
      </c>
      <c r="I46" s="57" t="s">
        <v>300</v>
      </c>
      <c r="J46" s="54">
        <v>74147.5</v>
      </c>
    </row>
    <row r="47" spans="1:10" ht="14.25">
      <c r="A47" s="75">
        <f t="shared" si="3"/>
        <v>46</v>
      </c>
      <c r="B47" s="45" t="s">
        <v>88</v>
      </c>
      <c r="C47" s="43" t="s">
        <v>206</v>
      </c>
      <c r="D47" s="86">
        <v>3373.65</v>
      </c>
      <c r="E47" s="77">
        <f t="shared" si="0"/>
        <v>50399.5</v>
      </c>
      <c r="F47" s="47">
        <f t="shared" si="1"/>
        <v>13.939160849524994</v>
      </c>
      <c r="H47" s="29">
        <f t="shared" si="5"/>
        <v>30</v>
      </c>
      <c r="I47" s="60" t="s">
        <v>88</v>
      </c>
      <c r="J47" s="54">
        <v>50399.5</v>
      </c>
    </row>
    <row r="48" spans="1:10" ht="14.25">
      <c r="A48" s="75">
        <f t="shared" si="3"/>
        <v>47</v>
      </c>
      <c r="B48" s="45" t="s">
        <v>207</v>
      </c>
      <c r="C48" s="43" t="s">
        <v>206</v>
      </c>
      <c r="D48" s="86">
        <v>4819.5</v>
      </c>
      <c r="E48" s="77">
        <f t="shared" si="0"/>
        <v>67763.5</v>
      </c>
      <c r="F48" s="47">
        <f t="shared" si="1"/>
        <v>13.060275962236746</v>
      </c>
      <c r="H48" s="29">
        <f t="shared" si="5"/>
        <v>31</v>
      </c>
      <c r="I48" s="57" t="s">
        <v>303</v>
      </c>
      <c r="J48" s="54">
        <v>67763.5</v>
      </c>
    </row>
    <row r="49" spans="1:10" ht="14.25">
      <c r="A49" s="75">
        <f t="shared" si="3"/>
        <v>48</v>
      </c>
      <c r="B49" s="45" t="s">
        <v>208</v>
      </c>
      <c r="C49" s="43" t="s">
        <v>28</v>
      </c>
      <c r="D49" s="86">
        <v>61642</v>
      </c>
      <c r="E49" s="77">
        <f t="shared" si="0"/>
        <v>337824.5</v>
      </c>
      <c r="F49" s="47">
        <f t="shared" si="1"/>
        <v>4.4804273060575586</v>
      </c>
      <c r="H49" s="29">
        <f t="shared" si="5"/>
        <v>32</v>
      </c>
      <c r="I49" s="57" t="s">
        <v>305</v>
      </c>
      <c r="J49" s="54">
        <v>337824.5</v>
      </c>
    </row>
    <row r="50" spans="1:10" ht="14.25">
      <c r="A50" s="75">
        <f t="shared" si="3"/>
        <v>49</v>
      </c>
      <c r="B50" s="45" t="s">
        <v>209</v>
      </c>
      <c r="C50" s="43" t="s">
        <v>206</v>
      </c>
      <c r="D50" s="86">
        <v>2249.1</v>
      </c>
      <c r="E50" s="77">
        <f>+J50</f>
        <v>36812</v>
      </c>
      <c r="F50" s="47">
        <f t="shared" si="1"/>
        <v>15.367435863234183</v>
      </c>
      <c r="H50" s="29">
        <f t="shared" si="5"/>
        <v>33</v>
      </c>
      <c r="I50" s="60" t="s">
        <v>95</v>
      </c>
      <c r="J50" s="54">
        <v>36812</v>
      </c>
    </row>
    <row r="51" spans="1:10">
      <c r="A51" s="89" t="s">
        <v>219</v>
      </c>
      <c r="B51" s="89"/>
      <c r="C51" s="89"/>
      <c r="D51" s="89"/>
      <c r="E51" s="89"/>
      <c r="H51" s="29">
        <f t="shared" si="5"/>
        <v>34</v>
      </c>
    </row>
    <row r="52" spans="1:10">
      <c r="A52" s="82" t="s">
        <v>149</v>
      </c>
      <c r="B52" s="83" t="s">
        <v>210</v>
      </c>
      <c r="C52" s="83"/>
      <c r="D52" s="83"/>
      <c r="E52" s="83"/>
      <c r="H52" s="29">
        <f t="shared" si="5"/>
        <v>35</v>
      </c>
    </row>
    <row r="53" spans="1:10" ht="14.25">
      <c r="A53" s="44">
        <v>1</v>
      </c>
      <c r="B53" s="45" t="s">
        <v>211</v>
      </c>
      <c r="C53" s="45"/>
      <c r="D53" s="86">
        <v>33258.75</v>
      </c>
      <c r="E53" s="54">
        <f>+J53</f>
        <v>37597</v>
      </c>
      <c r="F53" s="47">
        <f t="shared" ref="F53:F60" si="6">+(E53-D53)/D53</f>
        <v>0.13043935806366747</v>
      </c>
      <c r="I53" s="35" t="s">
        <v>104</v>
      </c>
      <c r="J53" s="54">
        <v>37597</v>
      </c>
    </row>
    <row r="54" spans="1:10" ht="14.25">
      <c r="A54" s="44">
        <v>2</v>
      </c>
      <c r="B54" s="45" t="s">
        <v>212</v>
      </c>
      <c r="C54" s="45"/>
      <c r="D54" s="86">
        <v>10602.9</v>
      </c>
      <c r="E54" s="54">
        <f t="shared" ref="E54:E60" si="7">+J54</f>
        <v>13522</v>
      </c>
      <c r="F54" s="47">
        <f t="shared" si="6"/>
        <v>0.27531147138990281</v>
      </c>
      <c r="I54" s="35" t="s">
        <v>107</v>
      </c>
      <c r="J54" s="54">
        <v>13522</v>
      </c>
    </row>
    <row r="55" spans="1:10" ht="14.25">
      <c r="A55" s="44">
        <v>3</v>
      </c>
      <c r="B55" s="45" t="s">
        <v>213</v>
      </c>
      <c r="C55" s="45"/>
      <c r="D55" s="86">
        <v>8353.7999999999993</v>
      </c>
      <c r="E55" s="54">
        <f t="shared" si="7"/>
        <v>15409.5</v>
      </c>
      <c r="F55" s="47">
        <f t="shared" si="6"/>
        <v>0.84460963872728589</v>
      </c>
      <c r="I55" s="35" t="s">
        <v>109</v>
      </c>
      <c r="J55" s="54">
        <v>15409.5</v>
      </c>
    </row>
    <row r="56" spans="1:10" ht="14.25">
      <c r="A56" s="44">
        <v>4</v>
      </c>
      <c r="B56" s="45" t="s">
        <v>214</v>
      </c>
      <c r="C56" s="45"/>
      <c r="D56" s="86">
        <v>2650.73</v>
      </c>
      <c r="E56" s="54">
        <f t="shared" si="7"/>
        <v>4096.5</v>
      </c>
      <c r="F56" s="47">
        <f t="shared" si="6"/>
        <v>0.54542333621304318</v>
      </c>
      <c r="I56" s="35" t="s">
        <v>111</v>
      </c>
      <c r="J56" s="54">
        <v>4096.5</v>
      </c>
    </row>
    <row r="57" spans="1:10" ht="14.25">
      <c r="A57" s="44">
        <v>5</v>
      </c>
      <c r="B57" s="45" t="s">
        <v>215</v>
      </c>
      <c r="C57" s="45"/>
      <c r="D57" s="86">
        <v>10596.95</v>
      </c>
      <c r="E57" s="54">
        <f t="shared" si="7"/>
        <v>42837.5</v>
      </c>
      <c r="F57" s="47">
        <f t="shared" si="6"/>
        <v>3.0424367388729774</v>
      </c>
      <c r="I57" s="35" t="s">
        <v>114</v>
      </c>
      <c r="J57" s="54">
        <v>42837.5</v>
      </c>
    </row>
    <row r="58" spans="1:10" ht="14.25">
      <c r="A58" s="44">
        <v>6</v>
      </c>
      <c r="B58" s="45" t="s">
        <v>216</v>
      </c>
      <c r="C58" s="45"/>
      <c r="D58" s="86">
        <v>7791.53</v>
      </c>
      <c r="E58" s="54">
        <f t="shared" si="7"/>
        <v>13898</v>
      </c>
      <c r="F58" s="47">
        <f t="shared" si="6"/>
        <v>0.78373182160628274</v>
      </c>
      <c r="I58" s="35" t="s">
        <v>115</v>
      </c>
      <c r="J58" s="54">
        <v>13898</v>
      </c>
    </row>
    <row r="59" spans="1:10" ht="14.25">
      <c r="A59" s="44">
        <v>7</v>
      </c>
      <c r="B59" s="45" t="s">
        <v>216</v>
      </c>
      <c r="C59" s="45"/>
      <c r="D59" s="86">
        <v>5349.65</v>
      </c>
      <c r="E59" s="54">
        <f t="shared" si="7"/>
        <v>10192</v>
      </c>
      <c r="F59" s="47">
        <f t="shared" si="6"/>
        <v>0.90517136635106987</v>
      </c>
      <c r="I59" s="35" t="s">
        <v>117</v>
      </c>
      <c r="J59" s="54">
        <v>10192</v>
      </c>
    </row>
    <row r="60" spans="1:10" ht="14.25">
      <c r="A60" s="44">
        <v>8</v>
      </c>
      <c r="B60" s="45" t="s">
        <v>217</v>
      </c>
      <c r="C60" s="45"/>
      <c r="D60" s="86">
        <v>4310.78</v>
      </c>
      <c r="E60" s="54">
        <f t="shared" si="7"/>
        <v>12194.5</v>
      </c>
      <c r="F60" s="47">
        <f t="shared" si="6"/>
        <v>1.8288384004750882</v>
      </c>
      <c r="I60" s="35" t="s">
        <v>119</v>
      </c>
      <c r="J60" s="54">
        <v>12194.5</v>
      </c>
    </row>
  </sheetData>
  <mergeCells count="1">
    <mergeCell ref="A51:E5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51A80D-9989-4892-966B-6E6697423880}">
  <dimension ref="A1:E60"/>
  <sheetViews>
    <sheetView showGridLines="0" zoomScale="90" zoomScaleNormal="90" workbookViewId="0">
      <selection activeCell="C46" sqref="C46"/>
    </sheetView>
  </sheetViews>
  <sheetFormatPr baseColWidth="10" defaultColWidth="47.5" defaultRowHeight="12.75"/>
  <cols>
    <col min="1" max="1" width="6.5" style="1" customWidth="1"/>
    <col min="2" max="2" width="30.1640625" style="2" customWidth="1"/>
    <col min="3" max="3" width="47" style="1" customWidth="1"/>
    <col min="4" max="4" width="16.83203125" style="1" bestFit="1" customWidth="1"/>
    <col min="5" max="5" width="8.33203125" style="3" customWidth="1"/>
    <col min="6" max="6" width="14.5" style="1" customWidth="1"/>
    <col min="7" max="7" width="9.83203125" style="1" bestFit="1" customWidth="1"/>
    <col min="8" max="8" width="11.1640625" style="1" bestFit="1" customWidth="1"/>
    <col min="9" max="9" width="22.1640625" style="1" bestFit="1" customWidth="1"/>
    <col min="10" max="10" width="19.1640625" style="1" customWidth="1"/>
    <col min="11" max="11" width="9" style="1" customWidth="1"/>
    <col min="12" max="12" width="17.6640625" style="1" customWidth="1"/>
    <col min="13" max="13" width="26.83203125" style="1" customWidth="1"/>
    <col min="14" max="14" width="22.33203125" style="1" customWidth="1"/>
    <col min="15" max="16384" width="47.5" style="1"/>
  </cols>
  <sheetData>
    <row r="1" spans="1:5" ht="30">
      <c r="A1" s="4" t="s">
        <v>0</v>
      </c>
      <c r="B1" s="5" t="s">
        <v>1</v>
      </c>
      <c r="C1" s="5" t="s">
        <v>2</v>
      </c>
      <c r="D1" s="6" t="s">
        <v>3</v>
      </c>
      <c r="E1" s="5" t="s">
        <v>4</v>
      </c>
    </row>
    <row r="2" spans="1:5" ht="51">
      <c r="A2" s="7">
        <v>1</v>
      </c>
      <c r="B2" s="8" t="s">
        <v>5</v>
      </c>
      <c r="C2" s="9" t="s">
        <v>6</v>
      </c>
      <c r="D2" s="10" t="s">
        <v>7</v>
      </c>
      <c r="E2" s="11">
        <v>1</v>
      </c>
    </row>
    <row r="3" spans="1:5" ht="48">
      <c r="A3" s="7">
        <f>1+A2</f>
        <v>2</v>
      </c>
      <c r="B3" s="12" t="s">
        <v>8</v>
      </c>
      <c r="C3" s="9" t="s">
        <v>133</v>
      </c>
      <c r="D3" s="10" t="s">
        <v>7</v>
      </c>
      <c r="E3" s="11">
        <v>1</v>
      </c>
    </row>
    <row r="4" spans="1:5" ht="36">
      <c r="A4" s="7">
        <f t="shared" ref="A4:A60" si="0">1+A3</f>
        <v>3</v>
      </c>
      <c r="B4" s="12" t="s">
        <v>9</v>
      </c>
      <c r="C4" s="14" t="s">
        <v>10</v>
      </c>
      <c r="D4" s="10" t="s">
        <v>7</v>
      </c>
      <c r="E4" s="11">
        <v>1</v>
      </c>
    </row>
    <row r="5" spans="1:5" ht="72">
      <c r="A5" s="7">
        <f t="shared" si="0"/>
        <v>4</v>
      </c>
      <c r="B5" s="15" t="s">
        <v>11</v>
      </c>
      <c r="C5" s="13" t="s">
        <v>12</v>
      </c>
      <c r="D5" s="10" t="s">
        <v>7</v>
      </c>
      <c r="E5" s="11">
        <v>1</v>
      </c>
    </row>
    <row r="6" spans="1:5" ht="72">
      <c r="A6" s="7">
        <f t="shared" si="0"/>
        <v>5</v>
      </c>
      <c r="B6" s="15" t="s">
        <v>13</v>
      </c>
      <c r="C6" s="16" t="s">
        <v>14</v>
      </c>
      <c r="D6" s="10" t="s">
        <v>15</v>
      </c>
      <c r="E6" s="11">
        <v>1</v>
      </c>
    </row>
    <row r="7" spans="1:5" ht="72">
      <c r="A7" s="7">
        <f t="shared" si="0"/>
        <v>6</v>
      </c>
      <c r="B7" s="12" t="s">
        <v>16</v>
      </c>
      <c r="C7" s="16" t="s">
        <v>17</v>
      </c>
      <c r="D7" s="10" t="s">
        <v>15</v>
      </c>
      <c r="E7" s="11">
        <v>1</v>
      </c>
    </row>
    <row r="8" spans="1:5" ht="60">
      <c r="A8" s="7">
        <f t="shared" si="0"/>
        <v>7</v>
      </c>
      <c r="B8" s="12" t="s">
        <v>18</v>
      </c>
      <c r="C8" s="16" t="s">
        <v>19</v>
      </c>
      <c r="D8" s="10" t="s">
        <v>15</v>
      </c>
      <c r="E8" s="11">
        <v>1</v>
      </c>
    </row>
    <row r="9" spans="1:5" ht="60">
      <c r="A9" s="7">
        <f t="shared" si="0"/>
        <v>8</v>
      </c>
      <c r="B9" s="12" t="s">
        <v>20</v>
      </c>
      <c r="C9" s="13" t="s">
        <v>21</v>
      </c>
      <c r="D9" s="10" t="s">
        <v>15</v>
      </c>
      <c r="E9" s="11">
        <v>1</v>
      </c>
    </row>
    <row r="10" spans="1:5" ht="60">
      <c r="A10" s="7">
        <f t="shared" si="0"/>
        <v>9</v>
      </c>
      <c r="B10" s="12" t="s">
        <v>22</v>
      </c>
      <c r="C10" s="16" t="s">
        <v>23</v>
      </c>
      <c r="D10" s="10" t="s">
        <v>15</v>
      </c>
      <c r="E10" s="11">
        <v>1</v>
      </c>
    </row>
    <row r="11" spans="1:5" ht="72">
      <c r="A11" s="7">
        <f t="shared" si="0"/>
        <v>10</v>
      </c>
      <c r="B11" s="8" t="s">
        <v>24</v>
      </c>
      <c r="C11" s="16" t="s">
        <v>25</v>
      </c>
      <c r="D11" s="10" t="s">
        <v>15</v>
      </c>
      <c r="E11" s="11">
        <v>1</v>
      </c>
    </row>
    <row r="12" spans="1:5" ht="51">
      <c r="A12" s="7">
        <f t="shared" si="0"/>
        <v>11</v>
      </c>
      <c r="B12" s="8" t="s">
        <v>26</v>
      </c>
      <c r="C12" s="16" t="s">
        <v>27</v>
      </c>
      <c r="D12" s="10" t="s">
        <v>28</v>
      </c>
      <c r="E12" s="11">
        <v>1</v>
      </c>
    </row>
    <row r="13" spans="1:5" ht="63.75">
      <c r="A13" s="7">
        <f t="shared" si="0"/>
        <v>12</v>
      </c>
      <c r="B13" s="8" t="s">
        <v>29</v>
      </c>
      <c r="C13" s="16" t="s">
        <v>30</v>
      </c>
      <c r="D13" s="10" t="s">
        <v>28</v>
      </c>
      <c r="E13" s="11">
        <v>1</v>
      </c>
    </row>
    <row r="14" spans="1:5" ht="60">
      <c r="A14" s="7">
        <f t="shared" si="0"/>
        <v>13</v>
      </c>
      <c r="B14" s="12" t="s">
        <v>31</v>
      </c>
      <c r="C14" s="16" t="s">
        <v>32</v>
      </c>
      <c r="D14" s="10" t="s">
        <v>7</v>
      </c>
      <c r="E14" s="11">
        <v>1</v>
      </c>
    </row>
    <row r="15" spans="1:5" ht="48">
      <c r="A15" s="7">
        <f t="shared" si="0"/>
        <v>14</v>
      </c>
      <c r="B15" s="15" t="s">
        <v>33</v>
      </c>
      <c r="C15" s="33" t="s">
        <v>132</v>
      </c>
      <c r="D15" s="10" t="s">
        <v>7</v>
      </c>
      <c r="E15" s="11">
        <v>1</v>
      </c>
    </row>
    <row r="16" spans="1:5" ht="25.5">
      <c r="A16" s="7">
        <f t="shared" si="0"/>
        <v>15</v>
      </c>
      <c r="B16" s="12" t="s">
        <v>34</v>
      </c>
      <c r="C16" s="14" t="s">
        <v>35</v>
      </c>
      <c r="D16" s="10" t="s">
        <v>7</v>
      </c>
      <c r="E16" s="11">
        <v>1</v>
      </c>
    </row>
    <row r="17" spans="1:5" ht="36">
      <c r="A17" s="7">
        <f t="shared" si="0"/>
        <v>16</v>
      </c>
      <c r="B17" s="15" t="s">
        <v>36</v>
      </c>
      <c r="C17" s="14" t="s">
        <v>37</v>
      </c>
      <c r="D17" s="10" t="s">
        <v>7</v>
      </c>
      <c r="E17" s="11">
        <v>1</v>
      </c>
    </row>
    <row r="18" spans="1:5" ht="48">
      <c r="A18" s="7">
        <f t="shared" si="0"/>
        <v>17</v>
      </c>
      <c r="B18" s="15" t="s">
        <v>97</v>
      </c>
      <c r="C18" s="14" t="s">
        <v>98</v>
      </c>
      <c r="D18" s="10" t="s">
        <v>99</v>
      </c>
      <c r="E18" s="11">
        <v>1</v>
      </c>
    </row>
    <row r="19" spans="1:5" ht="60">
      <c r="A19" s="7">
        <f t="shared" si="0"/>
        <v>18</v>
      </c>
      <c r="B19" s="15" t="s">
        <v>100</v>
      </c>
      <c r="C19" s="14" t="s">
        <v>101</v>
      </c>
      <c r="D19" s="10" t="s">
        <v>28</v>
      </c>
      <c r="E19" s="11">
        <v>1</v>
      </c>
    </row>
    <row r="20" spans="1:5" ht="48">
      <c r="A20" s="7">
        <f t="shared" si="0"/>
        <v>19</v>
      </c>
      <c r="B20" s="15" t="s">
        <v>102</v>
      </c>
      <c r="C20" s="14" t="s">
        <v>103</v>
      </c>
      <c r="D20" s="10" t="s">
        <v>28</v>
      </c>
      <c r="E20" s="11">
        <v>1</v>
      </c>
    </row>
    <row r="21" spans="1:5" ht="24">
      <c r="A21" s="7">
        <f t="shared" si="0"/>
        <v>20</v>
      </c>
      <c r="B21" s="12" t="s">
        <v>38</v>
      </c>
      <c r="C21" s="33" t="s">
        <v>141</v>
      </c>
      <c r="D21" s="10" t="s">
        <v>7</v>
      </c>
      <c r="E21" s="11">
        <v>1</v>
      </c>
    </row>
    <row r="22" spans="1:5" ht="38.25">
      <c r="A22" s="7">
        <f t="shared" si="0"/>
        <v>21</v>
      </c>
      <c r="B22" s="8" t="s">
        <v>39</v>
      </c>
      <c r="C22" s="17" t="s">
        <v>40</v>
      </c>
      <c r="D22" s="10" t="s">
        <v>41</v>
      </c>
      <c r="E22" s="11">
        <v>1</v>
      </c>
    </row>
    <row r="23" spans="1:5" ht="25.5">
      <c r="A23" s="7">
        <f t="shared" si="0"/>
        <v>22</v>
      </c>
      <c r="B23" s="12" t="s">
        <v>42</v>
      </c>
      <c r="C23" s="17" t="s">
        <v>43</v>
      </c>
      <c r="D23" s="10" t="s">
        <v>7</v>
      </c>
      <c r="E23" s="11">
        <v>1</v>
      </c>
    </row>
    <row r="24" spans="1:5" ht="60">
      <c r="A24" s="7">
        <f t="shared" si="0"/>
        <v>23</v>
      </c>
      <c r="B24" s="12" t="s">
        <v>44</v>
      </c>
      <c r="C24" s="33" t="s">
        <v>128</v>
      </c>
      <c r="D24" s="10" t="s">
        <v>7</v>
      </c>
      <c r="E24" s="11">
        <v>1</v>
      </c>
    </row>
    <row r="25" spans="1:5" ht="38.25">
      <c r="A25" s="7">
        <f t="shared" si="0"/>
        <v>24</v>
      </c>
      <c r="B25" s="12" t="s">
        <v>45</v>
      </c>
      <c r="C25" s="16" t="s">
        <v>46</v>
      </c>
      <c r="D25" s="10" t="s">
        <v>28</v>
      </c>
      <c r="E25" s="11">
        <v>1</v>
      </c>
    </row>
    <row r="26" spans="1:5" ht="48">
      <c r="A26" s="7">
        <f t="shared" si="0"/>
        <v>25</v>
      </c>
      <c r="B26" s="12" t="s">
        <v>47</v>
      </c>
      <c r="C26" s="33" t="s">
        <v>134</v>
      </c>
      <c r="D26" s="10" t="s">
        <v>7</v>
      </c>
      <c r="E26" s="11">
        <v>1</v>
      </c>
    </row>
    <row r="27" spans="1:5" ht="63.75">
      <c r="A27" s="7">
        <f t="shared" si="0"/>
        <v>26</v>
      </c>
      <c r="B27" s="15" t="s">
        <v>48</v>
      </c>
      <c r="C27" s="34" t="s">
        <v>125</v>
      </c>
      <c r="D27" s="18" t="s">
        <v>49</v>
      </c>
      <c r="E27" s="11">
        <v>1</v>
      </c>
    </row>
    <row r="28" spans="1:5" ht="51">
      <c r="A28" s="7">
        <f t="shared" si="0"/>
        <v>27</v>
      </c>
      <c r="B28" s="12" t="s">
        <v>50</v>
      </c>
      <c r="C28" s="34" t="s">
        <v>135</v>
      </c>
      <c r="D28" s="10" t="s">
        <v>51</v>
      </c>
      <c r="E28" s="11">
        <v>1</v>
      </c>
    </row>
    <row r="29" spans="1:5" ht="38.25">
      <c r="A29" s="7">
        <f t="shared" si="0"/>
        <v>28</v>
      </c>
      <c r="B29" s="12" t="s">
        <v>52</v>
      </c>
      <c r="C29" s="19" t="s">
        <v>53</v>
      </c>
      <c r="D29" s="18" t="s">
        <v>54</v>
      </c>
      <c r="E29" s="11">
        <v>1</v>
      </c>
    </row>
    <row r="30" spans="1:5" ht="38.25">
      <c r="A30" s="7">
        <f t="shared" si="0"/>
        <v>29</v>
      </c>
      <c r="B30" s="8" t="s">
        <v>55</v>
      </c>
      <c r="C30" s="19" t="s">
        <v>56</v>
      </c>
      <c r="D30" s="10" t="s">
        <v>57</v>
      </c>
      <c r="E30" s="11">
        <v>1</v>
      </c>
    </row>
    <row r="31" spans="1:5" ht="60">
      <c r="A31" s="7">
        <f t="shared" si="0"/>
        <v>30</v>
      </c>
      <c r="B31" s="12" t="s">
        <v>58</v>
      </c>
      <c r="C31" s="33" t="s">
        <v>126</v>
      </c>
      <c r="D31" s="10" t="s">
        <v>57</v>
      </c>
      <c r="E31" s="11">
        <v>1</v>
      </c>
    </row>
    <row r="32" spans="1:5" ht="96">
      <c r="A32" s="7">
        <f t="shared" si="0"/>
        <v>31</v>
      </c>
      <c r="B32" s="12" t="s">
        <v>59</v>
      </c>
      <c r="C32" s="33" t="s">
        <v>136</v>
      </c>
      <c r="D32" s="10" t="s">
        <v>7</v>
      </c>
      <c r="E32" s="11">
        <v>1</v>
      </c>
    </row>
    <row r="33" spans="1:5" ht="96">
      <c r="A33" s="7">
        <f t="shared" si="0"/>
        <v>32</v>
      </c>
      <c r="B33" s="20" t="s">
        <v>60</v>
      </c>
      <c r="C33" s="9" t="s">
        <v>137</v>
      </c>
      <c r="D33" s="10" t="s">
        <v>7</v>
      </c>
      <c r="E33" s="11">
        <v>1</v>
      </c>
    </row>
    <row r="34" spans="1:5" ht="63.75">
      <c r="A34" s="7">
        <f t="shared" si="0"/>
        <v>33</v>
      </c>
      <c r="B34" s="8" t="s">
        <v>61</v>
      </c>
      <c r="C34" s="14" t="s">
        <v>62</v>
      </c>
      <c r="D34" s="10" t="s">
        <v>7</v>
      </c>
      <c r="E34" s="11">
        <v>1</v>
      </c>
    </row>
    <row r="35" spans="1:5" ht="63.75">
      <c r="A35" s="7">
        <f t="shared" si="0"/>
        <v>34</v>
      </c>
      <c r="B35" s="8" t="s">
        <v>63</v>
      </c>
      <c r="C35" s="14" t="s">
        <v>64</v>
      </c>
      <c r="D35" s="10" t="s">
        <v>7</v>
      </c>
      <c r="E35" s="11">
        <v>1</v>
      </c>
    </row>
    <row r="36" spans="1:5" ht="51">
      <c r="A36" s="7">
        <f t="shared" si="0"/>
        <v>35</v>
      </c>
      <c r="B36" s="8" t="s">
        <v>65</v>
      </c>
      <c r="C36" s="17" t="s">
        <v>66</v>
      </c>
      <c r="D36" s="10" t="s">
        <v>7</v>
      </c>
      <c r="E36" s="11">
        <v>1</v>
      </c>
    </row>
    <row r="37" spans="1:5" ht="36">
      <c r="A37" s="7">
        <f t="shared" si="0"/>
        <v>36</v>
      </c>
      <c r="B37" s="12" t="s">
        <v>67</v>
      </c>
      <c r="C37" s="33" t="s">
        <v>138</v>
      </c>
      <c r="D37" s="10" t="s">
        <v>7</v>
      </c>
      <c r="E37" s="11">
        <v>1</v>
      </c>
    </row>
    <row r="38" spans="1:5" ht="72">
      <c r="A38" s="7">
        <f t="shared" si="0"/>
        <v>37</v>
      </c>
      <c r="B38" s="12" t="s">
        <v>68</v>
      </c>
      <c r="C38" s="33" t="s">
        <v>123</v>
      </c>
      <c r="D38" s="10" t="s">
        <v>7</v>
      </c>
      <c r="E38" s="11">
        <v>1</v>
      </c>
    </row>
    <row r="39" spans="1:5" ht="51">
      <c r="A39" s="7">
        <f t="shared" si="0"/>
        <v>38</v>
      </c>
      <c r="B39" s="8" t="s">
        <v>69</v>
      </c>
      <c r="C39" s="14" t="s">
        <v>70</v>
      </c>
      <c r="D39" s="10" t="s">
        <v>7</v>
      </c>
      <c r="E39" s="11">
        <v>1</v>
      </c>
    </row>
    <row r="40" spans="1:5" ht="38.25">
      <c r="A40" s="7">
        <f t="shared" si="0"/>
        <v>39</v>
      </c>
      <c r="B40" s="12" t="s">
        <v>71</v>
      </c>
      <c r="C40" s="17" t="s">
        <v>72</v>
      </c>
      <c r="D40" s="10" t="s">
        <v>7</v>
      </c>
      <c r="E40" s="11">
        <v>1</v>
      </c>
    </row>
    <row r="41" spans="1:5" ht="36">
      <c r="A41" s="7">
        <f t="shared" si="0"/>
        <v>40</v>
      </c>
      <c r="B41" s="12" t="s">
        <v>73</v>
      </c>
      <c r="C41" s="17" t="s">
        <v>74</v>
      </c>
      <c r="D41" s="10" t="s">
        <v>75</v>
      </c>
      <c r="E41" s="11">
        <v>1</v>
      </c>
    </row>
    <row r="42" spans="1:5" ht="84">
      <c r="A42" s="7">
        <f t="shared" si="0"/>
        <v>41</v>
      </c>
      <c r="B42" s="12" t="s">
        <v>76</v>
      </c>
      <c r="C42" s="33" t="s">
        <v>139</v>
      </c>
      <c r="D42" s="18" t="s">
        <v>77</v>
      </c>
      <c r="E42" s="11">
        <v>1</v>
      </c>
    </row>
    <row r="43" spans="1:5" ht="48">
      <c r="A43" s="7">
        <f t="shared" si="0"/>
        <v>42</v>
      </c>
      <c r="B43" s="12" t="s">
        <v>78</v>
      </c>
      <c r="C43" s="17" t="s">
        <v>79</v>
      </c>
      <c r="D43" s="21" t="s">
        <v>80</v>
      </c>
      <c r="E43" s="11">
        <v>1</v>
      </c>
    </row>
    <row r="44" spans="1:5" ht="63.75">
      <c r="A44" s="7">
        <f t="shared" si="0"/>
        <v>43</v>
      </c>
      <c r="B44" s="12" t="s">
        <v>81</v>
      </c>
      <c r="C44" s="34" t="s">
        <v>127</v>
      </c>
      <c r="D44" s="18" t="s">
        <v>49</v>
      </c>
      <c r="E44" s="11">
        <v>1</v>
      </c>
    </row>
    <row r="45" spans="1:5" ht="25.5">
      <c r="A45" s="7">
        <f t="shared" si="0"/>
        <v>44</v>
      </c>
      <c r="B45" s="12" t="s">
        <v>82</v>
      </c>
      <c r="C45" s="34" t="s">
        <v>140</v>
      </c>
      <c r="D45" s="10" t="s">
        <v>83</v>
      </c>
      <c r="E45" s="11">
        <v>1</v>
      </c>
    </row>
    <row r="46" spans="1:5" ht="72">
      <c r="A46" s="7">
        <f t="shared" si="0"/>
        <v>45</v>
      </c>
      <c r="B46" s="12" t="s">
        <v>84</v>
      </c>
      <c r="C46" s="33" t="s">
        <v>124</v>
      </c>
      <c r="D46" s="10" t="s">
        <v>85</v>
      </c>
      <c r="E46" s="11">
        <v>1</v>
      </c>
    </row>
    <row r="47" spans="1:5" ht="72">
      <c r="A47" s="7">
        <f t="shared" si="0"/>
        <v>46</v>
      </c>
      <c r="B47" s="12" t="s">
        <v>86</v>
      </c>
      <c r="C47" s="33" t="s">
        <v>124</v>
      </c>
      <c r="D47" s="10" t="s">
        <v>85</v>
      </c>
      <c r="E47" s="11">
        <v>1</v>
      </c>
    </row>
    <row r="48" spans="1:5" ht="25.5">
      <c r="A48" s="7">
        <f t="shared" si="0"/>
        <v>47</v>
      </c>
      <c r="B48" s="12" t="s">
        <v>87</v>
      </c>
      <c r="C48" s="14" t="s">
        <v>70</v>
      </c>
      <c r="D48" s="10" t="s">
        <v>7</v>
      </c>
      <c r="E48" s="11">
        <v>1</v>
      </c>
    </row>
    <row r="49" spans="1:5" ht="36">
      <c r="A49" s="7">
        <f t="shared" si="0"/>
        <v>48</v>
      </c>
      <c r="B49" s="15" t="s">
        <v>88</v>
      </c>
      <c r="C49" s="17" t="s">
        <v>89</v>
      </c>
      <c r="D49" s="18" t="s">
        <v>90</v>
      </c>
      <c r="E49" s="11">
        <v>1</v>
      </c>
    </row>
    <row r="50" spans="1:5" ht="36">
      <c r="A50" s="7">
        <f t="shared" si="0"/>
        <v>49</v>
      </c>
      <c r="B50" s="12" t="s">
        <v>91</v>
      </c>
      <c r="C50" s="17" t="s">
        <v>92</v>
      </c>
      <c r="D50" s="18" t="s">
        <v>90</v>
      </c>
      <c r="E50" s="11">
        <v>1</v>
      </c>
    </row>
    <row r="51" spans="1:5" ht="38.25">
      <c r="A51" s="7">
        <f t="shared" si="0"/>
        <v>50</v>
      </c>
      <c r="B51" s="12" t="s">
        <v>93</v>
      </c>
      <c r="C51" s="17" t="s">
        <v>94</v>
      </c>
      <c r="D51" s="10" t="s">
        <v>7</v>
      </c>
      <c r="E51" s="11">
        <v>1</v>
      </c>
    </row>
    <row r="52" spans="1:5" ht="36">
      <c r="A52" s="7">
        <f t="shared" si="0"/>
        <v>51</v>
      </c>
      <c r="B52" s="15" t="s">
        <v>95</v>
      </c>
      <c r="C52" s="17" t="s">
        <v>96</v>
      </c>
      <c r="D52" s="18" t="s">
        <v>90</v>
      </c>
      <c r="E52" s="11">
        <v>1</v>
      </c>
    </row>
    <row r="53" spans="1:5" ht="25.5">
      <c r="A53" s="22">
        <f t="shared" si="0"/>
        <v>52</v>
      </c>
      <c r="B53" s="23" t="s">
        <v>104</v>
      </c>
      <c r="C53" s="24" t="s">
        <v>105</v>
      </c>
      <c r="D53" s="25" t="s">
        <v>106</v>
      </c>
      <c r="E53" s="26">
        <v>1</v>
      </c>
    </row>
    <row r="54" spans="1:5" ht="38.25">
      <c r="A54" s="22">
        <f t="shared" si="0"/>
        <v>53</v>
      </c>
      <c r="B54" s="23" t="s">
        <v>107</v>
      </c>
      <c r="C54" s="37" t="s">
        <v>129</v>
      </c>
      <c r="D54" s="25" t="s">
        <v>108</v>
      </c>
      <c r="E54" s="26">
        <v>1</v>
      </c>
    </row>
    <row r="55" spans="1:5" ht="38.25">
      <c r="A55" s="22">
        <f t="shared" si="0"/>
        <v>54</v>
      </c>
      <c r="B55" s="23" t="s">
        <v>109</v>
      </c>
      <c r="C55" s="37" t="s">
        <v>130</v>
      </c>
      <c r="D55" s="25" t="s">
        <v>110</v>
      </c>
      <c r="E55" s="26">
        <v>1</v>
      </c>
    </row>
    <row r="56" spans="1:5" ht="28.5">
      <c r="A56" s="22">
        <f t="shared" si="0"/>
        <v>55</v>
      </c>
      <c r="B56" s="23" t="s">
        <v>111</v>
      </c>
      <c r="C56" s="24" t="s">
        <v>112</v>
      </c>
      <c r="D56" s="27" t="s">
        <v>113</v>
      </c>
      <c r="E56" s="26">
        <v>1</v>
      </c>
    </row>
    <row r="57" spans="1:5" ht="28.5">
      <c r="A57" s="22">
        <f t="shared" si="0"/>
        <v>56</v>
      </c>
      <c r="B57" s="23" t="s">
        <v>114</v>
      </c>
      <c r="C57" s="37" t="s">
        <v>131</v>
      </c>
      <c r="D57" s="25" t="s">
        <v>110</v>
      </c>
      <c r="E57" s="26">
        <v>1</v>
      </c>
    </row>
    <row r="58" spans="1:5" ht="25.5">
      <c r="A58" s="22">
        <f t="shared" si="0"/>
        <v>57</v>
      </c>
      <c r="B58" s="23" t="s">
        <v>115</v>
      </c>
      <c r="C58" s="24" t="s">
        <v>116</v>
      </c>
      <c r="D58" s="27" t="s">
        <v>110</v>
      </c>
      <c r="E58" s="26">
        <v>1</v>
      </c>
    </row>
    <row r="59" spans="1:5" ht="25.5">
      <c r="A59" s="22">
        <f t="shared" si="0"/>
        <v>58</v>
      </c>
      <c r="B59" s="23" t="s">
        <v>117</v>
      </c>
      <c r="C59" s="24" t="s">
        <v>118</v>
      </c>
      <c r="D59" s="27" t="s">
        <v>110</v>
      </c>
      <c r="E59" s="26">
        <v>1</v>
      </c>
    </row>
    <row r="60" spans="1:5" ht="28.5">
      <c r="A60" s="22">
        <f t="shared" si="0"/>
        <v>59</v>
      </c>
      <c r="B60" s="23" t="s">
        <v>119</v>
      </c>
      <c r="C60" s="24" t="s">
        <v>120</v>
      </c>
      <c r="D60" s="27" t="s">
        <v>110</v>
      </c>
      <c r="E60" s="26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2ABBA-5FF5-47F7-96FC-9A64FE019C2D}">
  <dimension ref="A1:P61"/>
  <sheetViews>
    <sheetView showGridLines="0" tabSelected="1" topLeftCell="B1" zoomScale="80" zoomScaleNormal="80" workbookViewId="0">
      <selection activeCell="P2" sqref="P2"/>
    </sheetView>
  </sheetViews>
  <sheetFormatPr baseColWidth="10" defaultColWidth="47.5" defaultRowHeight="15"/>
  <cols>
    <col min="1" max="1" width="5.83203125" style="1" bestFit="1" customWidth="1"/>
    <col min="2" max="2" width="30.1640625" style="68" customWidth="1"/>
    <col min="3" max="3" width="47" style="49" customWidth="1"/>
    <col min="4" max="4" width="16.83203125" style="49" customWidth="1"/>
    <col min="5" max="5" width="6.5" style="69" customWidth="1"/>
    <col min="6" max="6" width="16.1640625" style="65" customWidth="1"/>
    <col min="7" max="7" width="12.6640625" style="65" customWidth="1"/>
    <col min="8" max="8" width="11.5" style="49" customWidth="1"/>
    <col min="9" max="9" width="9.5" style="49" customWidth="1"/>
    <col min="10" max="10" width="10.5" style="49" customWidth="1"/>
    <col min="11" max="11" width="11.6640625" style="49" customWidth="1"/>
    <col min="12" max="12" width="14.6640625" style="49" customWidth="1"/>
    <col min="13" max="13" width="14.6640625" style="88" customWidth="1"/>
    <col min="14" max="14" width="12.5" style="49" customWidth="1"/>
    <col min="15" max="15" width="7.83203125" style="49" customWidth="1"/>
    <col min="16" max="16" width="17.33203125" style="49" customWidth="1"/>
    <col min="17" max="16384" width="47.5" style="1"/>
  </cols>
  <sheetData>
    <row r="1" spans="1:16" ht="68.45" customHeight="1">
      <c r="A1" s="28" t="s">
        <v>0</v>
      </c>
      <c r="B1" s="5" t="s">
        <v>122</v>
      </c>
      <c r="C1" s="5" t="s">
        <v>221</v>
      </c>
      <c r="D1" s="48" t="s">
        <v>223</v>
      </c>
      <c r="E1" s="5" t="s">
        <v>222</v>
      </c>
      <c r="F1" s="30" t="s">
        <v>121</v>
      </c>
      <c r="G1" s="30" t="s">
        <v>320</v>
      </c>
      <c r="I1" s="39" t="s">
        <v>150</v>
      </c>
      <c r="J1" s="39" t="s">
        <v>151</v>
      </c>
      <c r="K1" s="39" t="s">
        <v>152</v>
      </c>
      <c r="L1" s="39" t="s">
        <v>153</v>
      </c>
      <c r="M1" s="85" t="s">
        <v>324</v>
      </c>
      <c r="N1" s="84" t="s">
        <v>322</v>
      </c>
      <c r="O1" s="50"/>
      <c r="P1" s="40" t="s">
        <v>325</v>
      </c>
    </row>
    <row r="2" spans="1:16" ht="57">
      <c r="A2" s="29">
        <v>1</v>
      </c>
      <c r="B2" s="60" t="s">
        <v>159</v>
      </c>
      <c r="C2" s="52" t="s">
        <v>6</v>
      </c>
      <c r="D2" s="53" t="s">
        <v>142</v>
      </c>
      <c r="E2" s="11">
        <v>1</v>
      </c>
      <c r="F2" s="31">
        <v>18800</v>
      </c>
      <c r="G2" s="31">
        <v>12470</v>
      </c>
      <c r="I2" s="54">
        <f>+MEDIAN(F2,G2)</f>
        <v>15635</v>
      </c>
      <c r="J2" s="54">
        <f>AVERAGE(F2,G2)</f>
        <v>15635</v>
      </c>
      <c r="K2" s="55">
        <f>+_xlfn.STDEV.S(F2,G2)</f>
        <v>4475.9859249108458</v>
      </c>
      <c r="L2" s="56">
        <f>+K2/J2</f>
        <v>0.28627988007104865</v>
      </c>
      <c r="M2" s="87">
        <v>13640.38</v>
      </c>
      <c r="N2" s="56">
        <v>0.14622906399968336</v>
      </c>
      <c r="O2" s="50"/>
      <c r="P2" s="70">
        <f t="shared" ref="P2:P7" si="0">IF(N2="N/A",J2,IF(N2&gt;=5.1%,M2*1.051,J2))</f>
        <v>14336.039379999998</v>
      </c>
    </row>
    <row r="3" spans="1:16" ht="85.5">
      <c r="A3" s="29">
        <f>1+A2</f>
        <v>2</v>
      </c>
      <c r="B3" s="57" t="s">
        <v>224</v>
      </c>
      <c r="C3" s="58" t="s">
        <v>225</v>
      </c>
      <c r="D3" s="53" t="s">
        <v>142</v>
      </c>
      <c r="E3" s="11">
        <v>1</v>
      </c>
      <c r="F3" s="31">
        <v>7000</v>
      </c>
      <c r="G3" s="31">
        <v>5800</v>
      </c>
      <c r="I3" s="54">
        <f t="shared" ref="I3:I60" si="1">+MEDIAN(F3,G3)</f>
        <v>6400</v>
      </c>
      <c r="J3" s="54">
        <f t="shared" ref="J3:J60" si="2">AVERAGE(F3,G3)</f>
        <v>6400</v>
      </c>
      <c r="K3" s="55">
        <f t="shared" ref="K3:K60" si="3">+_xlfn.STDEV.S(F3,G3)</f>
        <v>848.52813742385706</v>
      </c>
      <c r="L3" s="56">
        <f t="shared" ref="L3:L60" si="4">+K3/J3</f>
        <v>0.13258252147247768</v>
      </c>
      <c r="M3" s="87">
        <v>6265.35</v>
      </c>
      <c r="N3" s="56">
        <v>2.1491217569648884E-2</v>
      </c>
      <c r="O3" s="50"/>
      <c r="P3" s="70">
        <f t="shared" si="0"/>
        <v>6400</v>
      </c>
    </row>
    <row r="4" spans="1:16" ht="57">
      <c r="A4" s="29">
        <f t="shared" ref="A4:A52" si="5">1+A3</f>
        <v>3</v>
      </c>
      <c r="B4" s="57" t="s">
        <v>226</v>
      </c>
      <c r="C4" s="59" t="s">
        <v>227</v>
      </c>
      <c r="D4" s="53" t="s">
        <v>142</v>
      </c>
      <c r="E4" s="11">
        <v>1</v>
      </c>
      <c r="F4" s="31">
        <v>15500</v>
      </c>
      <c r="G4" s="31">
        <v>11817</v>
      </c>
      <c r="I4" s="54">
        <f t="shared" si="1"/>
        <v>13658.5</v>
      </c>
      <c r="J4" s="54">
        <f t="shared" si="2"/>
        <v>13658.5</v>
      </c>
      <c r="K4" s="55">
        <f t="shared" si="3"/>
        <v>2604.2742751100545</v>
      </c>
      <c r="L4" s="56">
        <f t="shared" si="4"/>
        <v>0.19067059158107072</v>
      </c>
      <c r="M4" s="87">
        <v>9478.35</v>
      </c>
      <c r="N4" s="56">
        <v>0.44102085278555864</v>
      </c>
      <c r="O4" s="50"/>
      <c r="P4" s="70">
        <f t="shared" si="0"/>
        <v>9961.7458499999993</v>
      </c>
    </row>
    <row r="5" spans="1:16" ht="99.75">
      <c r="A5" s="29">
        <f t="shared" si="5"/>
        <v>4</v>
      </c>
      <c r="B5" s="60" t="s">
        <v>11</v>
      </c>
      <c r="C5" s="58" t="s">
        <v>228</v>
      </c>
      <c r="D5" s="53" t="s">
        <v>142</v>
      </c>
      <c r="E5" s="11">
        <v>1</v>
      </c>
      <c r="F5" s="31">
        <v>18000</v>
      </c>
      <c r="G5" s="31">
        <v>8264</v>
      </c>
      <c r="I5" s="54">
        <f t="shared" si="1"/>
        <v>13132</v>
      </c>
      <c r="J5" s="54">
        <f t="shared" si="2"/>
        <v>13132</v>
      </c>
      <c r="K5" s="55">
        <f t="shared" si="3"/>
        <v>6884.3916216322268</v>
      </c>
      <c r="L5" s="56">
        <f t="shared" si="4"/>
        <v>0.524245478345433</v>
      </c>
      <c r="M5" s="87">
        <v>7101.33</v>
      </c>
      <c r="N5" s="56">
        <v>0.84923105953391831</v>
      </c>
      <c r="P5" s="70">
        <f t="shared" si="0"/>
        <v>7463.4978299999993</v>
      </c>
    </row>
    <row r="6" spans="1:16" ht="99.75">
      <c r="A6" s="29">
        <f t="shared" si="5"/>
        <v>5</v>
      </c>
      <c r="B6" s="60" t="s">
        <v>13</v>
      </c>
      <c r="C6" s="61" t="s">
        <v>229</v>
      </c>
      <c r="D6" s="53" t="s">
        <v>143</v>
      </c>
      <c r="E6" s="11">
        <v>1</v>
      </c>
      <c r="F6" s="31">
        <v>9300</v>
      </c>
      <c r="G6" s="31">
        <v>7249</v>
      </c>
      <c r="I6" s="54">
        <f t="shared" si="1"/>
        <v>8274.5</v>
      </c>
      <c r="J6" s="54">
        <f t="shared" si="2"/>
        <v>8274.5</v>
      </c>
      <c r="K6" s="55">
        <f t="shared" si="3"/>
        <v>1450.276008213609</v>
      </c>
      <c r="L6" s="56">
        <f t="shared" si="4"/>
        <v>0.17527053093402731</v>
      </c>
      <c r="M6" s="87" t="s">
        <v>323</v>
      </c>
      <c r="N6" s="56" t="s">
        <v>323</v>
      </c>
      <c r="P6" s="70">
        <f t="shared" si="0"/>
        <v>8274.5</v>
      </c>
    </row>
    <row r="7" spans="1:16" ht="99.75">
      <c r="A7" s="29">
        <f t="shared" si="5"/>
        <v>6</v>
      </c>
      <c r="B7" s="57" t="s">
        <v>230</v>
      </c>
      <c r="C7" s="61" t="s">
        <v>231</v>
      </c>
      <c r="D7" s="53" t="s">
        <v>143</v>
      </c>
      <c r="E7" s="11">
        <v>1</v>
      </c>
      <c r="F7" s="31">
        <v>9300</v>
      </c>
      <c r="G7" s="31">
        <v>7249</v>
      </c>
      <c r="I7" s="54">
        <f t="shared" si="1"/>
        <v>8274.5</v>
      </c>
      <c r="J7" s="54">
        <f t="shared" si="2"/>
        <v>8274.5</v>
      </c>
      <c r="K7" s="55">
        <f t="shared" si="3"/>
        <v>1450.276008213609</v>
      </c>
      <c r="L7" s="56">
        <f t="shared" si="4"/>
        <v>0.17527053093402731</v>
      </c>
      <c r="M7" s="87" t="s">
        <v>323</v>
      </c>
      <c r="N7" s="56" t="s">
        <v>323</v>
      </c>
      <c r="P7" s="70">
        <f t="shared" si="0"/>
        <v>8274.5</v>
      </c>
    </row>
    <row r="8" spans="1:16" ht="99.75">
      <c r="A8" s="29">
        <f t="shared" si="5"/>
        <v>7</v>
      </c>
      <c r="B8" s="57" t="s">
        <v>232</v>
      </c>
      <c r="C8" s="61" t="s">
        <v>233</v>
      </c>
      <c r="D8" s="53" t="s">
        <v>143</v>
      </c>
      <c r="E8" s="11">
        <v>1</v>
      </c>
      <c r="F8" s="31">
        <v>6300</v>
      </c>
      <c r="G8" s="31">
        <v>8120</v>
      </c>
      <c r="I8" s="54">
        <f t="shared" si="1"/>
        <v>7210</v>
      </c>
      <c r="J8" s="54">
        <f t="shared" si="2"/>
        <v>7210</v>
      </c>
      <c r="K8" s="55">
        <f t="shared" si="3"/>
        <v>1286.9343417595164</v>
      </c>
      <c r="L8" s="56">
        <f t="shared" si="4"/>
        <v>0.17849297389174984</v>
      </c>
      <c r="M8" s="87">
        <v>4831.3999999999996</v>
      </c>
      <c r="N8" s="56">
        <v>0.49232106635757761</v>
      </c>
      <c r="P8" s="70">
        <f t="shared" ref="P8:P60" si="6">IF(N8="N/A",J8,IF(N8&gt;=5.1%,M8*1.051,J8))</f>
        <v>5077.8013999999994</v>
      </c>
    </row>
    <row r="9" spans="1:16" ht="99.75">
      <c r="A9" s="29">
        <f t="shared" si="5"/>
        <v>8</v>
      </c>
      <c r="B9" s="57" t="s">
        <v>234</v>
      </c>
      <c r="C9" s="58" t="s">
        <v>235</v>
      </c>
      <c r="D9" s="53" t="s">
        <v>143</v>
      </c>
      <c r="E9" s="11">
        <v>1</v>
      </c>
      <c r="F9" s="31">
        <v>5500</v>
      </c>
      <c r="G9" s="31">
        <v>3624</v>
      </c>
      <c r="I9" s="54">
        <f t="shared" si="1"/>
        <v>4562</v>
      </c>
      <c r="J9" s="54">
        <f t="shared" si="2"/>
        <v>4562</v>
      </c>
      <c r="K9" s="55">
        <f t="shared" si="3"/>
        <v>1326.5323215059632</v>
      </c>
      <c r="L9" s="56">
        <f t="shared" si="4"/>
        <v>0.29077867634940008</v>
      </c>
      <c r="M9" s="87">
        <v>3123.75</v>
      </c>
      <c r="N9" s="56">
        <v>0.46042416966786714</v>
      </c>
      <c r="P9" s="70">
        <f t="shared" si="6"/>
        <v>3283.0612499999997</v>
      </c>
    </row>
    <row r="10" spans="1:16" ht="99.75">
      <c r="A10" s="29">
        <f t="shared" si="5"/>
        <v>9</v>
      </c>
      <c r="B10" s="57" t="s">
        <v>236</v>
      </c>
      <c r="C10" s="61" t="s">
        <v>237</v>
      </c>
      <c r="D10" s="53" t="s">
        <v>143</v>
      </c>
      <c r="E10" s="11">
        <v>1</v>
      </c>
      <c r="F10" s="31">
        <v>5900</v>
      </c>
      <c r="G10" s="31">
        <v>3697</v>
      </c>
      <c r="I10" s="54">
        <f t="shared" si="1"/>
        <v>4798.5</v>
      </c>
      <c r="J10" s="54">
        <f t="shared" si="2"/>
        <v>4798.5</v>
      </c>
      <c r="K10" s="55">
        <f t="shared" si="3"/>
        <v>1557.7562389539642</v>
      </c>
      <c r="L10" s="56">
        <f t="shared" si="4"/>
        <v>0.32463399790642161</v>
      </c>
      <c r="M10" s="87">
        <v>3046.4</v>
      </c>
      <c r="N10" s="56">
        <v>0.57513786764705876</v>
      </c>
      <c r="P10" s="70">
        <f t="shared" si="6"/>
        <v>3201.7664</v>
      </c>
    </row>
    <row r="11" spans="1:16" ht="99.75">
      <c r="A11" s="29">
        <f t="shared" si="5"/>
        <v>10</v>
      </c>
      <c r="B11" s="51" t="s">
        <v>238</v>
      </c>
      <c r="C11" s="61" t="s">
        <v>239</v>
      </c>
      <c r="D11" s="53" t="s">
        <v>143</v>
      </c>
      <c r="E11" s="11">
        <v>1</v>
      </c>
      <c r="F11" s="31">
        <v>5000</v>
      </c>
      <c r="G11" s="31">
        <v>2537</v>
      </c>
      <c r="I11" s="54">
        <f t="shared" si="1"/>
        <v>3768.5</v>
      </c>
      <c r="J11" s="54">
        <f t="shared" si="2"/>
        <v>3768.5</v>
      </c>
      <c r="K11" s="55">
        <f t="shared" si="3"/>
        <v>1741.6040020624666</v>
      </c>
      <c r="L11" s="56">
        <f t="shared" si="4"/>
        <v>0.462147804713405</v>
      </c>
      <c r="M11" s="87">
        <v>2395.23</v>
      </c>
      <c r="N11" s="56">
        <v>0.57333533731624942</v>
      </c>
      <c r="P11" s="70">
        <f t="shared" si="6"/>
        <v>2517.3867299999997</v>
      </c>
    </row>
    <row r="12" spans="1:16" ht="75">
      <c r="A12" s="29">
        <f t="shared" si="5"/>
        <v>11</v>
      </c>
      <c r="B12" s="51" t="s">
        <v>26</v>
      </c>
      <c r="C12" s="61" t="s">
        <v>27</v>
      </c>
      <c r="D12" s="53" t="s">
        <v>28</v>
      </c>
      <c r="E12" s="11">
        <v>1</v>
      </c>
      <c r="F12" s="31">
        <v>15000</v>
      </c>
      <c r="G12" s="31">
        <v>5075</v>
      </c>
      <c r="I12" s="54">
        <f t="shared" si="1"/>
        <v>10037.5</v>
      </c>
      <c r="J12" s="54">
        <f t="shared" si="2"/>
        <v>10037.5</v>
      </c>
      <c r="K12" s="55">
        <f t="shared" si="3"/>
        <v>7018.0348032764841</v>
      </c>
      <c r="L12" s="56">
        <f t="shared" si="4"/>
        <v>0.69918154951695977</v>
      </c>
      <c r="M12" s="87">
        <v>2570.4</v>
      </c>
      <c r="N12" s="56">
        <v>2.905034235916589</v>
      </c>
      <c r="P12" s="70">
        <f t="shared" si="6"/>
        <v>2701.4904000000001</v>
      </c>
    </row>
    <row r="13" spans="1:16" ht="90">
      <c r="A13" s="29">
        <f t="shared" si="5"/>
        <v>12</v>
      </c>
      <c r="B13" s="51" t="s">
        <v>29</v>
      </c>
      <c r="C13" s="61" t="s">
        <v>30</v>
      </c>
      <c r="D13" s="53" t="s">
        <v>28</v>
      </c>
      <c r="E13" s="11">
        <v>1</v>
      </c>
      <c r="F13" s="31">
        <v>17500</v>
      </c>
      <c r="G13" s="31">
        <v>11020</v>
      </c>
      <c r="I13" s="54">
        <f t="shared" si="1"/>
        <v>14260</v>
      </c>
      <c r="J13" s="54">
        <f t="shared" si="2"/>
        <v>14260</v>
      </c>
      <c r="K13" s="55">
        <f t="shared" si="3"/>
        <v>4582.0519420888277</v>
      </c>
      <c r="L13" s="56">
        <f t="shared" si="4"/>
        <v>0.32132201557425161</v>
      </c>
      <c r="M13" s="87">
        <v>12390.88</v>
      </c>
      <c r="N13" s="56">
        <v>0.15084642898648046</v>
      </c>
      <c r="P13" s="70">
        <f t="shared" si="6"/>
        <v>13022.814879999998</v>
      </c>
    </row>
    <row r="14" spans="1:16" ht="85.5">
      <c r="A14" s="29">
        <f t="shared" si="5"/>
        <v>13</v>
      </c>
      <c r="B14" s="57" t="s">
        <v>240</v>
      </c>
      <c r="C14" s="61" t="s">
        <v>241</v>
      </c>
      <c r="D14" s="53" t="s">
        <v>142</v>
      </c>
      <c r="E14" s="11">
        <v>1</v>
      </c>
      <c r="F14" s="31">
        <v>43000</v>
      </c>
      <c r="G14" s="31">
        <v>53867</v>
      </c>
      <c r="I14" s="54">
        <f t="shared" si="1"/>
        <v>48433.5</v>
      </c>
      <c r="J14" s="54">
        <f t="shared" si="2"/>
        <v>48433.5</v>
      </c>
      <c r="K14" s="55">
        <f t="shared" si="3"/>
        <v>7684.1293911542116</v>
      </c>
      <c r="L14" s="56">
        <f t="shared" si="4"/>
        <v>0.15865319233906722</v>
      </c>
      <c r="M14" s="87">
        <v>30987.599999999999</v>
      </c>
      <c r="N14" s="56">
        <v>0.56299616620841897</v>
      </c>
      <c r="P14" s="70">
        <f t="shared" si="6"/>
        <v>32567.967599999996</v>
      </c>
    </row>
    <row r="15" spans="1:16" ht="71.25">
      <c r="A15" s="29">
        <f t="shared" si="5"/>
        <v>14</v>
      </c>
      <c r="B15" s="60" t="s">
        <v>33</v>
      </c>
      <c r="C15" s="61" t="s">
        <v>242</v>
      </c>
      <c r="D15" s="53" t="s">
        <v>142</v>
      </c>
      <c r="E15" s="11">
        <v>1</v>
      </c>
      <c r="F15" s="31">
        <v>8700</v>
      </c>
      <c r="G15" s="31">
        <v>5727</v>
      </c>
      <c r="I15" s="54">
        <f t="shared" si="1"/>
        <v>7213.5</v>
      </c>
      <c r="J15" s="54">
        <f t="shared" si="2"/>
        <v>7213.5</v>
      </c>
      <c r="K15" s="55">
        <f t="shared" si="3"/>
        <v>2102.2284604676056</v>
      </c>
      <c r="L15" s="56">
        <f t="shared" si="4"/>
        <v>0.29142974429439322</v>
      </c>
      <c r="M15" s="87">
        <v>7068.6</v>
      </c>
      <c r="N15" s="56">
        <v>2.0499108734402801E-2</v>
      </c>
      <c r="P15" s="70">
        <f t="shared" si="6"/>
        <v>7213.5</v>
      </c>
    </row>
    <row r="16" spans="1:16" ht="28.5">
      <c r="A16" s="29">
        <f t="shared" si="5"/>
        <v>15</v>
      </c>
      <c r="B16" s="57" t="s">
        <v>243</v>
      </c>
      <c r="C16" s="59" t="s">
        <v>244</v>
      </c>
      <c r="D16" s="53" t="s">
        <v>142</v>
      </c>
      <c r="E16" s="11">
        <v>1</v>
      </c>
      <c r="F16" s="31">
        <v>35500</v>
      </c>
      <c r="G16" s="31">
        <v>11020</v>
      </c>
      <c r="I16" s="54">
        <f t="shared" si="1"/>
        <v>23260</v>
      </c>
      <c r="J16" s="54">
        <f t="shared" si="2"/>
        <v>23260</v>
      </c>
      <c r="K16" s="55">
        <f t="shared" si="3"/>
        <v>17309.974003446685</v>
      </c>
      <c r="L16" s="56">
        <f t="shared" si="4"/>
        <v>0.74419492706133639</v>
      </c>
      <c r="M16" s="87">
        <v>8347.85</v>
      </c>
      <c r="N16" s="56">
        <v>1.7863461849458242</v>
      </c>
      <c r="P16" s="70">
        <f t="shared" si="6"/>
        <v>8773.5903500000004</v>
      </c>
    </row>
    <row r="17" spans="1:16" ht="42.75">
      <c r="A17" s="29">
        <f t="shared" si="5"/>
        <v>16</v>
      </c>
      <c r="B17" s="60" t="s">
        <v>36</v>
      </c>
      <c r="C17" s="59" t="s">
        <v>245</v>
      </c>
      <c r="D17" s="53" t="s">
        <v>142</v>
      </c>
      <c r="E17" s="11">
        <v>1</v>
      </c>
      <c r="F17" s="31">
        <v>6900</v>
      </c>
      <c r="G17" s="31">
        <v>4784</v>
      </c>
      <c r="I17" s="54">
        <f t="shared" si="1"/>
        <v>5842</v>
      </c>
      <c r="J17" s="54">
        <f t="shared" si="2"/>
        <v>5842</v>
      </c>
      <c r="K17" s="55">
        <f t="shared" si="3"/>
        <v>1496.2379489907346</v>
      </c>
      <c r="L17" s="56">
        <f t="shared" si="4"/>
        <v>0.25611741680772587</v>
      </c>
      <c r="M17" s="87">
        <v>5593</v>
      </c>
      <c r="N17" s="56">
        <v>4.4519935633828001E-2</v>
      </c>
      <c r="P17" s="70">
        <f t="shared" si="6"/>
        <v>5842</v>
      </c>
    </row>
    <row r="18" spans="1:16" ht="57">
      <c r="A18" s="29">
        <f t="shared" si="5"/>
        <v>17</v>
      </c>
      <c r="B18" s="60" t="s">
        <v>97</v>
      </c>
      <c r="C18" s="59" t="s">
        <v>98</v>
      </c>
      <c r="D18" s="53" t="s">
        <v>99</v>
      </c>
      <c r="E18" s="11">
        <v>1</v>
      </c>
      <c r="F18" s="31">
        <v>18000</v>
      </c>
      <c r="G18" s="31">
        <v>15840</v>
      </c>
      <c r="I18" s="54">
        <f t="shared" si="1"/>
        <v>16920</v>
      </c>
      <c r="J18" s="54">
        <f t="shared" si="2"/>
        <v>16920</v>
      </c>
      <c r="K18" s="55">
        <f t="shared" si="3"/>
        <v>1527.3506473629427</v>
      </c>
      <c r="L18" s="56">
        <f t="shared" si="4"/>
        <v>9.0268950789772026E-2</v>
      </c>
      <c r="M18" s="87">
        <v>7068.6</v>
      </c>
      <c r="N18" s="56">
        <v>1.393684746625923</v>
      </c>
      <c r="P18" s="70">
        <f t="shared" si="6"/>
        <v>7429.0986000000003</v>
      </c>
    </row>
    <row r="19" spans="1:16" ht="99.75">
      <c r="A19" s="29">
        <f t="shared" si="5"/>
        <v>18</v>
      </c>
      <c r="B19" s="60" t="s">
        <v>100</v>
      </c>
      <c r="C19" s="59" t="s">
        <v>101</v>
      </c>
      <c r="D19" s="53" t="s">
        <v>28</v>
      </c>
      <c r="E19" s="11">
        <v>1</v>
      </c>
      <c r="F19" s="31">
        <v>27900</v>
      </c>
      <c r="G19" s="31">
        <v>11725</v>
      </c>
      <c r="I19" s="54">
        <f t="shared" si="1"/>
        <v>19812.5</v>
      </c>
      <c r="J19" s="54">
        <f t="shared" si="2"/>
        <v>19812.5</v>
      </c>
      <c r="K19" s="55">
        <f t="shared" si="3"/>
        <v>11437.452185692406</v>
      </c>
      <c r="L19" s="56">
        <f t="shared" si="4"/>
        <v>0.57728465290561037</v>
      </c>
      <c r="M19" s="87">
        <v>8514.4500000000007</v>
      </c>
      <c r="N19" s="56">
        <v>1.326926577758986</v>
      </c>
      <c r="P19" s="70">
        <f t="shared" si="6"/>
        <v>8948.6869499999993</v>
      </c>
    </row>
    <row r="20" spans="1:16" ht="71.25">
      <c r="A20" s="29">
        <f t="shared" si="5"/>
        <v>19</v>
      </c>
      <c r="B20" s="60" t="s">
        <v>102</v>
      </c>
      <c r="C20" s="59" t="s">
        <v>103</v>
      </c>
      <c r="D20" s="53" t="s">
        <v>28</v>
      </c>
      <c r="E20" s="11">
        <v>1</v>
      </c>
      <c r="F20" s="31">
        <v>10700</v>
      </c>
      <c r="G20" s="31">
        <v>23936</v>
      </c>
      <c r="I20" s="54">
        <f t="shared" si="1"/>
        <v>17318</v>
      </c>
      <c r="J20" s="54">
        <f t="shared" si="2"/>
        <v>17318</v>
      </c>
      <c r="K20" s="55">
        <f t="shared" si="3"/>
        <v>9359.2653557851427</v>
      </c>
      <c r="L20" s="56">
        <f t="shared" si="4"/>
        <v>0.54043569440958206</v>
      </c>
      <c r="M20" s="87">
        <v>6747.3</v>
      </c>
      <c r="N20" s="56">
        <v>1.5666562921464884</v>
      </c>
      <c r="P20" s="70">
        <f t="shared" si="6"/>
        <v>7091.4123</v>
      </c>
    </row>
    <row r="21" spans="1:16" ht="28.5">
      <c r="A21" s="29">
        <f t="shared" si="5"/>
        <v>20</v>
      </c>
      <c r="B21" s="57" t="s">
        <v>246</v>
      </c>
      <c r="C21" s="62" t="s">
        <v>247</v>
      </c>
      <c r="D21" s="53" t="s">
        <v>142</v>
      </c>
      <c r="E21" s="11">
        <v>1</v>
      </c>
      <c r="F21" s="31">
        <v>2000</v>
      </c>
      <c r="G21" s="31">
        <v>942</v>
      </c>
      <c r="I21" s="54">
        <f t="shared" si="1"/>
        <v>1471</v>
      </c>
      <c r="J21" s="54">
        <f t="shared" si="2"/>
        <v>1471</v>
      </c>
      <c r="K21" s="55">
        <f t="shared" si="3"/>
        <v>748.1189744953673</v>
      </c>
      <c r="L21" s="56">
        <f t="shared" si="4"/>
        <v>0.50857850067666033</v>
      </c>
      <c r="M21" s="87">
        <v>642.6</v>
      </c>
      <c r="N21" s="56">
        <v>1.2891378773731714</v>
      </c>
      <c r="P21" s="70">
        <f t="shared" si="6"/>
        <v>675.37260000000003</v>
      </c>
    </row>
    <row r="22" spans="1:16" ht="57">
      <c r="A22" s="29">
        <f t="shared" si="5"/>
        <v>21</v>
      </c>
      <c r="B22" s="51" t="s">
        <v>248</v>
      </c>
      <c r="C22" s="62" t="s">
        <v>249</v>
      </c>
      <c r="D22" s="53" t="s">
        <v>144</v>
      </c>
      <c r="E22" s="11">
        <v>1</v>
      </c>
      <c r="F22" s="31">
        <v>11400</v>
      </c>
      <c r="G22" s="31">
        <v>6090</v>
      </c>
      <c r="I22" s="54">
        <f t="shared" si="1"/>
        <v>8745</v>
      </c>
      <c r="J22" s="54">
        <f t="shared" si="2"/>
        <v>8745</v>
      </c>
      <c r="K22" s="55">
        <f t="shared" si="3"/>
        <v>3754.7370081005674</v>
      </c>
      <c r="L22" s="56">
        <f t="shared" si="4"/>
        <v>0.42935814843917297</v>
      </c>
      <c r="M22" s="87">
        <v>5221.13</v>
      </c>
      <c r="N22" s="56">
        <v>0.67492477682034346</v>
      </c>
      <c r="P22" s="70">
        <f t="shared" si="6"/>
        <v>5487.4076299999997</v>
      </c>
    </row>
    <row r="23" spans="1:16" ht="28.5">
      <c r="A23" s="29">
        <f t="shared" si="5"/>
        <v>22</v>
      </c>
      <c r="B23" s="57" t="s">
        <v>250</v>
      </c>
      <c r="C23" s="62" t="s">
        <v>251</v>
      </c>
      <c r="D23" s="53" t="s">
        <v>142</v>
      </c>
      <c r="E23" s="11">
        <v>1</v>
      </c>
      <c r="F23" s="31">
        <v>6500</v>
      </c>
      <c r="G23" s="31">
        <v>5800</v>
      </c>
      <c r="I23" s="54">
        <f t="shared" si="1"/>
        <v>6150</v>
      </c>
      <c r="J23" s="54">
        <f t="shared" si="2"/>
        <v>6150</v>
      </c>
      <c r="K23" s="55">
        <f t="shared" si="3"/>
        <v>494.97474683058329</v>
      </c>
      <c r="L23" s="56">
        <f t="shared" si="4"/>
        <v>8.0483698671639556E-2</v>
      </c>
      <c r="M23" s="87">
        <v>4417.88</v>
      </c>
      <c r="N23" s="56">
        <v>0.39207040480954664</v>
      </c>
      <c r="P23" s="70">
        <f t="shared" si="6"/>
        <v>4643.1918799999994</v>
      </c>
    </row>
    <row r="24" spans="1:16" ht="99.75">
      <c r="A24" s="29">
        <f t="shared" si="5"/>
        <v>23</v>
      </c>
      <c r="B24" s="57" t="s">
        <v>252</v>
      </c>
      <c r="C24" s="61" t="s">
        <v>253</v>
      </c>
      <c r="D24" s="53" t="s">
        <v>142</v>
      </c>
      <c r="E24" s="11">
        <v>1</v>
      </c>
      <c r="F24" s="31">
        <v>45000</v>
      </c>
      <c r="G24" s="31">
        <v>21967</v>
      </c>
      <c r="I24" s="54">
        <f t="shared" si="1"/>
        <v>33483.5</v>
      </c>
      <c r="J24" s="54">
        <f t="shared" si="2"/>
        <v>33483.5</v>
      </c>
      <c r="K24" s="55">
        <f t="shared" si="3"/>
        <v>16286.790491069749</v>
      </c>
      <c r="L24" s="56">
        <f t="shared" si="4"/>
        <v>0.48641242674958557</v>
      </c>
      <c r="M24" s="87">
        <v>7711.2</v>
      </c>
      <c r="N24" s="56">
        <v>3.3421905799356781</v>
      </c>
      <c r="P24" s="70">
        <f t="shared" si="6"/>
        <v>8104.471199999999</v>
      </c>
    </row>
    <row r="25" spans="1:16" ht="60">
      <c r="A25" s="29">
        <f t="shared" si="5"/>
        <v>24</v>
      </c>
      <c r="B25" s="57" t="s">
        <v>45</v>
      </c>
      <c r="C25" s="61" t="s">
        <v>46</v>
      </c>
      <c r="D25" s="53" t="s">
        <v>28</v>
      </c>
      <c r="E25" s="11">
        <v>1</v>
      </c>
      <c r="F25" s="31">
        <v>15000</v>
      </c>
      <c r="G25" s="31">
        <v>7394</v>
      </c>
      <c r="I25" s="54">
        <f t="shared" si="1"/>
        <v>11197</v>
      </c>
      <c r="J25" s="54">
        <f t="shared" si="2"/>
        <v>11197</v>
      </c>
      <c r="K25" s="55">
        <f t="shared" si="3"/>
        <v>5378.25417770488</v>
      </c>
      <c r="L25" s="56">
        <f t="shared" si="4"/>
        <v>0.48032992566802535</v>
      </c>
      <c r="M25" s="87">
        <v>4176.8999999999996</v>
      </c>
      <c r="N25" s="56">
        <v>1.680696210107975</v>
      </c>
      <c r="P25" s="70">
        <f t="shared" si="6"/>
        <v>4389.9218999999994</v>
      </c>
    </row>
    <row r="26" spans="1:16" ht="85.5">
      <c r="A26" s="29">
        <f t="shared" si="5"/>
        <v>25</v>
      </c>
      <c r="B26" s="57" t="s">
        <v>254</v>
      </c>
      <c r="C26" s="61" t="s">
        <v>255</v>
      </c>
      <c r="D26" s="53" t="s">
        <v>142</v>
      </c>
      <c r="E26" s="11">
        <v>1</v>
      </c>
      <c r="F26" s="31">
        <v>39000</v>
      </c>
      <c r="G26" s="31">
        <v>21091</v>
      </c>
      <c r="I26" s="54">
        <f t="shared" si="1"/>
        <v>30045.5</v>
      </c>
      <c r="J26" s="54">
        <f t="shared" si="2"/>
        <v>30045.5</v>
      </c>
      <c r="K26" s="55">
        <f t="shared" si="3"/>
        <v>12663.575344269879</v>
      </c>
      <c r="L26" s="56">
        <f t="shared" si="4"/>
        <v>0.42147993357640506</v>
      </c>
      <c r="M26" s="87">
        <v>13815.9</v>
      </c>
      <c r="N26" s="56">
        <v>1.1747045071258477</v>
      </c>
      <c r="P26" s="70">
        <f t="shared" si="6"/>
        <v>14520.510899999999</v>
      </c>
    </row>
    <row r="27" spans="1:16" ht="85.5">
      <c r="A27" s="29">
        <f t="shared" si="5"/>
        <v>26</v>
      </c>
      <c r="B27" s="60" t="s">
        <v>48</v>
      </c>
      <c r="C27" s="61" t="s">
        <v>256</v>
      </c>
      <c r="D27" s="57" t="s">
        <v>145</v>
      </c>
      <c r="E27" s="11">
        <v>1</v>
      </c>
      <c r="F27" s="31">
        <v>135500</v>
      </c>
      <c r="G27" s="31">
        <v>71340</v>
      </c>
      <c r="I27" s="54">
        <f t="shared" si="1"/>
        <v>103420</v>
      </c>
      <c r="J27" s="54">
        <f t="shared" si="2"/>
        <v>103420</v>
      </c>
      <c r="K27" s="55">
        <f t="shared" si="3"/>
        <v>45367.971080928888</v>
      </c>
      <c r="L27" s="56">
        <f t="shared" si="4"/>
        <v>0.43867695881772278</v>
      </c>
      <c r="M27" s="87">
        <v>42572.25</v>
      </c>
      <c r="N27" s="56">
        <v>1.4292819853308198</v>
      </c>
      <c r="P27" s="70">
        <f t="shared" si="6"/>
        <v>44743.43475</v>
      </c>
    </row>
    <row r="28" spans="1:16" ht="71.25">
      <c r="A28" s="29">
        <f t="shared" si="5"/>
        <v>27</v>
      </c>
      <c r="B28" s="57" t="s">
        <v>257</v>
      </c>
      <c r="C28" s="61" t="s">
        <v>258</v>
      </c>
      <c r="D28" s="53" t="s">
        <v>146</v>
      </c>
      <c r="E28" s="11">
        <v>1</v>
      </c>
      <c r="F28" s="31">
        <v>12000</v>
      </c>
      <c r="G28" s="31">
        <v>11454</v>
      </c>
      <c r="I28" s="54">
        <f t="shared" si="1"/>
        <v>11727</v>
      </c>
      <c r="J28" s="54">
        <f t="shared" si="2"/>
        <v>11727</v>
      </c>
      <c r="K28" s="55">
        <f t="shared" si="3"/>
        <v>386.08030252785494</v>
      </c>
      <c r="L28" s="56">
        <f t="shared" si="4"/>
        <v>3.292234182040206E-2</v>
      </c>
      <c r="M28" s="87">
        <v>8826.83</v>
      </c>
      <c r="N28" s="56">
        <v>0.32856302885633915</v>
      </c>
      <c r="P28" s="70">
        <f t="shared" si="6"/>
        <v>9276.9983299999985</v>
      </c>
    </row>
    <row r="29" spans="1:16" ht="57">
      <c r="A29" s="29">
        <f t="shared" si="5"/>
        <v>28</v>
      </c>
      <c r="B29" s="57" t="s">
        <v>259</v>
      </c>
      <c r="C29" s="62" t="s">
        <v>260</v>
      </c>
      <c r="D29" s="57" t="s">
        <v>147</v>
      </c>
      <c r="E29" s="11">
        <v>1</v>
      </c>
      <c r="F29" s="31">
        <v>312000</v>
      </c>
      <c r="G29" s="31">
        <v>179219</v>
      </c>
      <c r="I29" s="54">
        <f t="shared" si="1"/>
        <v>245609.5</v>
      </c>
      <c r="J29" s="54">
        <f t="shared" si="2"/>
        <v>245609.5</v>
      </c>
      <c r="K29" s="55">
        <f t="shared" si="3"/>
        <v>93890.345512730972</v>
      </c>
      <c r="L29" s="56">
        <f t="shared" si="4"/>
        <v>0.38227489373469253</v>
      </c>
      <c r="M29" s="87">
        <v>136463.25</v>
      </c>
      <c r="N29" s="56">
        <v>0.79982156368106427</v>
      </c>
      <c r="P29" s="70">
        <f t="shared" si="6"/>
        <v>143422.87574999998</v>
      </c>
    </row>
    <row r="30" spans="1:16" ht="42.75">
      <c r="A30" s="29">
        <f t="shared" si="5"/>
        <v>29</v>
      </c>
      <c r="B30" s="51" t="s">
        <v>261</v>
      </c>
      <c r="C30" s="62" t="s">
        <v>262</v>
      </c>
      <c r="D30" s="53" t="s">
        <v>148</v>
      </c>
      <c r="E30" s="11">
        <v>1</v>
      </c>
      <c r="F30" s="31">
        <v>34800</v>
      </c>
      <c r="G30" s="31">
        <v>32045</v>
      </c>
      <c r="I30" s="54">
        <f t="shared" si="1"/>
        <v>33422.5</v>
      </c>
      <c r="J30" s="54">
        <f t="shared" si="2"/>
        <v>33422.5</v>
      </c>
      <c r="K30" s="55">
        <f t="shared" si="3"/>
        <v>1948.0791821689384</v>
      </c>
      <c r="L30" s="56">
        <f t="shared" si="4"/>
        <v>5.8286459186743612E-2</v>
      </c>
      <c r="M30" s="87">
        <v>20081.25</v>
      </c>
      <c r="N30" s="56">
        <v>0.66436352318705261</v>
      </c>
      <c r="P30" s="70">
        <f t="shared" si="6"/>
        <v>21105.393749999999</v>
      </c>
    </row>
    <row r="31" spans="1:16" ht="99.75">
      <c r="A31" s="29">
        <f t="shared" si="5"/>
        <v>30</v>
      </c>
      <c r="B31" s="57" t="s">
        <v>263</v>
      </c>
      <c r="C31" s="61" t="s">
        <v>264</v>
      </c>
      <c r="D31" s="53" t="s">
        <v>148</v>
      </c>
      <c r="E31" s="11">
        <v>1</v>
      </c>
      <c r="F31" s="31">
        <v>65000</v>
      </c>
      <c r="G31" s="31">
        <v>65250</v>
      </c>
      <c r="I31" s="54">
        <f t="shared" si="1"/>
        <v>65125</v>
      </c>
      <c r="J31" s="54">
        <f t="shared" si="2"/>
        <v>65125</v>
      </c>
      <c r="K31" s="55">
        <f t="shared" si="3"/>
        <v>176.77669529663689</v>
      </c>
      <c r="L31" s="56">
        <f t="shared" si="4"/>
        <v>2.7144214249003743E-3</v>
      </c>
      <c r="M31" s="87">
        <v>29880.9</v>
      </c>
      <c r="N31" s="56">
        <v>1.1794858923258669</v>
      </c>
      <c r="P31" s="70">
        <f t="shared" si="6"/>
        <v>31404.8259</v>
      </c>
    </row>
    <row r="32" spans="1:16" ht="142.5">
      <c r="A32" s="29">
        <f t="shared" si="5"/>
        <v>31</v>
      </c>
      <c r="B32" s="57" t="s">
        <v>265</v>
      </c>
      <c r="C32" s="61" t="s">
        <v>266</v>
      </c>
      <c r="D32" s="53" t="s">
        <v>142</v>
      </c>
      <c r="E32" s="11">
        <v>1</v>
      </c>
      <c r="F32" s="31">
        <v>215000</v>
      </c>
      <c r="G32" s="31">
        <v>18052</v>
      </c>
      <c r="I32" s="54">
        <f t="shared" si="1"/>
        <v>116526</v>
      </c>
      <c r="J32" s="54">
        <f t="shared" si="2"/>
        <v>116526</v>
      </c>
      <c r="K32" s="55">
        <f t="shared" si="3"/>
        <v>139263.26634112815</v>
      </c>
      <c r="L32" s="56">
        <f t="shared" si="4"/>
        <v>1.1951261207037756</v>
      </c>
      <c r="M32" s="87">
        <v>61047</v>
      </c>
      <c r="N32" s="56">
        <v>0.9087915868101627</v>
      </c>
      <c r="P32" s="70">
        <f t="shared" si="6"/>
        <v>64160.396999999997</v>
      </c>
    </row>
    <row r="33" spans="1:16" ht="142.5">
      <c r="A33" s="29">
        <f t="shared" si="5"/>
        <v>32</v>
      </c>
      <c r="B33" s="63" t="s">
        <v>267</v>
      </c>
      <c r="C33" s="58" t="s">
        <v>268</v>
      </c>
      <c r="D33" s="53" t="s">
        <v>142</v>
      </c>
      <c r="E33" s="11">
        <v>1</v>
      </c>
      <c r="F33" s="31">
        <v>209000</v>
      </c>
      <c r="G33" s="31">
        <v>24215</v>
      </c>
      <c r="I33" s="54">
        <f t="shared" si="1"/>
        <v>116607.5</v>
      </c>
      <c r="J33" s="54">
        <f t="shared" si="2"/>
        <v>116607.5</v>
      </c>
      <c r="K33" s="55">
        <f t="shared" si="3"/>
        <v>130662.72656155618</v>
      </c>
      <c r="L33" s="56">
        <f t="shared" si="4"/>
        <v>1.1205344987376984</v>
      </c>
      <c r="M33" s="87">
        <v>48195</v>
      </c>
      <c r="N33" s="56">
        <v>1.419493723415292</v>
      </c>
      <c r="P33" s="70">
        <f t="shared" si="6"/>
        <v>50652.945</v>
      </c>
    </row>
    <row r="34" spans="1:16" ht="71.25">
      <c r="A34" s="29">
        <f t="shared" si="5"/>
        <v>33</v>
      </c>
      <c r="B34" s="51" t="s">
        <v>269</v>
      </c>
      <c r="C34" s="59" t="s">
        <v>270</v>
      </c>
      <c r="D34" s="53" t="s">
        <v>142</v>
      </c>
      <c r="E34" s="11">
        <v>1</v>
      </c>
      <c r="F34" s="31">
        <v>125000</v>
      </c>
      <c r="G34" s="31">
        <v>42049</v>
      </c>
      <c r="I34" s="54">
        <f t="shared" si="1"/>
        <v>83524.5</v>
      </c>
      <c r="J34" s="54">
        <f t="shared" si="2"/>
        <v>83524.5</v>
      </c>
      <c r="K34" s="55">
        <f t="shared" si="3"/>
        <v>58655.214606205307</v>
      </c>
      <c r="L34" s="56">
        <f t="shared" si="4"/>
        <v>0.70225161008093806</v>
      </c>
      <c r="M34" s="87">
        <v>22990.799999999999</v>
      </c>
      <c r="N34" s="56">
        <v>2.6329531812725091</v>
      </c>
      <c r="P34" s="70">
        <f t="shared" si="6"/>
        <v>24163.330799999996</v>
      </c>
    </row>
    <row r="35" spans="1:16" ht="71.25">
      <c r="A35" s="29">
        <f t="shared" si="5"/>
        <v>34</v>
      </c>
      <c r="B35" s="51" t="s">
        <v>271</v>
      </c>
      <c r="C35" s="59" t="s">
        <v>272</v>
      </c>
      <c r="D35" s="53" t="s">
        <v>142</v>
      </c>
      <c r="E35" s="11">
        <v>1</v>
      </c>
      <c r="F35" s="31">
        <v>110000</v>
      </c>
      <c r="G35" s="31">
        <v>26970</v>
      </c>
      <c r="I35" s="54">
        <f t="shared" si="1"/>
        <v>68485</v>
      </c>
      <c r="J35" s="54">
        <f t="shared" si="2"/>
        <v>68485</v>
      </c>
      <c r="K35" s="55">
        <f t="shared" si="3"/>
        <v>58711.076041919041</v>
      </c>
      <c r="L35" s="56">
        <f t="shared" si="4"/>
        <v>0.85728372697552813</v>
      </c>
      <c r="M35" s="87">
        <v>19117.349999999999</v>
      </c>
      <c r="N35" s="56">
        <v>2.5823479718684861</v>
      </c>
      <c r="P35" s="70">
        <f t="shared" si="6"/>
        <v>20092.334849999996</v>
      </c>
    </row>
    <row r="36" spans="1:16" ht="71.25">
      <c r="A36" s="29">
        <f t="shared" si="5"/>
        <v>35</v>
      </c>
      <c r="B36" s="60" t="s">
        <v>321</v>
      </c>
      <c r="C36" s="62" t="s">
        <v>273</v>
      </c>
      <c r="D36" s="53" t="s">
        <v>142</v>
      </c>
      <c r="E36" s="11">
        <v>1</v>
      </c>
      <c r="F36" s="31">
        <v>43000</v>
      </c>
      <c r="G36" s="31">
        <v>31174</v>
      </c>
      <c r="I36" s="54">
        <f t="shared" si="1"/>
        <v>37087</v>
      </c>
      <c r="J36" s="54">
        <f t="shared" si="2"/>
        <v>37087</v>
      </c>
      <c r="K36" s="55">
        <f t="shared" si="3"/>
        <v>8362.2447943121115</v>
      </c>
      <c r="L36" s="56">
        <f t="shared" si="4"/>
        <v>0.22547644172653791</v>
      </c>
      <c r="M36" s="87">
        <v>5462.1</v>
      </c>
      <c r="N36" s="56">
        <v>5.789879350432984</v>
      </c>
      <c r="P36" s="70">
        <f t="shared" si="6"/>
        <v>5740.6670999999997</v>
      </c>
    </row>
    <row r="37" spans="1:16" ht="57">
      <c r="A37" s="29">
        <f t="shared" si="5"/>
        <v>36</v>
      </c>
      <c r="B37" s="57" t="s">
        <v>274</v>
      </c>
      <c r="C37" s="61" t="s">
        <v>275</v>
      </c>
      <c r="D37" s="53" t="s">
        <v>142</v>
      </c>
      <c r="E37" s="11">
        <v>1</v>
      </c>
      <c r="F37" s="31">
        <v>80000</v>
      </c>
      <c r="G37" s="31">
        <v>97005</v>
      </c>
      <c r="I37" s="54">
        <f t="shared" si="1"/>
        <v>88502.5</v>
      </c>
      <c r="J37" s="54">
        <f t="shared" si="2"/>
        <v>88502.5</v>
      </c>
      <c r="K37" s="55">
        <f t="shared" si="3"/>
        <v>12024.350814077241</v>
      </c>
      <c r="L37" s="56">
        <f t="shared" si="4"/>
        <v>0.13586453279938127</v>
      </c>
      <c r="M37" s="87">
        <v>24752</v>
      </c>
      <c r="N37" s="56">
        <v>2.5755696509372981</v>
      </c>
      <c r="P37" s="70">
        <f t="shared" si="6"/>
        <v>26014.351999999999</v>
      </c>
    </row>
    <row r="38" spans="1:16" ht="99.75">
      <c r="A38" s="29">
        <f t="shared" si="5"/>
        <v>37</v>
      </c>
      <c r="B38" s="57" t="s">
        <v>276</v>
      </c>
      <c r="C38" s="61" t="s">
        <v>277</v>
      </c>
      <c r="D38" s="53" t="s">
        <v>142</v>
      </c>
      <c r="E38" s="11">
        <v>1</v>
      </c>
      <c r="F38" s="31">
        <v>84000</v>
      </c>
      <c r="G38" s="31">
        <v>55100</v>
      </c>
      <c r="I38" s="54">
        <f t="shared" si="1"/>
        <v>69550</v>
      </c>
      <c r="J38" s="54">
        <f t="shared" si="2"/>
        <v>69550</v>
      </c>
      <c r="K38" s="55">
        <f t="shared" si="3"/>
        <v>20435.385976291225</v>
      </c>
      <c r="L38" s="56">
        <f t="shared" si="4"/>
        <v>0.29382294717888174</v>
      </c>
      <c r="M38" s="87">
        <v>11662</v>
      </c>
      <c r="N38" s="56">
        <v>4.9638140970673987</v>
      </c>
      <c r="P38" s="70">
        <f t="shared" si="6"/>
        <v>12256.761999999999</v>
      </c>
    </row>
    <row r="39" spans="1:16" ht="57">
      <c r="A39" s="29">
        <f t="shared" si="5"/>
        <v>38</v>
      </c>
      <c r="B39" s="51" t="s">
        <v>278</v>
      </c>
      <c r="C39" s="59" t="s">
        <v>279</v>
      </c>
      <c r="D39" s="53" t="s">
        <v>142</v>
      </c>
      <c r="E39" s="11">
        <v>1</v>
      </c>
      <c r="F39" s="31">
        <v>65000</v>
      </c>
      <c r="G39" s="31">
        <v>68295</v>
      </c>
      <c r="I39" s="54">
        <f t="shared" si="1"/>
        <v>66647.5</v>
      </c>
      <c r="J39" s="54">
        <f t="shared" si="2"/>
        <v>66647.5</v>
      </c>
      <c r="K39" s="55">
        <f t="shared" si="3"/>
        <v>2329.9168440096742</v>
      </c>
      <c r="L39" s="56">
        <f t="shared" si="4"/>
        <v>3.4958803316098491E-2</v>
      </c>
      <c r="M39" s="87">
        <v>5712</v>
      </c>
      <c r="N39" s="56">
        <v>10.66797969187675</v>
      </c>
      <c r="P39" s="70">
        <f t="shared" si="6"/>
        <v>6003.3119999999999</v>
      </c>
    </row>
    <row r="40" spans="1:16" ht="42.75">
      <c r="A40" s="29">
        <f t="shared" si="5"/>
        <v>39</v>
      </c>
      <c r="B40" s="57" t="s">
        <v>280</v>
      </c>
      <c r="C40" s="62" t="s">
        <v>281</v>
      </c>
      <c r="D40" s="53" t="s">
        <v>142</v>
      </c>
      <c r="E40" s="11">
        <v>1</v>
      </c>
      <c r="F40" s="31">
        <v>35000</v>
      </c>
      <c r="G40" s="31">
        <v>49589</v>
      </c>
      <c r="I40" s="54">
        <f t="shared" si="1"/>
        <v>42294.5</v>
      </c>
      <c r="J40" s="54">
        <f t="shared" si="2"/>
        <v>42294.5</v>
      </c>
      <c r="K40" s="55">
        <f t="shared" si="3"/>
        <v>10315.980830730541</v>
      </c>
      <c r="L40" s="56">
        <f t="shared" si="4"/>
        <v>0.24390832923265535</v>
      </c>
      <c r="M40" s="87">
        <v>25138.75</v>
      </c>
      <c r="N40" s="56">
        <v>0.68244244443339463</v>
      </c>
      <c r="P40" s="70">
        <f t="shared" si="6"/>
        <v>26420.826249999998</v>
      </c>
    </row>
    <row r="41" spans="1:16" ht="57">
      <c r="A41" s="29">
        <f t="shared" si="5"/>
        <v>40</v>
      </c>
      <c r="B41" s="57" t="s">
        <v>282</v>
      </c>
      <c r="C41" s="62" t="s">
        <v>283</v>
      </c>
      <c r="D41" s="53" t="s">
        <v>284</v>
      </c>
      <c r="E41" s="11">
        <v>1</v>
      </c>
      <c r="F41" s="31">
        <v>55000</v>
      </c>
      <c r="G41" s="31">
        <v>12905</v>
      </c>
      <c r="I41" s="54">
        <f t="shared" si="1"/>
        <v>33952.5</v>
      </c>
      <c r="J41" s="54">
        <f t="shared" si="2"/>
        <v>33952.5</v>
      </c>
      <c r="K41" s="55">
        <f t="shared" si="3"/>
        <v>29765.659954047718</v>
      </c>
      <c r="L41" s="56">
        <f t="shared" si="4"/>
        <v>0.87668536791245766</v>
      </c>
      <c r="M41" s="87">
        <v>13655.25</v>
      </c>
      <c r="N41" s="56">
        <v>1.4864063272367771</v>
      </c>
      <c r="P41" s="70">
        <f t="shared" si="6"/>
        <v>14351.667749999999</v>
      </c>
    </row>
    <row r="42" spans="1:16" ht="142.5">
      <c r="A42" s="29">
        <f t="shared" si="5"/>
        <v>41</v>
      </c>
      <c r="B42" s="57" t="s">
        <v>285</v>
      </c>
      <c r="C42" s="61" t="s">
        <v>286</v>
      </c>
      <c r="D42" s="57" t="s">
        <v>287</v>
      </c>
      <c r="E42" s="11">
        <v>1</v>
      </c>
      <c r="F42" s="31">
        <v>90000</v>
      </c>
      <c r="G42" s="31">
        <v>28564</v>
      </c>
      <c r="I42" s="54">
        <f t="shared" si="1"/>
        <v>59282</v>
      </c>
      <c r="J42" s="54">
        <f t="shared" si="2"/>
        <v>59282</v>
      </c>
      <c r="K42" s="55">
        <f t="shared" si="3"/>
        <v>43441.812208976735</v>
      </c>
      <c r="L42" s="56">
        <f t="shared" si="4"/>
        <v>0.73279936926852562</v>
      </c>
      <c r="M42" s="87">
        <v>21622.3</v>
      </c>
      <c r="N42" s="56">
        <v>1.7417064789592225</v>
      </c>
      <c r="P42" s="70">
        <f t="shared" si="6"/>
        <v>22725.037299999996</v>
      </c>
    </row>
    <row r="43" spans="1:16" ht="57">
      <c r="A43" s="29">
        <f t="shared" si="5"/>
        <v>42</v>
      </c>
      <c r="B43" s="57" t="s">
        <v>288</v>
      </c>
      <c r="C43" s="62" t="s">
        <v>289</v>
      </c>
      <c r="D43" s="64" t="s">
        <v>290</v>
      </c>
      <c r="E43" s="11">
        <v>1</v>
      </c>
      <c r="F43" s="31">
        <v>125000</v>
      </c>
      <c r="G43" s="31">
        <v>60392</v>
      </c>
      <c r="I43" s="54">
        <f t="shared" si="1"/>
        <v>92696</v>
      </c>
      <c r="J43" s="54">
        <f t="shared" si="2"/>
        <v>92696</v>
      </c>
      <c r="K43" s="55">
        <f t="shared" si="3"/>
        <v>45684.754918900464</v>
      </c>
      <c r="L43" s="56">
        <f t="shared" si="4"/>
        <v>0.49284494389078776</v>
      </c>
      <c r="M43" s="87">
        <v>10579.1</v>
      </c>
      <c r="N43" s="56">
        <v>7.7621820381695974</v>
      </c>
      <c r="P43" s="70">
        <f t="shared" si="6"/>
        <v>11118.634099999999</v>
      </c>
    </row>
    <row r="44" spans="1:16" ht="85.5">
      <c r="A44" s="29">
        <f t="shared" si="5"/>
        <v>43</v>
      </c>
      <c r="B44" s="57" t="s">
        <v>291</v>
      </c>
      <c r="C44" s="61" t="s">
        <v>292</v>
      </c>
      <c r="D44" s="57" t="s">
        <v>145</v>
      </c>
      <c r="E44" s="11">
        <v>1</v>
      </c>
      <c r="F44" s="31">
        <v>120000</v>
      </c>
      <c r="G44" s="31">
        <v>71340</v>
      </c>
      <c r="I44" s="54">
        <f t="shared" si="1"/>
        <v>95670</v>
      </c>
      <c r="J44" s="54">
        <f t="shared" si="2"/>
        <v>95670</v>
      </c>
      <c r="K44" s="55">
        <f t="shared" si="3"/>
        <v>34407.815972537399</v>
      </c>
      <c r="L44" s="56">
        <f t="shared" si="4"/>
        <v>0.35965105019899024</v>
      </c>
      <c r="M44" s="87">
        <v>33250.39</v>
      </c>
      <c r="N44" s="56">
        <v>1.877259484775968</v>
      </c>
      <c r="P44" s="70">
        <f t="shared" si="6"/>
        <v>34946.159889999995</v>
      </c>
    </row>
    <row r="45" spans="1:16" ht="42.75">
      <c r="A45" s="29">
        <f t="shared" si="5"/>
        <v>44</v>
      </c>
      <c r="B45" s="57" t="s">
        <v>293</v>
      </c>
      <c r="C45" s="62" t="s">
        <v>262</v>
      </c>
      <c r="D45" s="53" t="s">
        <v>294</v>
      </c>
      <c r="E45" s="11">
        <v>1</v>
      </c>
      <c r="F45" s="31">
        <v>20500</v>
      </c>
      <c r="G45" s="31">
        <v>17850</v>
      </c>
      <c r="I45" s="54">
        <f t="shared" si="1"/>
        <v>19175</v>
      </c>
      <c r="J45" s="54">
        <f t="shared" si="2"/>
        <v>19175</v>
      </c>
      <c r="K45" s="55">
        <f t="shared" si="3"/>
        <v>1873.8329701443508</v>
      </c>
      <c r="L45" s="56">
        <f t="shared" si="4"/>
        <v>9.7722710307397695E-2</v>
      </c>
      <c r="M45" s="87">
        <v>8353.7999999999993</v>
      </c>
      <c r="N45" s="56">
        <v>1.2953625894802367</v>
      </c>
      <c r="P45" s="70">
        <f t="shared" si="6"/>
        <v>8779.8437999999987</v>
      </c>
    </row>
    <row r="46" spans="1:16" ht="99.75">
      <c r="A46" s="29">
        <f t="shared" si="5"/>
        <v>45</v>
      </c>
      <c r="B46" s="57" t="s">
        <v>295</v>
      </c>
      <c r="C46" s="61" t="s">
        <v>296</v>
      </c>
      <c r="D46" s="53" t="s">
        <v>297</v>
      </c>
      <c r="E46" s="11">
        <v>1</v>
      </c>
      <c r="F46" s="31">
        <v>25000</v>
      </c>
      <c r="G46" s="31">
        <v>22185</v>
      </c>
      <c r="I46" s="54">
        <f t="shared" si="1"/>
        <v>23592.5</v>
      </c>
      <c r="J46" s="54">
        <f t="shared" si="2"/>
        <v>23592.5</v>
      </c>
      <c r="K46" s="55">
        <f t="shared" si="3"/>
        <v>1990.5055890401313</v>
      </c>
      <c r="L46" s="56">
        <f t="shared" si="4"/>
        <v>8.437026974844257E-2</v>
      </c>
      <c r="M46" s="87">
        <v>4206.6499999999996</v>
      </c>
      <c r="N46" s="56">
        <v>4.6083819666480457</v>
      </c>
      <c r="P46" s="70">
        <f t="shared" si="6"/>
        <v>4421.1891499999992</v>
      </c>
    </row>
    <row r="47" spans="1:16" ht="114">
      <c r="A47" s="29">
        <f t="shared" si="5"/>
        <v>46</v>
      </c>
      <c r="B47" s="57" t="s">
        <v>298</v>
      </c>
      <c r="C47" s="61" t="s">
        <v>299</v>
      </c>
      <c r="D47" s="53" t="s">
        <v>297</v>
      </c>
      <c r="E47" s="11">
        <v>1</v>
      </c>
      <c r="F47" s="31">
        <v>98000</v>
      </c>
      <c r="G47" s="31">
        <v>98334</v>
      </c>
      <c r="I47" s="54">
        <f t="shared" si="1"/>
        <v>98167</v>
      </c>
      <c r="J47" s="54">
        <f t="shared" si="2"/>
        <v>98167</v>
      </c>
      <c r="K47" s="55">
        <f t="shared" si="3"/>
        <v>236.17366491630688</v>
      </c>
      <c r="L47" s="56">
        <f t="shared" si="4"/>
        <v>2.40583561600443E-3</v>
      </c>
      <c r="M47" s="87">
        <v>8820.8799999999992</v>
      </c>
      <c r="N47" s="56">
        <v>10.128934981543791</v>
      </c>
      <c r="P47" s="70">
        <f t="shared" si="6"/>
        <v>9270.7448799999984</v>
      </c>
    </row>
    <row r="48" spans="1:16" ht="28.5">
      <c r="A48" s="29">
        <f t="shared" si="5"/>
        <v>47</v>
      </c>
      <c r="B48" s="57" t="s">
        <v>300</v>
      </c>
      <c r="C48" s="59" t="s">
        <v>279</v>
      </c>
      <c r="D48" s="53" t="s">
        <v>142</v>
      </c>
      <c r="E48" s="11">
        <v>1</v>
      </c>
      <c r="F48" s="31">
        <v>80000</v>
      </c>
      <c r="G48" s="31">
        <v>68295</v>
      </c>
      <c r="I48" s="54">
        <f t="shared" si="1"/>
        <v>74147.5</v>
      </c>
      <c r="J48" s="54">
        <f t="shared" si="2"/>
        <v>74147.5</v>
      </c>
      <c r="K48" s="55">
        <f t="shared" si="3"/>
        <v>8276.6848737885393</v>
      </c>
      <c r="L48" s="56">
        <f t="shared" si="4"/>
        <v>0.11162459791346356</v>
      </c>
      <c r="M48" s="87">
        <v>19278</v>
      </c>
      <c r="N48" s="56">
        <v>2.8462236746550471</v>
      </c>
      <c r="P48" s="70">
        <f t="shared" si="6"/>
        <v>20261.178</v>
      </c>
    </row>
    <row r="49" spans="1:16" ht="42.75">
      <c r="A49" s="29">
        <f t="shared" si="5"/>
        <v>48</v>
      </c>
      <c r="B49" s="60" t="s">
        <v>88</v>
      </c>
      <c r="C49" s="62" t="s">
        <v>301</v>
      </c>
      <c r="D49" s="57" t="s">
        <v>302</v>
      </c>
      <c r="E49" s="11">
        <v>1</v>
      </c>
      <c r="F49" s="31">
        <v>66000</v>
      </c>
      <c r="G49" s="31">
        <v>34799</v>
      </c>
      <c r="I49" s="54">
        <f t="shared" si="1"/>
        <v>50399.5</v>
      </c>
      <c r="J49" s="54">
        <f t="shared" si="2"/>
        <v>50399.5</v>
      </c>
      <c r="K49" s="55">
        <f t="shared" si="3"/>
        <v>22062.438679801468</v>
      </c>
      <c r="L49" s="56">
        <f t="shared" si="4"/>
        <v>0.43775114197167564</v>
      </c>
      <c r="M49" s="87">
        <v>3373.65</v>
      </c>
      <c r="N49" s="56">
        <v>13.939160849524994</v>
      </c>
      <c r="P49" s="70">
        <f t="shared" si="6"/>
        <v>3545.70615</v>
      </c>
    </row>
    <row r="50" spans="1:16" ht="42.75">
      <c r="A50" s="29">
        <f t="shared" si="5"/>
        <v>49</v>
      </c>
      <c r="B50" s="57" t="s">
        <v>303</v>
      </c>
      <c r="C50" s="62" t="s">
        <v>304</v>
      </c>
      <c r="D50" s="57" t="s">
        <v>302</v>
      </c>
      <c r="E50" s="11">
        <v>1</v>
      </c>
      <c r="F50" s="31">
        <v>84000</v>
      </c>
      <c r="G50" s="31">
        <v>51527</v>
      </c>
      <c r="I50" s="54">
        <f t="shared" si="1"/>
        <v>67763.5</v>
      </c>
      <c r="J50" s="54">
        <f t="shared" si="2"/>
        <v>67763.5</v>
      </c>
      <c r="K50" s="55">
        <f t="shared" si="3"/>
        <v>22961.878505470759</v>
      </c>
      <c r="L50" s="56">
        <f t="shared" si="4"/>
        <v>0.33885319538498981</v>
      </c>
      <c r="M50" s="87">
        <v>4819.5</v>
      </c>
      <c r="N50" s="56">
        <v>13.060275962236746</v>
      </c>
      <c r="P50" s="70">
        <f t="shared" si="6"/>
        <v>5065.2945</v>
      </c>
    </row>
    <row r="51" spans="1:16" ht="42.75">
      <c r="A51" s="29">
        <f t="shared" si="5"/>
        <v>50</v>
      </c>
      <c r="B51" s="57" t="s">
        <v>305</v>
      </c>
      <c r="C51" s="62" t="s">
        <v>306</v>
      </c>
      <c r="D51" s="53" t="s">
        <v>142</v>
      </c>
      <c r="E51" s="11">
        <v>1</v>
      </c>
      <c r="F51" s="31">
        <v>390000</v>
      </c>
      <c r="G51" s="31">
        <v>285649</v>
      </c>
      <c r="I51" s="54">
        <f t="shared" si="1"/>
        <v>337824.5</v>
      </c>
      <c r="J51" s="54">
        <f t="shared" si="2"/>
        <v>337824.5</v>
      </c>
      <c r="K51" s="55">
        <f t="shared" si="3"/>
        <v>73787.299723597418</v>
      </c>
      <c r="L51" s="56">
        <f t="shared" si="4"/>
        <v>0.21841903036516716</v>
      </c>
      <c r="M51" s="87">
        <v>61642</v>
      </c>
      <c r="N51" s="56">
        <v>4.4804273060575586</v>
      </c>
      <c r="P51" s="70">
        <f t="shared" si="6"/>
        <v>64785.741999999998</v>
      </c>
    </row>
    <row r="52" spans="1:16" ht="42.75">
      <c r="A52" s="29">
        <f t="shared" si="5"/>
        <v>51</v>
      </c>
      <c r="B52" s="60" t="s">
        <v>95</v>
      </c>
      <c r="C52" s="62" t="s">
        <v>307</v>
      </c>
      <c r="D52" s="57" t="s">
        <v>302</v>
      </c>
      <c r="E52" s="11">
        <v>1</v>
      </c>
      <c r="F52" s="31">
        <v>70000</v>
      </c>
      <c r="G52" s="31">
        <v>3624</v>
      </c>
      <c r="I52" s="54">
        <f t="shared" si="1"/>
        <v>36812</v>
      </c>
      <c r="J52" s="54">
        <f t="shared" si="2"/>
        <v>36812</v>
      </c>
      <c r="K52" s="55">
        <f t="shared" si="3"/>
        <v>46934.91970803828</v>
      </c>
      <c r="L52" s="56">
        <f t="shared" si="4"/>
        <v>1.2749896693479921</v>
      </c>
      <c r="M52" s="87">
        <v>2249.1</v>
      </c>
      <c r="N52" s="56">
        <v>15.367435863234183</v>
      </c>
      <c r="P52" s="70">
        <f t="shared" si="6"/>
        <v>2363.8040999999998</v>
      </c>
    </row>
    <row r="53" spans="1:16" ht="42.75">
      <c r="B53" s="35" t="s">
        <v>104</v>
      </c>
      <c r="C53" s="35" t="s">
        <v>308</v>
      </c>
      <c r="D53" s="53" t="s">
        <v>309</v>
      </c>
      <c r="E53" s="36">
        <v>1</v>
      </c>
      <c r="F53" s="31">
        <v>35175</v>
      </c>
      <c r="G53" s="31">
        <v>40019</v>
      </c>
      <c r="I53" s="54">
        <f t="shared" si="1"/>
        <v>37597</v>
      </c>
      <c r="J53" s="54">
        <f t="shared" si="2"/>
        <v>37597</v>
      </c>
      <c r="K53" s="55">
        <f t="shared" si="3"/>
        <v>3425.2252480676361</v>
      </c>
      <c r="L53" s="56">
        <f t="shared" si="4"/>
        <v>9.1103685083055455E-2</v>
      </c>
      <c r="M53" s="87">
        <v>33258.75</v>
      </c>
      <c r="N53" s="56">
        <v>0.13043935806366747</v>
      </c>
      <c r="P53" s="70">
        <f t="shared" si="6"/>
        <v>34954.946250000001</v>
      </c>
    </row>
    <row r="54" spans="1:16" ht="42.75">
      <c r="B54" s="35" t="s">
        <v>107</v>
      </c>
      <c r="C54" s="66" t="s">
        <v>310</v>
      </c>
      <c r="D54" s="53" t="s">
        <v>311</v>
      </c>
      <c r="E54" s="36">
        <v>1</v>
      </c>
      <c r="F54" s="31">
        <v>13125</v>
      </c>
      <c r="G54" s="31">
        <v>13919</v>
      </c>
      <c r="I54" s="54">
        <f t="shared" si="1"/>
        <v>13522</v>
      </c>
      <c r="J54" s="54">
        <f t="shared" si="2"/>
        <v>13522</v>
      </c>
      <c r="K54" s="55">
        <f t="shared" si="3"/>
        <v>561.44278426211872</v>
      </c>
      <c r="L54" s="56">
        <f t="shared" si="4"/>
        <v>4.1520691041422773E-2</v>
      </c>
      <c r="M54" s="87">
        <v>10602.9</v>
      </c>
      <c r="N54" s="56">
        <v>0.27531147138990281</v>
      </c>
      <c r="P54" s="70">
        <f t="shared" si="6"/>
        <v>11143.647899999998</v>
      </c>
    </row>
    <row r="55" spans="1:16" ht="42.75">
      <c r="B55" s="35" t="s">
        <v>109</v>
      </c>
      <c r="C55" s="66" t="s">
        <v>312</v>
      </c>
      <c r="D55" s="53" t="s">
        <v>146</v>
      </c>
      <c r="E55" s="36">
        <v>1</v>
      </c>
      <c r="F55" s="31">
        <v>15232</v>
      </c>
      <c r="G55" s="31">
        <v>15587</v>
      </c>
      <c r="I55" s="54">
        <f t="shared" si="1"/>
        <v>15409.5</v>
      </c>
      <c r="J55" s="54">
        <f t="shared" si="2"/>
        <v>15409.5</v>
      </c>
      <c r="K55" s="55">
        <f t="shared" si="3"/>
        <v>251.02290732122438</v>
      </c>
      <c r="L55" s="56">
        <f t="shared" si="4"/>
        <v>1.6290139674955344E-2</v>
      </c>
      <c r="M55" s="87">
        <v>8353.7999999999993</v>
      </c>
      <c r="N55" s="56">
        <v>0.84460963872728589</v>
      </c>
      <c r="P55" s="70">
        <f t="shared" si="6"/>
        <v>8779.8437999999987</v>
      </c>
    </row>
    <row r="56" spans="1:16" ht="28.5">
      <c r="B56" s="35" t="s">
        <v>111</v>
      </c>
      <c r="C56" s="35" t="s">
        <v>313</v>
      </c>
      <c r="D56" s="67" t="s">
        <v>314</v>
      </c>
      <c r="E56" s="36">
        <v>1</v>
      </c>
      <c r="F56" s="31">
        <v>4641</v>
      </c>
      <c r="G56" s="31">
        <v>3552</v>
      </c>
      <c r="I56" s="54">
        <f t="shared" si="1"/>
        <v>4096.5</v>
      </c>
      <c r="J56" s="54">
        <f t="shared" si="2"/>
        <v>4096.5</v>
      </c>
      <c r="K56" s="55">
        <f t="shared" si="3"/>
        <v>770.03928471215022</v>
      </c>
      <c r="L56" s="56">
        <f t="shared" si="4"/>
        <v>0.18797492608620781</v>
      </c>
      <c r="M56" s="87">
        <v>2650.73</v>
      </c>
      <c r="N56" s="56">
        <v>0.54542333621304318</v>
      </c>
      <c r="P56" s="70">
        <f t="shared" si="6"/>
        <v>2785.91723</v>
      </c>
    </row>
    <row r="57" spans="1:16" ht="42.75">
      <c r="B57" s="35" t="s">
        <v>114</v>
      </c>
      <c r="C57" s="66" t="s">
        <v>315</v>
      </c>
      <c r="D57" s="53" t="s">
        <v>146</v>
      </c>
      <c r="E57" s="36">
        <v>1</v>
      </c>
      <c r="F57" s="31">
        <v>45220</v>
      </c>
      <c r="G57" s="31">
        <v>40455</v>
      </c>
      <c r="I57" s="54">
        <f t="shared" si="1"/>
        <v>42837.5</v>
      </c>
      <c r="J57" s="54">
        <f t="shared" si="2"/>
        <v>42837.5</v>
      </c>
      <c r="K57" s="55">
        <f t="shared" si="3"/>
        <v>3369.363812353899</v>
      </c>
      <c r="L57" s="56">
        <f t="shared" si="4"/>
        <v>7.865453895194395E-2</v>
      </c>
      <c r="M57" s="87">
        <v>10596.95</v>
      </c>
      <c r="N57" s="56">
        <v>3.0424367388729774</v>
      </c>
      <c r="P57" s="70">
        <f t="shared" si="6"/>
        <v>11137.39445</v>
      </c>
    </row>
    <row r="58" spans="1:16" ht="28.5">
      <c r="B58" s="35" t="s">
        <v>115</v>
      </c>
      <c r="C58" s="35" t="s">
        <v>316</v>
      </c>
      <c r="D58" s="67" t="s">
        <v>146</v>
      </c>
      <c r="E58" s="36">
        <v>1</v>
      </c>
      <c r="F58" s="31">
        <v>20111</v>
      </c>
      <c r="G58" s="31">
        <v>7685</v>
      </c>
      <c r="I58" s="54">
        <f t="shared" si="1"/>
        <v>13898</v>
      </c>
      <c r="J58" s="54">
        <f t="shared" si="2"/>
        <v>13898</v>
      </c>
      <c r="K58" s="55">
        <f t="shared" si="3"/>
        <v>8786.5088630240389</v>
      </c>
      <c r="L58" s="56">
        <f t="shared" si="4"/>
        <v>0.63221390581551584</v>
      </c>
      <c r="M58" s="87">
        <v>7791.53</v>
      </c>
      <c r="N58" s="56">
        <v>0.78373182160628274</v>
      </c>
      <c r="P58" s="70">
        <f t="shared" si="6"/>
        <v>8188.8980299999994</v>
      </c>
    </row>
    <row r="59" spans="1:16" ht="28.5">
      <c r="B59" s="35" t="s">
        <v>117</v>
      </c>
      <c r="C59" s="35" t="s">
        <v>317</v>
      </c>
      <c r="D59" s="67" t="s">
        <v>146</v>
      </c>
      <c r="E59" s="36">
        <v>1</v>
      </c>
      <c r="F59" s="31">
        <v>14875</v>
      </c>
      <c r="G59" s="31">
        <v>5509</v>
      </c>
      <c r="I59" s="54">
        <f t="shared" si="1"/>
        <v>10192</v>
      </c>
      <c r="J59" s="54">
        <f t="shared" si="2"/>
        <v>10192</v>
      </c>
      <c r="K59" s="55">
        <f t="shared" si="3"/>
        <v>6622.7621125932037</v>
      </c>
      <c r="L59" s="56">
        <f t="shared" si="4"/>
        <v>0.64980005029368171</v>
      </c>
      <c r="M59" s="87">
        <v>5349.65</v>
      </c>
      <c r="N59" s="56">
        <v>0.90517136635106987</v>
      </c>
      <c r="P59" s="70">
        <f t="shared" si="6"/>
        <v>5622.4821499999989</v>
      </c>
    </row>
    <row r="60" spans="1:16" ht="28.5">
      <c r="B60" s="35" t="s">
        <v>119</v>
      </c>
      <c r="C60" s="35" t="s">
        <v>318</v>
      </c>
      <c r="D60" s="67" t="s">
        <v>146</v>
      </c>
      <c r="E60" s="36">
        <v>1</v>
      </c>
      <c r="F60" s="31">
        <v>16660</v>
      </c>
      <c r="G60" s="31">
        <v>7729</v>
      </c>
      <c r="I60" s="54">
        <f t="shared" si="1"/>
        <v>12194.5</v>
      </c>
      <c r="J60" s="54">
        <f t="shared" si="2"/>
        <v>12194.5</v>
      </c>
      <c r="K60" s="55">
        <f t="shared" si="3"/>
        <v>6315.1706627770564</v>
      </c>
      <c r="L60" s="56">
        <f t="shared" si="4"/>
        <v>0.51787040573841125</v>
      </c>
      <c r="M60" s="87">
        <v>4310.78</v>
      </c>
      <c r="N60" s="56">
        <v>1.8288384004750882</v>
      </c>
      <c r="P60" s="70">
        <f t="shared" si="6"/>
        <v>4530.6297799999993</v>
      </c>
    </row>
    <row r="61" spans="1:16">
      <c r="B61" s="49"/>
      <c r="E61" s="49"/>
      <c r="F61" s="49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8D9DD2-91CF-4794-9840-F530283AA186}">
  <dimension ref="A1:F60"/>
  <sheetViews>
    <sheetView showGridLines="0" topLeftCell="B1" zoomScale="90" zoomScaleNormal="90" workbookViewId="0">
      <selection activeCell="I53" sqref="I53"/>
    </sheetView>
  </sheetViews>
  <sheetFormatPr baseColWidth="10" defaultColWidth="47.5" defaultRowHeight="12.75"/>
  <cols>
    <col min="1" max="1" width="6.5" style="1" customWidth="1"/>
    <col min="2" max="2" width="30.1640625" style="2" customWidth="1"/>
    <col min="3" max="3" width="47" style="1" customWidth="1"/>
    <col min="4" max="4" width="16.83203125" style="1" bestFit="1" customWidth="1"/>
    <col min="5" max="5" width="8.33203125" style="3" customWidth="1"/>
    <col min="6" max="6" width="20.6640625" style="1" customWidth="1"/>
    <col min="7" max="7" width="9.83203125" style="1" bestFit="1" customWidth="1"/>
    <col min="8" max="8" width="11.1640625" style="1" bestFit="1" customWidth="1"/>
    <col min="9" max="9" width="22.1640625" style="1" bestFit="1" customWidth="1"/>
    <col min="10" max="10" width="19.1640625" style="1" customWidth="1"/>
    <col min="11" max="11" width="9" style="1" customWidth="1"/>
    <col min="12" max="12" width="17.6640625" style="1" customWidth="1"/>
    <col min="13" max="13" width="26.83203125" style="1" customWidth="1"/>
    <col min="14" max="14" width="22.33203125" style="1" customWidth="1"/>
    <col min="15" max="16384" width="47.5" style="1"/>
  </cols>
  <sheetData>
    <row r="1" spans="1:6" ht="30">
      <c r="A1" s="4" t="s">
        <v>0</v>
      </c>
      <c r="B1" s="5" t="s">
        <v>1</v>
      </c>
      <c r="C1" s="5" t="s">
        <v>2</v>
      </c>
      <c r="D1" s="6" t="s">
        <v>3</v>
      </c>
      <c r="E1" s="5" t="s">
        <v>4</v>
      </c>
      <c r="F1" s="5" t="s">
        <v>220</v>
      </c>
    </row>
    <row r="2" spans="1:6" ht="51">
      <c r="A2" s="7">
        <v>1</v>
      </c>
      <c r="B2" s="8" t="s">
        <v>5</v>
      </c>
      <c r="C2" s="9" t="s">
        <v>6</v>
      </c>
      <c r="D2" s="10" t="s">
        <v>7</v>
      </c>
      <c r="E2" s="11">
        <v>1</v>
      </c>
      <c r="F2" s="32"/>
    </row>
    <row r="3" spans="1:6" ht="48">
      <c r="A3" s="7">
        <f>1+A2</f>
        <v>2</v>
      </c>
      <c r="B3" s="12" t="s">
        <v>8</v>
      </c>
      <c r="C3" s="9" t="s">
        <v>133</v>
      </c>
      <c r="D3" s="10" t="s">
        <v>7</v>
      </c>
      <c r="E3" s="11">
        <v>1</v>
      </c>
      <c r="F3" s="32"/>
    </row>
    <row r="4" spans="1:6" ht="36">
      <c r="A4" s="7">
        <f t="shared" ref="A4:A60" si="0">1+A3</f>
        <v>3</v>
      </c>
      <c r="B4" s="12" t="s">
        <v>9</v>
      </c>
      <c r="C4" s="14" t="s">
        <v>10</v>
      </c>
      <c r="D4" s="10" t="s">
        <v>7</v>
      </c>
      <c r="E4" s="11">
        <v>1</v>
      </c>
      <c r="F4" s="32"/>
    </row>
    <row r="5" spans="1:6" ht="72">
      <c r="A5" s="7">
        <f t="shared" si="0"/>
        <v>4</v>
      </c>
      <c r="B5" s="15" t="s">
        <v>11</v>
      </c>
      <c r="C5" s="13" t="s">
        <v>12</v>
      </c>
      <c r="D5" s="10" t="s">
        <v>7</v>
      </c>
      <c r="E5" s="11">
        <v>1</v>
      </c>
      <c r="F5" s="32"/>
    </row>
    <row r="6" spans="1:6" ht="72">
      <c r="A6" s="7">
        <f t="shared" si="0"/>
        <v>5</v>
      </c>
      <c r="B6" s="15" t="s">
        <v>13</v>
      </c>
      <c r="C6" s="16" t="s">
        <v>14</v>
      </c>
      <c r="D6" s="10" t="s">
        <v>15</v>
      </c>
      <c r="E6" s="11">
        <v>1</v>
      </c>
      <c r="F6" s="32"/>
    </row>
    <row r="7" spans="1:6" ht="72">
      <c r="A7" s="7">
        <f t="shared" si="0"/>
        <v>6</v>
      </c>
      <c r="B7" s="12" t="s">
        <v>16</v>
      </c>
      <c r="C7" s="16" t="s">
        <v>17</v>
      </c>
      <c r="D7" s="10" t="s">
        <v>15</v>
      </c>
      <c r="E7" s="11">
        <v>1</v>
      </c>
      <c r="F7" s="32"/>
    </row>
    <row r="8" spans="1:6" ht="60">
      <c r="A8" s="7">
        <f t="shared" si="0"/>
        <v>7</v>
      </c>
      <c r="B8" s="12" t="s">
        <v>18</v>
      </c>
      <c r="C8" s="16" t="s">
        <v>19</v>
      </c>
      <c r="D8" s="10" t="s">
        <v>15</v>
      </c>
      <c r="E8" s="11">
        <v>1</v>
      </c>
      <c r="F8" s="32"/>
    </row>
    <row r="9" spans="1:6" ht="60">
      <c r="A9" s="7">
        <f t="shared" si="0"/>
        <v>8</v>
      </c>
      <c r="B9" s="12" t="s">
        <v>20</v>
      </c>
      <c r="C9" s="13" t="s">
        <v>21</v>
      </c>
      <c r="D9" s="10" t="s">
        <v>15</v>
      </c>
      <c r="E9" s="11">
        <v>1</v>
      </c>
      <c r="F9" s="32"/>
    </row>
    <row r="10" spans="1:6" ht="60">
      <c r="A10" s="7">
        <f t="shared" si="0"/>
        <v>9</v>
      </c>
      <c r="B10" s="12" t="s">
        <v>22</v>
      </c>
      <c r="C10" s="16" t="s">
        <v>23</v>
      </c>
      <c r="D10" s="10" t="s">
        <v>15</v>
      </c>
      <c r="E10" s="11">
        <v>1</v>
      </c>
      <c r="F10" s="32"/>
    </row>
    <row r="11" spans="1:6" ht="72">
      <c r="A11" s="7">
        <f t="shared" si="0"/>
        <v>10</v>
      </c>
      <c r="B11" s="8" t="s">
        <v>24</v>
      </c>
      <c r="C11" s="16" t="s">
        <v>25</v>
      </c>
      <c r="D11" s="10" t="s">
        <v>15</v>
      </c>
      <c r="E11" s="11">
        <v>1</v>
      </c>
      <c r="F11" s="32"/>
    </row>
    <row r="12" spans="1:6" ht="51">
      <c r="A12" s="7">
        <f t="shared" si="0"/>
        <v>11</v>
      </c>
      <c r="B12" s="8" t="s">
        <v>26</v>
      </c>
      <c r="C12" s="16" t="s">
        <v>27</v>
      </c>
      <c r="D12" s="10" t="s">
        <v>28</v>
      </c>
      <c r="E12" s="11">
        <v>1</v>
      </c>
      <c r="F12" s="32"/>
    </row>
    <row r="13" spans="1:6" ht="63.75">
      <c r="A13" s="7">
        <f t="shared" si="0"/>
        <v>12</v>
      </c>
      <c r="B13" s="8" t="s">
        <v>29</v>
      </c>
      <c r="C13" s="16" t="s">
        <v>30</v>
      </c>
      <c r="D13" s="10" t="s">
        <v>28</v>
      </c>
      <c r="E13" s="11">
        <v>1</v>
      </c>
      <c r="F13" s="32"/>
    </row>
    <row r="14" spans="1:6" ht="60">
      <c r="A14" s="7">
        <f t="shared" si="0"/>
        <v>13</v>
      </c>
      <c r="B14" s="12" t="s">
        <v>31</v>
      </c>
      <c r="C14" s="16" t="s">
        <v>32</v>
      </c>
      <c r="D14" s="10" t="s">
        <v>7</v>
      </c>
      <c r="E14" s="11">
        <v>1</v>
      </c>
      <c r="F14" s="32"/>
    </row>
    <row r="15" spans="1:6" ht="48">
      <c r="A15" s="7">
        <f t="shared" si="0"/>
        <v>14</v>
      </c>
      <c r="B15" s="15" t="s">
        <v>33</v>
      </c>
      <c r="C15" s="33" t="s">
        <v>132</v>
      </c>
      <c r="D15" s="10" t="s">
        <v>7</v>
      </c>
      <c r="E15" s="11">
        <v>1</v>
      </c>
      <c r="F15" s="32"/>
    </row>
    <row r="16" spans="1:6" ht="25.5">
      <c r="A16" s="7">
        <f t="shared" si="0"/>
        <v>15</v>
      </c>
      <c r="B16" s="12" t="s">
        <v>34</v>
      </c>
      <c r="C16" s="14" t="s">
        <v>35</v>
      </c>
      <c r="D16" s="10" t="s">
        <v>7</v>
      </c>
      <c r="E16" s="11">
        <v>1</v>
      </c>
      <c r="F16" s="32"/>
    </row>
    <row r="17" spans="1:6" ht="36">
      <c r="A17" s="7">
        <f t="shared" si="0"/>
        <v>16</v>
      </c>
      <c r="B17" s="15" t="s">
        <v>36</v>
      </c>
      <c r="C17" s="14" t="s">
        <v>37</v>
      </c>
      <c r="D17" s="10" t="s">
        <v>7</v>
      </c>
      <c r="E17" s="11">
        <v>1</v>
      </c>
      <c r="F17" s="32"/>
    </row>
    <row r="18" spans="1:6" ht="48">
      <c r="A18" s="7">
        <f t="shared" si="0"/>
        <v>17</v>
      </c>
      <c r="B18" s="15" t="s">
        <v>97</v>
      </c>
      <c r="C18" s="14" t="s">
        <v>98</v>
      </c>
      <c r="D18" s="10" t="s">
        <v>99</v>
      </c>
      <c r="E18" s="11">
        <v>1</v>
      </c>
      <c r="F18" s="32"/>
    </row>
    <row r="19" spans="1:6" ht="60">
      <c r="A19" s="7">
        <f t="shared" si="0"/>
        <v>18</v>
      </c>
      <c r="B19" s="15" t="s">
        <v>100</v>
      </c>
      <c r="C19" s="14" t="s">
        <v>101</v>
      </c>
      <c r="D19" s="10" t="s">
        <v>28</v>
      </c>
      <c r="E19" s="11">
        <v>1</v>
      </c>
      <c r="F19" s="32"/>
    </row>
    <row r="20" spans="1:6" ht="48">
      <c r="A20" s="7">
        <f t="shared" si="0"/>
        <v>19</v>
      </c>
      <c r="B20" s="15" t="s">
        <v>102</v>
      </c>
      <c r="C20" s="14" t="s">
        <v>103</v>
      </c>
      <c r="D20" s="10" t="s">
        <v>28</v>
      </c>
      <c r="E20" s="11">
        <v>1</v>
      </c>
      <c r="F20" s="32"/>
    </row>
    <row r="21" spans="1:6" ht="24">
      <c r="A21" s="7">
        <f t="shared" si="0"/>
        <v>20</v>
      </c>
      <c r="B21" s="12" t="s">
        <v>38</v>
      </c>
      <c r="C21" s="33" t="s">
        <v>141</v>
      </c>
      <c r="D21" s="10" t="s">
        <v>7</v>
      </c>
      <c r="E21" s="11">
        <v>1</v>
      </c>
      <c r="F21" s="32"/>
    </row>
    <row r="22" spans="1:6" ht="38.25">
      <c r="A22" s="7">
        <f t="shared" si="0"/>
        <v>21</v>
      </c>
      <c r="B22" s="8" t="s">
        <v>39</v>
      </c>
      <c r="C22" s="17" t="s">
        <v>40</v>
      </c>
      <c r="D22" s="10" t="s">
        <v>41</v>
      </c>
      <c r="E22" s="11">
        <v>1</v>
      </c>
      <c r="F22" s="32"/>
    </row>
    <row r="23" spans="1:6" ht="25.5">
      <c r="A23" s="7">
        <f t="shared" si="0"/>
        <v>22</v>
      </c>
      <c r="B23" s="12" t="s">
        <v>42</v>
      </c>
      <c r="C23" s="17" t="s">
        <v>43</v>
      </c>
      <c r="D23" s="10" t="s">
        <v>7</v>
      </c>
      <c r="E23" s="11">
        <v>1</v>
      </c>
      <c r="F23" s="32"/>
    </row>
    <row r="24" spans="1:6" ht="60">
      <c r="A24" s="7">
        <f t="shared" si="0"/>
        <v>23</v>
      </c>
      <c r="B24" s="12" t="s">
        <v>44</v>
      </c>
      <c r="C24" s="33" t="s">
        <v>128</v>
      </c>
      <c r="D24" s="10" t="s">
        <v>7</v>
      </c>
      <c r="E24" s="11">
        <v>1</v>
      </c>
      <c r="F24" s="32"/>
    </row>
    <row r="25" spans="1:6" ht="38.25">
      <c r="A25" s="7">
        <f t="shared" si="0"/>
        <v>24</v>
      </c>
      <c r="B25" s="12" t="s">
        <v>45</v>
      </c>
      <c r="C25" s="16" t="s">
        <v>46</v>
      </c>
      <c r="D25" s="10" t="s">
        <v>28</v>
      </c>
      <c r="E25" s="11">
        <v>1</v>
      </c>
      <c r="F25" s="32"/>
    </row>
    <row r="26" spans="1:6" ht="48">
      <c r="A26" s="7">
        <f t="shared" si="0"/>
        <v>25</v>
      </c>
      <c r="B26" s="12" t="s">
        <v>47</v>
      </c>
      <c r="C26" s="33" t="s">
        <v>134</v>
      </c>
      <c r="D26" s="10" t="s">
        <v>7</v>
      </c>
      <c r="E26" s="11">
        <v>1</v>
      </c>
      <c r="F26" s="32"/>
    </row>
    <row r="27" spans="1:6" ht="63.75">
      <c r="A27" s="7">
        <f t="shared" si="0"/>
        <v>26</v>
      </c>
      <c r="B27" s="15" t="s">
        <v>48</v>
      </c>
      <c r="C27" s="34" t="s">
        <v>125</v>
      </c>
      <c r="D27" s="18" t="s">
        <v>49</v>
      </c>
      <c r="E27" s="11">
        <v>1</v>
      </c>
      <c r="F27" s="32"/>
    </row>
    <row r="28" spans="1:6" ht="51">
      <c r="A28" s="7">
        <f t="shared" si="0"/>
        <v>27</v>
      </c>
      <c r="B28" s="12" t="s">
        <v>50</v>
      </c>
      <c r="C28" s="34" t="s">
        <v>135</v>
      </c>
      <c r="D28" s="10" t="s">
        <v>51</v>
      </c>
      <c r="E28" s="11">
        <v>1</v>
      </c>
      <c r="F28" s="32"/>
    </row>
    <row r="29" spans="1:6" ht="38.25">
      <c r="A29" s="7">
        <f t="shared" si="0"/>
        <v>28</v>
      </c>
      <c r="B29" s="12" t="s">
        <v>52</v>
      </c>
      <c r="C29" s="19" t="s">
        <v>53</v>
      </c>
      <c r="D29" s="18" t="s">
        <v>54</v>
      </c>
      <c r="E29" s="11">
        <v>1</v>
      </c>
      <c r="F29" s="32"/>
    </row>
    <row r="30" spans="1:6" ht="38.25">
      <c r="A30" s="7">
        <f t="shared" si="0"/>
        <v>29</v>
      </c>
      <c r="B30" s="8" t="s">
        <v>55</v>
      </c>
      <c r="C30" s="19" t="s">
        <v>56</v>
      </c>
      <c r="D30" s="10" t="s">
        <v>57</v>
      </c>
      <c r="E30" s="11">
        <v>1</v>
      </c>
      <c r="F30" s="32"/>
    </row>
    <row r="31" spans="1:6" ht="60">
      <c r="A31" s="7">
        <f t="shared" si="0"/>
        <v>30</v>
      </c>
      <c r="B31" s="12" t="s">
        <v>58</v>
      </c>
      <c r="C31" s="33" t="s">
        <v>126</v>
      </c>
      <c r="D31" s="10" t="s">
        <v>57</v>
      </c>
      <c r="E31" s="11">
        <v>1</v>
      </c>
      <c r="F31" s="32"/>
    </row>
    <row r="32" spans="1:6" ht="96">
      <c r="A32" s="7">
        <f t="shared" si="0"/>
        <v>31</v>
      </c>
      <c r="B32" s="12" t="s">
        <v>59</v>
      </c>
      <c r="C32" s="33" t="s">
        <v>136</v>
      </c>
      <c r="D32" s="10" t="s">
        <v>7</v>
      </c>
      <c r="E32" s="11">
        <v>1</v>
      </c>
      <c r="F32" s="32"/>
    </row>
    <row r="33" spans="1:6" ht="96">
      <c r="A33" s="7">
        <f t="shared" si="0"/>
        <v>32</v>
      </c>
      <c r="B33" s="20" t="s">
        <v>60</v>
      </c>
      <c r="C33" s="9" t="s">
        <v>137</v>
      </c>
      <c r="D33" s="10" t="s">
        <v>7</v>
      </c>
      <c r="E33" s="11">
        <v>1</v>
      </c>
      <c r="F33" s="32"/>
    </row>
    <row r="34" spans="1:6" ht="63.75">
      <c r="A34" s="7">
        <f t="shared" si="0"/>
        <v>33</v>
      </c>
      <c r="B34" s="8" t="s">
        <v>61</v>
      </c>
      <c r="C34" s="14" t="s">
        <v>62</v>
      </c>
      <c r="D34" s="10" t="s">
        <v>7</v>
      </c>
      <c r="E34" s="11">
        <v>1</v>
      </c>
      <c r="F34" s="32"/>
    </row>
    <row r="35" spans="1:6" ht="63.75">
      <c r="A35" s="7">
        <f t="shared" si="0"/>
        <v>34</v>
      </c>
      <c r="B35" s="8" t="s">
        <v>63</v>
      </c>
      <c r="C35" s="14" t="s">
        <v>64</v>
      </c>
      <c r="D35" s="10" t="s">
        <v>7</v>
      </c>
      <c r="E35" s="11">
        <v>1</v>
      </c>
      <c r="F35" s="32"/>
    </row>
    <row r="36" spans="1:6" ht="51">
      <c r="A36" s="7">
        <f t="shared" si="0"/>
        <v>35</v>
      </c>
      <c r="B36" s="8" t="s">
        <v>65</v>
      </c>
      <c r="C36" s="17" t="s">
        <v>66</v>
      </c>
      <c r="D36" s="10" t="s">
        <v>7</v>
      </c>
      <c r="E36" s="11">
        <v>1</v>
      </c>
      <c r="F36" s="32"/>
    </row>
    <row r="37" spans="1:6" ht="36">
      <c r="A37" s="7">
        <f t="shared" si="0"/>
        <v>36</v>
      </c>
      <c r="B37" s="12" t="s">
        <v>67</v>
      </c>
      <c r="C37" s="33" t="s">
        <v>138</v>
      </c>
      <c r="D37" s="10" t="s">
        <v>7</v>
      </c>
      <c r="E37" s="11">
        <v>1</v>
      </c>
      <c r="F37" s="32"/>
    </row>
    <row r="38" spans="1:6" ht="72">
      <c r="A38" s="7">
        <f t="shared" si="0"/>
        <v>37</v>
      </c>
      <c r="B38" s="12" t="s">
        <v>68</v>
      </c>
      <c r="C38" s="33" t="s">
        <v>123</v>
      </c>
      <c r="D38" s="10" t="s">
        <v>7</v>
      </c>
      <c r="E38" s="11">
        <v>1</v>
      </c>
      <c r="F38" s="32"/>
    </row>
    <row r="39" spans="1:6" ht="51">
      <c r="A39" s="7">
        <f t="shared" si="0"/>
        <v>38</v>
      </c>
      <c r="B39" s="8" t="s">
        <v>69</v>
      </c>
      <c r="C39" s="14" t="s">
        <v>70</v>
      </c>
      <c r="D39" s="10" t="s">
        <v>7</v>
      </c>
      <c r="E39" s="11">
        <v>1</v>
      </c>
      <c r="F39" s="32"/>
    </row>
    <row r="40" spans="1:6" ht="38.25">
      <c r="A40" s="7">
        <f t="shared" si="0"/>
        <v>39</v>
      </c>
      <c r="B40" s="12" t="s">
        <v>71</v>
      </c>
      <c r="C40" s="17" t="s">
        <v>72</v>
      </c>
      <c r="D40" s="10" t="s">
        <v>7</v>
      </c>
      <c r="E40" s="11">
        <v>1</v>
      </c>
      <c r="F40" s="32"/>
    </row>
    <row r="41" spans="1:6" ht="36">
      <c r="A41" s="7">
        <f t="shared" si="0"/>
        <v>40</v>
      </c>
      <c r="B41" s="12" t="s">
        <v>73</v>
      </c>
      <c r="C41" s="17" t="s">
        <v>74</v>
      </c>
      <c r="D41" s="10" t="s">
        <v>75</v>
      </c>
      <c r="E41" s="11">
        <v>1</v>
      </c>
      <c r="F41" s="32"/>
    </row>
    <row r="42" spans="1:6" ht="84">
      <c r="A42" s="7">
        <f t="shared" si="0"/>
        <v>41</v>
      </c>
      <c r="B42" s="12" t="s">
        <v>76</v>
      </c>
      <c r="C42" s="33" t="s">
        <v>139</v>
      </c>
      <c r="D42" s="18" t="s">
        <v>77</v>
      </c>
      <c r="E42" s="11">
        <v>1</v>
      </c>
      <c r="F42" s="32"/>
    </row>
    <row r="43" spans="1:6" ht="48">
      <c r="A43" s="7">
        <f t="shared" si="0"/>
        <v>42</v>
      </c>
      <c r="B43" s="12" t="s">
        <v>78</v>
      </c>
      <c r="C43" s="17" t="s">
        <v>79</v>
      </c>
      <c r="D43" s="21" t="s">
        <v>80</v>
      </c>
      <c r="E43" s="11">
        <v>1</v>
      </c>
      <c r="F43" s="32"/>
    </row>
    <row r="44" spans="1:6" ht="63.75">
      <c r="A44" s="7">
        <f t="shared" si="0"/>
        <v>43</v>
      </c>
      <c r="B44" s="12" t="s">
        <v>81</v>
      </c>
      <c r="C44" s="34" t="s">
        <v>127</v>
      </c>
      <c r="D44" s="18" t="s">
        <v>49</v>
      </c>
      <c r="E44" s="11">
        <v>1</v>
      </c>
      <c r="F44" s="32"/>
    </row>
    <row r="45" spans="1:6" ht="25.5">
      <c r="A45" s="7">
        <f t="shared" si="0"/>
        <v>44</v>
      </c>
      <c r="B45" s="12" t="s">
        <v>82</v>
      </c>
      <c r="C45" s="34" t="s">
        <v>140</v>
      </c>
      <c r="D45" s="10" t="s">
        <v>83</v>
      </c>
      <c r="E45" s="11">
        <v>1</v>
      </c>
      <c r="F45" s="32"/>
    </row>
    <row r="46" spans="1:6" ht="72">
      <c r="A46" s="7">
        <f t="shared" si="0"/>
        <v>45</v>
      </c>
      <c r="B46" s="12" t="s">
        <v>84</v>
      </c>
      <c r="C46" s="33" t="s">
        <v>124</v>
      </c>
      <c r="D46" s="10" t="s">
        <v>85</v>
      </c>
      <c r="E46" s="11">
        <v>1</v>
      </c>
      <c r="F46" s="32"/>
    </row>
    <row r="47" spans="1:6" ht="72">
      <c r="A47" s="7">
        <f t="shared" si="0"/>
        <v>46</v>
      </c>
      <c r="B47" s="12" t="s">
        <v>86</v>
      </c>
      <c r="C47" s="33" t="s">
        <v>124</v>
      </c>
      <c r="D47" s="10" t="s">
        <v>85</v>
      </c>
      <c r="E47" s="11">
        <v>1</v>
      </c>
      <c r="F47" s="32"/>
    </row>
    <row r="48" spans="1:6" ht="25.5">
      <c r="A48" s="7">
        <f t="shared" si="0"/>
        <v>47</v>
      </c>
      <c r="B48" s="12" t="s">
        <v>87</v>
      </c>
      <c r="C48" s="14" t="s">
        <v>70</v>
      </c>
      <c r="D48" s="10" t="s">
        <v>7</v>
      </c>
      <c r="E48" s="11">
        <v>1</v>
      </c>
      <c r="F48" s="32"/>
    </row>
    <row r="49" spans="1:6" ht="36">
      <c r="A49" s="7">
        <f t="shared" si="0"/>
        <v>48</v>
      </c>
      <c r="B49" s="15" t="s">
        <v>88</v>
      </c>
      <c r="C49" s="17" t="s">
        <v>89</v>
      </c>
      <c r="D49" s="18" t="s">
        <v>90</v>
      </c>
      <c r="E49" s="11">
        <v>1</v>
      </c>
      <c r="F49" s="32"/>
    </row>
    <row r="50" spans="1:6" ht="36">
      <c r="A50" s="7">
        <f t="shared" si="0"/>
        <v>49</v>
      </c>
      <c r="B50" s="12" t="s">
        <v>91</v>
      </c>
      <c r="C50" s="17" t="s">
        <v>92</v>
      </c>
      <c r="D50" s="18" t="s">
        <v>90</v>
      </c>
      <c r="E50" s="11">
        <v>1</v>
      </c>
      <c r="F50" s="32"/>
    </row>
    <row r="51" spans="1:6" ht="38.25">
      <c r="A51" s="7">
        <f t="shared" si="0"/>
        <v>50</v>
      </c>
      <c r="B51" s="12" t="s">
        <v>93</v>
      </c>
      <c r="C51" s="17" t="s">
        <v>94</v>
      </c>
      <c r="D51" s="10" t="s">
        <v>7</v>
      </c>
      <c r="E51" s="11">
        <v>1</v>
      </c>
      <c r="F51" s="32"/>
    </row>
    <row r="52" spans="1:6" ht="36">
      <c r="A52" s="7">
        <f t="shared" si="0"/>
        <v>51</v>
      </c>
      <c r="B52" s="15" t="s">
        <v>95</v>
      </c>
      <c r="C52" s="17" t="s">
        <v>96</v>
      </c>
      <c r="D52" s="18" t="s">
        <v>90</v>
      </c>
      <c r="E52" s="11">
        <v>1</v>
      </c>
      <c r="F52" s="32"/>
    </row>
    <row r="53" spans="1:6" ht="25.5">
      <c r="A53" s="22">
        <f t="shared" si="0"/>
        <v>52</v>
      </c>
      <c r="B53" s="35" t="s">
        <v>104</v>
      </c>
      <c r="C53" s="71" t="s">
        <v>105</v>
      </c>
      <c r="D53" s="72" t="s">
        <v>106</v>
      </c>
      <c r="E53" s="36">
        <v>1</v>
      </c>
      <c r="F53" s="32"/>
    </row>
    <row r="54" spans="1:6" ht="38.25">
      <c r="A54" s="22">
        <f t="shared" si="0"/>
        <v>53</v>
      </c>
      <c r="B54" s="35" t="s">
        <v>107</v>
      </c>
      <c r="C54" s="73" t="s">
        <v>129</v>
      </c>
      <c r="D54" s="72" t="s">
        <v>108</v>
      </c>
      <c r="E54" s="36">
        <v>1</v>
      </c>
      <c r="F54" s="32"/>
    </row>
    <row r="55" spans="1:6" ht="38.25">
      <c r="A55" s="22">
        <f t="shared" si="0"/>
        <v>54</v>
      </c>
      <c r="B55" s="35" t="s">
        <v>109</v>
      </c>
      <c r="C55" s="73" t="s">
        <v>130</v>
      </c>
      <c r="D55" s="72" t="s">
        <v>110</v>
      </c>
      <c r="E55" s="36">
        <v>1</v>
      </c>
      <c r="F55" s="32"/>
    </row>
    <row r="56" spans="1:6" ht="28.5">
      <c r="A56" s="22">
        <f t="shared" si="0"/>
        <v>55</v>
      </c>
      <c r="B56" s="35" t="s">
        <v>111</v>
      </c>
      <c r="C56" s="71" t="s">
        <v>112</v>
      </c>
      <c r="D56" s="74" t="s">
        <v>113</v>
      </c>
      <c r="E56" s="36">
        <v>1</v>
      </c>
      <c r="F56" s="32"/>
    </row>
    <row r="57" spans="1:6" ht="28.5">
      <c r="A57" s="22">
        <f t="shared" si="0"/>
        <v>56</v>
      </c>
      <c r="B57" s="35" t="s">
        <v>114</v>
      </c>
      <c r="C57" s="73" t="s">
        <v>131</v>
      </c>
      <c r="D57" s="72" t="s">
        <v>110</v>
      </c>
      <c r="E57" s="36">
        <v>1</v>
      </c>
      <c r="F57" s="32"/>
    </row>
    <row r="58" spans="1:6" ht="25.5">
      <c r="A58" s="22">
        <f t="shared" si="0"/>
        <v>57</v>
      </c>
      <c r="B58" s="35" t="s">
        <v>115</v>
      </c>
      <c r="C58" s="71" t="s">
        <v>116</v>
      </c>
      <c r="D58" s="74" t="s">
        <v>110</v>
      </c>
      <c r="E58" s="36">
        <v>1</v>
      </c>
      <c r="F58" s="32"/>
    </row>
    <row r="59" spans="1:6" ht="25.5">
      <c r="A59" s="22">
        <f t="shared" si="0"/>
        <v>58</v>
      </c>
      <c r="B59" s="35" t="s">
        <v>117</v>
      </c>
      <c r="C59" s="71" t="s">
        <v>118</v>
      </c>
      <c r="D59" s="74" t="s">
        <v>110</v>
      </c>
      <c r="E59" s="36">
        <v>1</v>
      </c>
      <c r="F59" s="32"/>
    </row>
    <row r="60" spans="1:6" ht="28.5">
      <c r="A60" s="22">
        <f t="shared" si="0"/>
        <v>59</v>
      </c>
      <c r="B60" s="35" t="s">
        <v>119</v>
      </c>
      <c r="C60" s="71" t="s">
        <v>120</v>
      </c>
      <c r="D60" s="74" t="s">
        <v>110</v>
      </c>
      <c r="E60" s="36">
        <v>1</v>
      </c>
      <c r="F60" s="3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F44518-6BC2-417F-8F13-8B6676C69365}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2025 VS 2026</vt:lpstr>
      <vt:lpstr>FICHA TECNICA ASEO Y CAFETERIA</vt:lpstr>
      <vt:lpstr>PRESUPUESTO</vt:lpstr>
      <vt:lpstr>PROPUESTA COMERCIAL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giraldo</dc:creator>
  <cp:lastModifiedBy>Shana</cp:lastModifiedBy>
  <dcterms:created xsi:type="dcterms:W3CDTF">2026-06-24T16:13:33Z</dcterms:created>
  <dcterms:modified xsi:type="dcterms:W3CDTF">2026-10-06T21:40:20Z</dcterms:modified>
</cp:coreProperties>
</file>