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EFFERSON SALAZAR\Documents\ANFECOE\SENA\examenes ocupacionales\examenes 44 personas\firmado\examenes 44 personas\"/>
    </mc:Choice>
  </mc:AlternateContent>
  <xr:revisionPtr revIDLastSave="0" documentId="13_ncr:1_{318704B3-EDF7-494E-A2E3-5FBA91211A0F}" xr6:coauthVersionLast="47" xr6:coauthVersionMax="47" xr10:uidLastSave="{00000000-0000-0000-0000-000000000000}"/>
  <bookViews>
    <workbookView xWindow="-120" yWindow="-120" windowWidth="20730" windowHeight="11160" xr2:uid="{00000000-000D-0000-FFFF-FFFF00000000}"/>
  </bookViews>
  <sheets>
    <sheet name="Hoja1" sheetId="1" r:id="rId1"/>
  </sheet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3" i="1" l="1"/>
  <c r="G13" i="1"/>
  <c r="I12" i="1"/>
  <c r="G12" i="1"/>
  <c r="I11" i="1"/>
  <c r="G11" i="1"/>
  <c r="I10" i="1"/>
  <c r="G10" i="1"/>
  <c r="I9" i="1"/>
  <c r="G9" i="1"/>
  <c r="I8" i="1"/>
  <c r="G8" i="1"/>
  <c r="I7" i="1"/>
  <c r="G7" i="1"/>
  <c r="I6" i="1"/>
  <c r="G6" i="1"/>
  <c r="I5" i="1"/>
  <c r="G5" i="1"/>
  <c r="I4" i="1"/>
  <c r="I14" i="1" s="1"/>
  <c r="G4" i="1"/>
  <c r="G14" i="1" s="1"/>
  <c r="I17" i="1" s="1"/>
</calcChain>
</file>

<file path=xl/sharedStrings.xml><?xml version="1.0" encoding="utf-8"?>
<sst xmlns="http://schemas.openxmlformats.org/spreadsheetml/2006/main" count="36" uniqueCount="26">
  <si>
    <t>CENTRO PARA LA BIODIVERSIDAD Y EL TURISMO DEL AMAZONAS REGIONAL AMAZONAS</t>
  </si>
  <si>
    <t>ITEM</t>
  </si>
  <si>
    <t>DESCRIPCION</t>
  </si>
  <si>
    <t>UNIDAD DE MEDIDA</t>
  </si>
  <si>
    <t>CANTIDAD REQUERIDA</t>
  </si>
  <si>
    <t>VALOR UNITARIO INCLUIDO IVA N.1  IPS Laboratorio de Clínica Humana Gómez Vásquez</t>
  </si>
  <si>
    <t>VALOR TOTAL INCLUIDO IVA N.1  IPS Laboratorio de Clínica Humana Gómez Vásquez</t>
  </si>
  <si>
    <t>VALOR TOTAL INCLUIDO IVA N.2  PROLIFE</t>
  </si>
  <si>
    <t xml:space="preserve">Valoración del estado de salud individual (Periódico con
énfasis osteomuscular). </t>
  </si>
  <si>
    <t>UNIDAD</t>
  </si>
  <si>
    <t xml:space="preserve"> Audiometrías</t>
  </si>
  <si>
    <t>Optometría</t>
  </si>
  <si>
    <t>Valoración Psicosocial</t>
  </si>
  <si>
    <t>Psicosensométricos para Conductores</t>
  </si>
  <si>
    <t xml:space="preserve">Perfil lipídico </t>
  </si>
  <si>
    <t>Glicemia en ayunas</t>
  </si>
  <si>
    <t>KOH de uñas para personal que maneja alimentos</t>
  </si>
  <si>
    <t>Coproscópico para personal que maneja alimentos</t>
  </si>
  <si>
    <t>Cultivo faríngeo para personal que maneja alimentos</t>
  </si>
  <si>
    <t>total</t>
  </si>
  <si>
    <t xml:space="preserve">Menor valor </t>
  </si>
  <si>
    <t>OLGA MARTHA DE LA ROSA</t>
  </si>
  <si>
    <t>Contratista</t>
  </si>
  <si>
    <t>POBLACIÓN OBJETO ACTUALIZADA: 43 funcionarios + 1 trabajador oficial = 44 personas</t>
  </si>
  <si>
    <t>Nota de actualización y trazabilidad del estudio de mercado: Las cotizaciones que soportan el presente estudio de mercado fueron solicitadas inicialmente para una población de 183 personas, integrada por 43 funcionarios y 140 contratistas de prestación de servicios, razón por la cual las cotizaciones originales reflejan cantidades asociadas a dicha población. Durante la estructuración y revisión posterior del proceso se advirtió la aplicación de la Circular SENA No. 3-2026-000011 del 13 de enero de 2026, mediante la cual se precisó que el SENA, en su condición de entidad contratante, no ostenta la calidad de prestador de servicios de medicina laboral ni adelanta evaluaciones médicas ocupacionales a sus contratistas, y que su actuación frente a estos se limita a solicitar el concepto médico laboral emitido por el profesional competente contratado directamente por el contratista. En consecuencia, se excluyeron del alcance del presente proceso los 140 contratistas de prestación de servicios y se redefinió la población objeto en 44 personas, correspondientes a 43 funcionarios y un (1) trabajador oficial. Para efectos del recálculo se conservaron íntegramente los valores unitarios contenidos en las cotizaciones originales: los servicios inicialmente previstos para 183 personas se ajustaron a 44 unidades y, para los servicios especializados que tenían cantidades de 5 o 3 unidades, se efectuó el ajuste proporcional a la nueva población, estableciendo una (1) unidad por servicio y manteniendo los diez (10) ítems que integran el alcance. En el caso de PROLIFE, el examen psicosensométrico conserva el valor unitario de $39.500 correspondiente a la única unidad incluida en su cotización original. Esta nota se incorpora con el propósito de dejar trazabilidad de la diferencia entre las cantidades contenidas en las cotizaciones inicialmente recibidas y las cantidades finalmente utilizadas para determinar el presupuesto del proceso.</t>
  </si>
  <si>
    <t xml:space="preserve">Elaboro: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</si>
</sst>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quot;$&quot;\ * #,##0_-;\-&quot;$&quot;\ * #,##0_-;_-&quot;$&quot;\ * &quot;-&quot;??_-;_-@_-"/>
  </numFmts>
  <fonts count="10">
    <font>
      <sz val="11"/>
      <color theme="1"/>
      <name val="Aptos Narrow"/>
    </font>
    <font>
      <sz val="11"/>
      <color theme="1"/>
      <name val="Aptos Narrow"/>
    </font>
    <font>
      <b/>
      <sz val="8"/>
      <color theme="0"/>
      <name val="Calibri"/>
    </font>
    <font>
      <sz val="11"/>
      <color theme="1"/>
      <name val="Arial"/>
    </font>
    <font>
      <sz val="11"/>
      <color indexed="8"/>
      <name val="Calibri"/>
    </font>
    <font>
      <sz val="10"/>
      <name val="Arial"/>
    </font>
    <font>
      <sz val="10"/>
      <color theme="1"/>
      <name val="Aptos Narrow"/>
    </font>
    <font>
      <b/>
      <sz val="10"/>
      <color theme="1"/>
      <name val="Aptos Narrow"/>
    </font>
    <font>
      <sz val="8"/>
      <color theme="1"/>
      <name val="Aptos Display"/>
    </font>
    <font>
      <b/>
      <sz val="11"/>
      <color theme="1"/>
      <name val="Aptos Narrow"/>
    </font>
  </fonts>
  <fills count="4">
    <fill>
      <patternFill patternType="none"/>
    </fill>
    <fill>
      <patternFill patternType="gray125"/>
    </fill>
    <fill>
      <patternFill patternType="solid">
        <fgColor rgb="FF00B050"/>
      </patternFill>
    </fill>
    <fill>
      <patternFill patternType="solid">
        <fgColor rgb="FFFFF2CC"/>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5">
    <xf numFmtId="0" fontId="0" fillId="0" borderId="0"/>
    <xf numFmtId="44" fontId="1" fillId="0" borderId="0" applyFont="0" applyFill="0" applyBorder="0" applyAlignment="0" applyProtection="0"/>
    <xf numFmtId="0" fontId="3" fillId="0" borderId="0"/>
    <xf numFmtId="0" fontId="4" fillId="0" borderId="0"/>
    <xf numFmtId="0" fontId="5" fillId="0" borderId="0"/>
    <xf numFmtId="44" fontId="3" fillId="0" borderId="0" applyFont="0" applyFill="0" applyBorder="0" applyAlignment="0" applyProtection="0"/>
    <xf numFmtId="42" fontId="3" fillId="0" borderId="0" applyFont="0" applyFill="0" applyBorder="0" applyAlignment="0" applyProtection="0"/>
    <xf numFmtId="164" fontId="1" fillId="0" borderId="0" applyFont="0" applyFill="0" applyBorder="0" applyAlignment="0" applyProtection="0"/>
    <xf numFmtId="0" fontId="3" fillId="0" borderId="0"/>
    <xf numFmtId="42"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0" fontId="1" fillId="0" borderId="0"/>
    <xf numFmtId="9" fontId="3" fillId="0" borderId="0" applyFont="0" applyFill="0" applyBorder="0" applyAlignment="0" applyProtection="0"/>
    <xf numFmtId="44" fontId="3" fillId="0" borderId="0" applyFont="0" applyFill="0" applyBorder="0" applyAlignment="0" applyProtection="0"/>
  </cellStyleXfs>
  <cellXfs count="15">
    <xf numFmtId="0" fontId="0" fillId="0" borderId="0" xfId="0"/>
    <xf numFmtId="0" fontId="2" fillId="2" borderId="1" xfId="0" applyFont="1" applyFill="1" applyBorder="1" applyAlignment="1">
      <alignment horizontal="center" vertical="center" wrapText="1"/>
    </xf>
    <xf numFmtId="0" fontId="6" fillId="0" borderId="0" xfId="2" applyFont="1" applyAlignment="1">
      <alignment vertical="top"/>
    </xf>
    <xf numFmtId="0" fontId="0" fillId="0" borderId="1" xfId="0" applyBorder="1"/>
    <xf numFmtId="0" fontId="8" fillId="0" borderId="1" xfId="0" applyFont="1" applyBorder="1" applyAlignment="1">
      <alignment vertical="center"/>
    </xf>
    <xf numFmtId="165" fontId="8" fillId="0" borderId="1" xfId="1" applyNumberFormat="1" applyFont="1" applyBorder="1" applyAlignment="1">
      <alignment vertical="center"/>
    </xf>
    <xf numFmtId="0" fontId="8" fillId="0" borderId="1" xfId="0" applyFont="1" applyBorder="1" applyAlignment="1">
      <alignment vertical="center" wrapText="1"/>
    </xf>
    <xf numFmtId="165" fontId="0" fillId="0" borderId="1" xfId="0" applyNumberFormat="1" applyBorder="1"/>
    <xf numFmtId="165" fontId="0" fillId="0" borderId="0" xfId="1" applyNumberFormat="1" applyFont="1"/>
    <xf numFmtId="0" fontId="6" fillId="0" borderId="0" xfId="2" applyFont="1" applyFill="1" applyAlignment="1">
      <alignment vertical="top"/>
    </xf>
    <xf numFmtId="0" fontId="0" fillId="0" borderId="0" xfId="0" applyNumberFormat="1" applyFont="1" applyFill="1" applyBorder="1" applyAlignment="1">
      <alignment wrapText="1"/>
    </xf>
    <xf numFmtId="0" fontId="7" fillId="0" borderId="1" xfId="8" applyFont="1" applyBorder="1" applyAlignment="1">
      <alignment horizontal="center" vertical="center" wrapText="1"/>
    </xf>
    <xf numFmtId="0" fontId="6" fillId="0" borderId="0" xfId="0" applyNumberFormat="1" applyFont="1" applyFill="1" applyBorder="1" applyAlignment="1">
      <alignment vertical="top" wrapText="1"/>
    </xf>
    <xf numFmtId="0" fontId="0" fillId="0" borderId="0" xfId="0" applyNumberFormat="1" applyFont="1" applyFill="1" applyBorder="1" applyAlignment="1">
      <alignment wrapText="1"/>
    </xf>
    <xf numFmtId="0" fontId="9" fillId="3" borderId="0" xfId="0" applyNumberFormat="1" applyFont="1" applyFill="1" applyBorder="1" applyAlignment="1">
      <alignment wrapText="1"/>
    </xf>
  </cellXfs>
  <cellStyles count="15">
    <cellStyle name="Millares 2" xfId="11" xr:uid="{00000000-0005-0000-0000-000000000000}"/>
    <cellStyle name="Moneda" xfId="1" xr:uid="{00000000-0005-0000-0000-000001000000}"/>
    <cellStyle name="Moneda [0] 2" xfId="9" xr:uid="{00000000-0005-0000-0000-000002000000}"/>
    <cellStyle name="Moneda [0] 3" xfId="6" xr:uid="{00000000-0005-0000-0000-000003000000}"/>
    <cellStyle name="Moneda 2" xfId="7" xr:uid="{00000000-0005-0000-0000-000004000000}"/>
    <cellStyle name="Moneda 3" xfId="10" xr:uid="{00000000-0005-0000-0000-000005000000}"/>
    <cellStyle name="Moneda 4" xfId="5" xr:uid="{00000000-0005-0000-0000-000006000000}"/>
    <cellStyle name="Moneda 5" xfId="14" xr:uid="{00000000-0005-0000-0000-000007000000}"/>
    <cellStyle name="Normal" xfId="0" builtinId="0"/>
    <cellStyle name="Normal 2" xfId="8" xr:uid="{00000000-0005-0000-0000-000009000000}"/>
    <cellStyle name="Normal 3" xfId="12" xr:uid="{00000000-0005-0000-0000-00000A000000}"/>
    <cellStyle name="Normal 4" xfId="3" xr:uid="{00000000-0005-0000-0000-00000B000000}"/>
    <cellStyle name="Normal 5" xfId="2" xr:uid="{00000000-0005-0000-0000-00000C000000}"/>
    <cellStyle name="Normal 6" xfId="4" xr:uid="{00000000-0005-0000-0000-00000D000000}"/>
    <cellStyle name="Porcentaje 2" xfId="13"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434340</xdr:colOff>
      <xdr:row>0</xdr:row>
      <xdr:rowOff>121920</xdr:rowOff>
    </xdr:from>
    <xdr:to>
      <xdr:col>2</xdr:col>
      <xdr:colOff>1301115</xdr:colOff>
      <xdr:row>0</xdr:row>
      <xdr:rowOff>595551</xdr:rowOff>
    </xdr:to>
    <xdr:pic>
      <xdr:nvPicPr>
        <xdr:cNvPr id="2" name="/xl/media/image.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twoCellAnchor editAs="oneCell">
    <xdr:from>
      <xdr:col>2</xdr:col>
      <xdr:colOff>676275</xdr:colOff>
      <xdr:row>16</xdr:row>
      <xdr:rowOff>114300</xdr:rowOff>
    </xdr:from>
    <xdr:to>
      <xdr:col>2</xdr:col>
      <xdr:colOff>1419329</xdr:colOff>
      <xdr:row>18</xdr:row>
      <xdr:rowOff>9561</xdr:rowOff>
    </xdr:to>
    <xdr:pic>
      <xdr:nvPicPr>
        <xdr:cNvPr id="3" name="Imagen 2">
          <a:extLst>
            <a:ext uri="{FF2B5EF4-FFF2-40B4-BE49-F238E27FC236}">
              <a16:creationId xmlns:a16="http://schemas.microsoft.com/office/drawing/2014/main" id="{78C7219F-BA82-43F5-8E6F-39A4BE131AF1}"/>
            </a:ext>
          </a:extLst>
        </xdr:cNvPr>
        <xdr:cNvPicPr>
          <a:picLocks noChangeAspect="1"/>
        </xdr:cNvPicPr>
      </xdr:nvPicPr>
      <xdr:blipFill>
        <a:blip xmlns:r="http://schemas.openxmlformats.org/officeDocument/2006/relationships" r:embed="rId2"/>
        <a:stretch>
          <a:fillRect/>
        </a:stretch>
      </xdr:blipFill>
      <xdr:spPr>
        <a:xfrm>
          <a:off x="1838325" y="4324350"/>
          <a:ext cx="743054" cy="25721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23"/>
  <sheetViews>
    <sheetView tabSelected="1" topLeftCell="A13" workbookViewId="0">
      <selection activeCell="C20" sqref="C20"/>
    </sheetView>
  </sheetViews>
  <sheetFormatPr baseColWidth="10" defaultRowHeight="14.25"/>
  <cols>
    <col min="2" max="2" width="4.25" customWidth="1"/>
    <col min="3" max="3" width="39.75" customWidth="1"/>
    <col min="4" max="4" width="8.25" customWidth="1"/>
    <col min="5" max="5" width="8.75" customWidth="1"/>
    <col min="6" max="8" width="13.75" customWidth="1"/>
    <col min="9" max="9" width="24.75" customWidth="1"/>
  </cols>
  <sheetData>
    <row r="1" spans="2:11" ht="61.15" customHeight="1">
      <c r="B1" s="11" t="s">
        <v>0</v>
      </c>
      <c r="C1" s="11"/>
      <c r="D1" s="11"/>
      <c r="E1" s="11"/>
      <c r="F1" s="11"/>
      <c r="G1" s="11"/>
      <c r="H1" s="11"/>
      <c r="I1" s="11"/>
      <c r="J1" s="11"/>
      <c r="K1" s="11"/>
    </row>
    <row r="3" spans="2:11" ht="56.25">
      <c r="B3" s="1" t="s">
        <v>1</v>
      </c>
      <c r="C3" s="1" t="s">
        <v>2</v>
      </c>
      <c r="D3" s="1" t="s">
        <v>3</v>
      </c>
      <c r="E3" s="1" t="s">
        <v>4</v>
      </c>
      <c r="F3" s="1" t="s">
        <v>5</v>
      </c>
      <c r="G3" s="1" t="s">
        <v>6</v>
      </c>
      <c r="H3" s="1" t="s">
        <v>7</v>
      </c>
      <c r="I3" s="1" t="s">
        <v>7</v>
      </c>
    </row>
    <row r="4" spans="2:11" ht="28.9" customHeight="1">
      <c r="B4" s="4">
        <v>1</v>
      </c>
      <c r="C4" s="6" t="s">
        <v>8</v>
      </c>
      <c r="D4" s="4" t="s">
        <v>9</v>
      </c>
      <c r="E4" s="4">
        <v>44</v>
      </c>
      <c r="F4" s="5">
        <v>75000</v>
      </c>
      <c r="G4" s="5">
        <f>F4*E4</f>
        <v>3300000</v>
      </c>
      <c r="H4" s="5">
        <v>51000</v>
      </c>
      <c r="I4" s="5">
        <f>H4*E4</f>
        <v>2244000</v>
      </c>
    </row>
    <row r="5" spans="2:11">
      <c r="B5" s="4">
        <v>2</v>
      </c>
      <c r="C5" s="4" t="s">
        <v>10</v>
      </c>
      <c r="D5" s="4" t="s">
        <v>9</v>
      </c>
      <c r="E5" s="4">
        <v>1</v>
      </c>
      <c r="F5" s="5">
        <v>55400</v>
      </c>
      <c r="G5" s="5">
        <f t="shared" ref="G5:G13" si="0">F5*E5</f>
        <v>55400</v>
      </c>
      <c r="H5" s="5">
        <v>29000</v>
      </c>
      <c r="I5" s="5">
        <f t="shared" ref="I5:I13" si="1">H5*E5</f>
        <v>29000</v>
      </c>
    </row>
    <row r="6" spans="2:11">
      <c r="B6" s="4">
        <v>3</v>
      </c>
      <c r="C6" s="4" t="s">
        <v>11</v>
      </c>
      <c r="D6" s="4" t="s">
        <v>9</v>
      </c>
      <c r="E6" s="4">
        <v>44</v>
      </c>
      <c r="F6" s="5">
        <v>63000</v>
      </c>
      <c r="G6" s="5">
        <f t="shared" si="0"/>
        <v>2772000</v>
      </c>
      <c r="H6" s="5">
        <v>37591</v>
      </c>
      <c r="I6" s="5">
        <f t="shared" si="1"/>
        <v>1654004</v>
      </c>
    </row>
    <row r="7" spans="2:11">
      <c r="B7" s="4">
        <v>4</v>
      </c>
      <c r="C7" s="4" t="s">
        <v>12</v>
      </c>
      <c r="D7" s="4" t="s">
        <v>9</v>
      </c>
      <c r="E7" s="4">
        <v>44</v>
      </c>
      <c r="F7" s="5">
        <v>63000</v>
      </c>
      <c r="G7" s="5">
        <f t="shared" si="0"/>
        <v>2772000</v>
      </c>
      <c r="H7" s="5">
        <v>39500</v>
      </c>
      <c r="I7" s="5">
        <f t="shared" si="1"/>
        <v>1738000</v>
      </c>
    </row>
    <row r="8" spans="2:11">
      <c r="B8" s="4">
        <v>5</v>
      </c>
      <c r="C8" s="4" t="s">
        <v>13</v>
      </c>
      <c r="D8" s="4" t="s">
        <v>9</v>
      </c>
      <c r="E8" s="4">
        <v>1</v>
      </c>
      <c r="F8" s="5">
        <v>63000</v>
      </c>
      <c r="G8" s="5">
        <f t="shared" si="0"/>
        <v>63000</v>
      </c>
      <c r="H8" s="5">
        <v>39500</v>
      </c>
      <c r="I8" s="5">
        <f t="shared" si="1"/>
        <v>39500</v>
      </c>
    </row>
    <row r="9" spans="2:11">
      <c r="B9" s="4">
        <v>6</v>
      </c>
      <c r="C9" s="4" t="s">
        <v>14</v>
      </c>
      <c r="D9" s="4" t="s">
        <v>9</v>
      </c>
      <c r="E9" s="4">
        <v>44</v>
      </c>
      <c r="F9" s="5">
        <v>78700</v>
      </c>
      <c r="G9" s="5">
        <f t="shared" si="0"/>
        <v>3462800</v>
      </c>
      <c r="H9" s="5">
        <v>55000</v>
      </c>
      <c r="I9" s="5">
        <f t="shared" si="1"/>
        <v>2420000</v>
      </c>
    </row>
    <row r="10" spans="2:11">
      <c r="B10" s="4">
        <v>7</v>
      </c>
      <c r="C10" s="4" t="s">
        <v>15</v>
      </c>
      <c r="D10" s="4" t="s">
        <v>9</v>
      </c>
      <c r="E10" s="4">
        <v>44</v>
      </c>
      <c r="F10" s="5">
        <v>26400</v>
      </c>
      <c r="G10" s="5">
        <f t="shared" si="0"/>
        <v>1161600</v>
      </c>
      <c r="H10" s="5">
        <v>18500</v>
      </c>
      <c r="I10" s="5">
        <f t="shared" si="1"/>
        <v>814000</v>
      </c>
    </row>
    <row r="11" spans="2:11">
      <c r="B11" s="4">
        <v>8</v>
      </c>
      <c r="C11" s="4" t="s">
        <v>16</v>
      </c>
      <c r="D11" s="4" t="s">
        <v>9</v>
      </c>
      <c r="E11" s="4">
        <v>1</v>
      </c>
      <c r="F11" s="5">
        <v>23000</v>
      </c>
      <c r="G11" s="5">
        <f t="shared" si="0"/>
        <v>23000</v>
      </c>
      <c r="H11" s="5">
        <v>14800</v>
      </c>
      <c r="I11" s="5">
        <f t="shared" si="1"/>
        <v>14800</v>
      </c>
    </row>
    <row r="12" spans="2:11">
      <c r="B12" s="4">
        <v>9</v>
      </c>
      <c r="C12" s="4" t="s">
        <v>17</v>
      </c>
      <c r="D12" s="4" t="s">
        <v>9</v>
      </c>
      <c r="E12" s="4">
        <v>1</v>
      </c>
      <c r="F12" s="5">
        <v>58000</v>
      </c>
      <c r="G12" s="5">
        <f t="shared" si="0"/>
        <v>58000</v>
      </c>
      <c r="H12" s="5">
        <v>14800</v>
      </c>
      <c r="I12" s="5">
        <f t="shared" si="1"/>
        <v>14800</v>
      </c>
    </row>
    <row r="13" spans="2:11">
      <c r="B13" s="4">
        <v>10</v>
      </c>
      <c r="C13" s="4" t="s">
        <v>18</v>
      </c>
      <c r="D13" s="4" t="s">
        <v>9</v>
      </c>
      <c r="E13" s="4">
        <v>1</v>
      </c>
      <c r="F13" s="5">
        <v>19700</v>
      </c>
      <c r="G13" s="5">
        <f t="shared" si="0"/>
        <v>19700</v>
      </c>
      <c r="H13" s="5">
        <v>14800</v>
      </c>
      <c r="I13" s="5">
        <f t="shared" si="1"/>
        <v>14800</v>
      </c>
    </row>
    <row r="14" spans="2:11">
      <c r="B14" s="3"/>
      <c r="C14" s="4" t="s">
        <v>19</v>
      </c>
      <c r="D14" s="3"/>
      <c r="E14" s="3"/>
      <c r="F14" s="3"/>
      <c r="G14" s="7">
        <f>SUM(G4:G13)</f>
        <v>13687500</v>
      </c>
      <c r="H14" s="7"/>
      <c r="I14" s="7">
        <f>SUM(I4:I13)</f>
        <v>8982904</v>
      </c>
    </row>
    <row r="16" spans="2:11" ht="15">
      <c r="C16" s="14" t="s">
        <v>23</v>
      </c>
      <c r="D16" s="14"/>
      <c r="E16" s="14"/>
      <c r="F16" s="14"/>
    </row>
    <row r="17" spans="3:11">
      <c r="H17" t="s">
        <v>20</v>
      </c>
      <c r="I17" s="8">
        <f>MIN(G14,I14)</f>
        <v>8982904</v>
      </c>
    </row>
    <row r="18" spans="3:11">
      <c r="C18" s="2" t="s">
        <v>25</v>
      </c>
    </row>
    <row r="19" spans="3:11">
      <c r="C19" s="2" t="s">
        <v>21</v>
      </c>
    </row>
    <row r="20" spans="3:11">
      <c r="C20" s="2" t="s">
        <v>22</v>
      </c>
    </row>
    <row r="22" spans="3:11">
      <c r="C22" s="9"/>
    </row>
    <row r="23" spans="3:11" ht="186" customHeight="1">
      <c r="C23" s="12" t="s">
        <v>24</v>
      </c>
      <c r="D23" s="13"/>
      <c r="E23" s="13"/>
      <c r="F23" s="13"/>
      <c r="G23" s="13"/>
      <c r="H23" s="13"/>
      <c r="I23" s="13"/>
      <c r="J23" s="10"/>
      <c r="K23" s="10"/>
    </row>
  </sheetData>
  <mergeCells count="3">
    <mergeCell ref="B1:K1"/>
    <mergeCell ref="C23:I23"/>
    <mergeCell ref="C16:F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Andres Felipe correa espejo</cp:lastModifiedBy>
  <dcterms:modified xsi:type="dcterms:W3CDTF">2026-10-06T14:13:46Z</dcterms:modified>
</cp:coreProperties>
</file>