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FE_CULTURA\Desktop\navidad\"/>
    </mc:Choice>
  </mc:AlternateContent>
  <bookViews>
    <workbookView xWindow="0" yWindow="0" windowWidth="28800" windowHeight="11445" activeTab="1"/>
  </bookViews>
  <sheets>
    <sheet name="ficha (2)" sheetId="5" r:id="rId1"/>
    <sheet name="Hoja1" sheetId="6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4" i="5" l="1"/>
  <c r="M5" i="5"/>
  <c r="M7" i="5"/>
  <c r="M9" i="5"/>
  <c r="M10" i="5"/>
  <c r="M12" i="5"/>
  <c r="M13" i="5"/>
  <c r="M14" i="5"/>
  <c r="M15" i="5"/>
  <c r="M16" i="5"/>
  <c r="M17" i="5"/>
  <c r="M18" i="5"/>
  <c r="M19" i="5"/>
  <c r="M20" i="5"/>
  <c r="M21" i="5"/>
  <c r="M22" i="5"/>
  <c r="L4" i="5"/>
  <c r="L5" i="5"/>
  <c r="L6" i="5"/>
  <c r="L7" i="5"/>
  <c r="L8" i="5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I4" i="5" l="1"/>
  <c r="I5" i="5"/>
  <c r="I6" i="5"/>
  <c r="I7" i="5"/>
  <c r="I8" i="5"/>
  <c r="I9" i="5"/>
  <c r="I10" i="5"/>
  <c r="I11" i="5"/>
  <c r="M11" i="5" s="1"/>
  <c r="I12" i="5"/>
  <c r="I13" i="5"/>
  <c r="I14" i="5"/>
  <c r="I15" i="5"/>
  <c r="I16" i="5"/>
  <c r="I17" i="5"/>
  <c r="I18" i="5"/>
  <c r="I19" i="5"/>
  <c r="I20" i="5"/>
  <c r="I21" i="5"/>
  <c r="I22" i="5"/>
  <c r="I3" i="5"/>
  <c r="I23" i="5" l="1"/>
  <c r="I24" i="5" s="1"/>
  <c r="I25" i="5" s="1"/>
  <c r="L3" i="5"/>
  <c r="K4" i="5"/>
  <c r="K5" i="5"/>
  <c r="K6" i="5"/>
  <c r="K7" i="5"/>
  <c r="K8" i="5"/>
  <c r="M8" i="5" s="1"/>
  <c r="K9" i="5"/>
  <c r="K3" i="5"/>
  <c r="K23" i="5" l="1"/>
  <c r="K24" i="5" s="1"/>
  <c r="K25" i="5" s="1"/>
  <c r="M6" i="5"/>
  <c r="M23" i="5" s="1"/>
  <c r="M3" i="5"/>
  <c r="M24" i="5" l="1"/>
  <c r="M25" i="5" s="1"/>
</calcChain>
</file>

<file path=xl/sharedStrings.xml><?xml version="1.0" encoding="utf-8"?>
<sst xmlns="http://schemas.openxmlformats.org/spreadsheetml/2006/main" count="107" uniqueCount="37">
  <si>
    <t>DESCRIPCION</t>
  </si>
  <si>
    <t>UN. MEDIDA</t>
  </si>
  <si>
    <t>CANTIDAD</t>
  </si>
  <si>
    <t xml:space="preserve">UNIDAD </t>
  </si>
  <si>
    <t xml:space="preserve">ITEM </t>
  </si>
  <si>
    <t>ACTIVIDAD</t>
  </si>
  <si>
    <t xml:space="preserve">VALOR TOTAL </t>
  </si>
  <si>
    <t xml:space="preserve">VALOR UNITARIO </t>
  </si>
  <si>
    <t xml:space="preserve">PRESUPUESTO OFICIAL </t>
  </si>
  <si>
    <t>ALCANCE</t>
  </si>
  <si>
    <t>Alquiler por treinta (30) dias, montaje, desmontaje y mantenimiento ÁRBOL DE NAVIDAD 3D de 8 metros de alto, base 3,8 m, envolvente entramado sintético de color, adornos entre mariposas y flores e iluminación lineal 400 m, estrella grande en la punta.</t>
  </si>
  <si>
    <t>Alquiler por treinta (30) dias, montaje, desmontaje y mantenimiento ESCENARIO CIELO DE MARIPOSAS, compuesto por 60 unidades en diversidad de colores y diseños, estructura metálica, envolventes sintéticos, iluminación a lo largo de los contornos principales, dimensiones promedio L500 mm x 600 mm.</t>
  </si>
  <si>
    <t>Alquiler por treinta (30) dias, montaje, desmontaje y mantenimiento figura MARIPOSA GIGANTE en estructura metálica rígida, detalles multicolor sobre envolvente sintéticos, el espectador puede fotografiarse y quedar inmerso dentro del arte, dimensiones promedio L5000 mm x W5000 x H3600 mm.</t>
  </si>
  <si>
    <t>Alquiler, montaje, desmontaje y mantenimiento ARCO APUNTADO CON MARIPOSAS, senderos peatonales parque principal, estructura metálica rígida, envolventes sintéticos y luces multicolores, medidas aproximadas L2300 mm x W1800 mm x H50 mm.</t>
  </si>
  <si>
    <t>Alquiler, montaje, desmontaje y mantenimiento PESEBRE plano con 12 personajes principales en cuerpo individual montados en perspectiva, estructura metálica rígida, detalles de forma, materiales e iluminación, altura promedio por personaje 2100 mm x 600 de ancho.</t>
  </si>
  <si>
    <t>Alquiler por treinta (30) dias, montaje, desmontaje y mantenimiento HONGO 3D en estructura metálica rígida y envolvente sintético, detalles en formas y colores, cambia de tono de color de la luz, dimensiones promedio 500 mm x 800.</t>
  </si>
  <si>
    <t>Alquiler por treinta (30) dias, montaje,desmontaje y mantenimiento CORTINA LUMINOSA desde la punta del árbol de Navidad a lo largo de un radio aproximado de 11 m, formada en luz lineal tipo exterior 32 LED x metro.</t>
  </si>
  <si>
    <t>Alquiler por treinta (30) dias, montaje y mantenimiento CONEJO DE PASCUA en estructura metálica rígida, envolventes sintéticos, detalles en formas y colores, dimensiones promedio L400 mm x W500 x H1500.</t>
  </si>
  <si>
    <t>Alquiler por treinta (30) dias, montaje y mantenimiento OSO NAVIDEÑO en estructura metálica rígida, envolventes sintéticos, detalles en formas y colores, dimensiones promedio L1500 mm x W500 x H800.</t>
  </si>
  <si>
    <t>Alquiler por treinta (30) dias, montaje,desmontaje y mantenimiento CISNE en estructura metálica, envolventes sintéticos, detalles en formas y colores, dimensiones promedio L1500 mm x W500 x H1200.</t>
  </si>
  <si>
    <t>Alquiler por treinta (30) dias, instalación y desinstalacion, manguera luminosa diversos colores 32 LED x metro.</t>
  </si>
  <si>
    <t>Alquiler por treinta (30) dias, instalación y desinstalacion, reflector LED multicolor de 100W.</t>
  </si>
  <si>
    <t>Alquiler por treinta (30) dias, instalación y desinstalacion, controlador centralizado para encendido y apagado programable de 40A 220V.</t>
  </si>
  <si>
    <t>Alquiler por treinta (30) dias y tendido metro cable duplex 2x12.</t>
  </si>
  <si>
    <t>Alquiler por treinta (30) dias y montaje reflector LED multicolor de 200W.</t>
  </si>
  <si>
    <t>Alquiler por treinta (30) dias, montaje y desmontaje, Fotocontrol con base 10A.</t>
  </si>
  <si>
    <t>Alquiler por treinta (30) dias, montaje y desmontaje reflector LED multicolor de 200W.</t>
  </si>
  <si>
    <t>Alquiler por treinta (30) dias, montaje y desmontaje Fotocontrol con base 10A.</t>
  </si>
  <si>
    <t>CELEBRACION NAVIDEÑA</t>
  </si>
  <si>
    <t>SUMINISTRO</t>
  </si>
  <si>
    <t>ML</t>
  </si>
  <si>
    <t>MES</t>
  </si>
  <si>
    <t>GLOBAL</t>
  </si>
  <si>
    <t>COTIZACIÓN 1 ENERGITICA</t>
  </si>
  <si>
    <t>IVA 19%</t>
  </si>
  <si>
    <t>TOTAL</t>
  </si>
  <si>
    <t>COTIZACIÓN 2 ENERTOL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</si>
</sst>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25">
    <xf numFmtId="0" fontId="0" fillId="0" borderId="0" xfId="0"/>
    <xf numFmtId="165" fontId="0" fillId="0" borderId="0" xfId="1" applyNumberFormat="1" applyFont="1" applyFill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0" applyNumberFormat="1"/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1" fillId="0" borderId="1" xfId="0" applyNumberFormat="1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65" fontId="0" fillId="0" borderId="1" xfId="1" applyNumberFormat="1" applyFont="1" applyFill="1" applyBorder="1" applyAlignment="1">
      <alignment vertical="center" wrapText="1"/>
    </xf>
    <xf numFmtId="165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5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6"/>
  <sheetViews>
    <sheetView zoomScale="117" zoomScaleNormal="117" workbookViewId="0">
      <selection activeCell="B2" sqref="B2:G22"/>
    </sheetView>
  </sheetViews>
  <sheetFormatPr baseColWidth="10" defaultColWidth="11.42578125" defaultRowHeight="15" x14ac:dyDescent="0.25"/>
  <cols>
    <col min="2" max="2" width="12.140625" style="6" customWidth="1"/>
    <col min="3" max="3" width="12.140625" style="6" bestFit="1" customWidth="1"/>
    <col min="4" max="4" width="5.5703125" style="6" bestFit="1" customWidth="1"/>
    <col min="5" max="5" width="68.28515625" style="3" customWidth="1"/>
    <col min="6" max="7" width="10.85546875" style="6" customWidth="1"/>
    <col min="8" max="8" width="20" style="1" customWidth="1"/>
    <col min="9" max="11" width="16" style="1" customWidth="1"/>
    <col min="12" max="12" width="14" style="2" customWidth="1"/>
    <col min="13" max="13" width="14.140625" style="2" customWidth="1"/>
    <col min="14" max="14" width="14" bestFit="1" customWidth="1"/>
    <col min="16" max="16" width="14" bestFit="1" customWidth="1"/>
  </cols>
  <sheetData>
    <row r="1" spans="2:13" ht="29.1" customHeight="1" x14ac:dyDescent="0.25">
      <c r="C1" s="8"/>
      <c r="D1" s="8"/>
      <c r="E1" s="9"/>
      <c r="F1" s="8"/>
      <c r="G1" s="8"/>
      <c r="H1" s="21" t="s">
        <v>33</v>
      </c>
      <c r="I1" s="21"/>
      <c r="J1" s="21" t="s">
        <v>36</v>
      </c>
      <c r="K1" s="21"/>
      <c r="L1" s="22" t="s">
        <v>8</v>
      </c>
      <c r="M1" s="22"/>
    </row>
    <row r="2" spans="2:13" ht="30" x14ac:dyDescent="0.25">
      <c r="B2" s="5" t="s">
        <v>5</v>
      </c>
      <c r="C2" s="10" t="s">
        <v>9</v>
      </c>
      <c r="D2" s="10" t="s">
        <v>4</v>
      </c>
      <c r="E2" s="11" t="s">
        <v>0</v>
      </c>
      <c r="F2" s="10" t="s">
        <v>1</v>
      </c>
      <c r="G2" s="10" t="s">
        <v>2</v>
      </c>
      <c r="H2" s="12" t="s">
        <v>7</v>
      </c>
      <c r="I2" s="12" t="s">
        <v>6</v>
      </c>
      <c r="J2" s="12" t="s">
        <v>7</v>
      </c>
      <c r="K2" s="12" t="s">
        <v>6</v>
      </c>
      <c r="L2" s="12" t="s">
        <v>7</v>
      </c>
      <c r="M2" s="12" t="s">
        <v>6</v>
      </c>
    </row>
    <row r="3" spans="2:13" ht="60" customHeight="1" x14ac:dyDescent="0.25">
      <c r="B3" s="19" t="s">
        <v>28</v>
      </c>
      <c r="C3" s="20" t="s">
        <v>29</v>
      </c>
      <c r="D3" s="14">
        <v>1</v>
      </c>
      <c r="E3" s="14" t="s">
        <v>10</v>
      </c>
      <c r="F3" s="8" t="s">
        <v>32</v>
      </c>
      <c r="G3" s="15">
        <v>1</v>
      </c>
      <c r="H3" s="16">
        <v>11535568</v>
      </c>
      <c r="I3" s="16">
        <f>H3*G3</f>
        <v>11535568</v>
      </c>
      <c r="J3" s="16">
        <v>10986255</v>
      </c>
      <c r="K3" s="16">
        <f>J3*G3</f>
        <v>10986255</v>
      </c>
      <c r="L3" s="17">
        <f>(H3+J3)/2</f>
        <v>11260911.5</v>
      </c>
      <c r="M3" s="17">
        <f>(I3+K3)/2</f>
        <v>11260911.5</v>
      </c>
    </row>
    <row r="4" spans="2:13" ht="75" x14ac:dyDescent="0.25">
      <c r="B4" s="19"/>
      <c r="C4" s="20"/>
      <c r="D4" s="14">
        <v>2</v>
      </c>
      <c r="E4" s="14" t="s">
        <v>11</v>
      </c>
      <c r="F4" s="8" t="s">
        <v>3</v>
      </c>
      <c r="G4" s="15">
        <v>1</v>
      </c>
      <c r="H4" s="16">
        <v>9953011</v>
      </c>
      <c r="I4" s="16">
        <f t="shared" ref="I4:I22" si="0">H4*G4</f>
        <v>9953011</v>
      </c>
      <c r="J4" s="16">
        <v>8446237</v>
      </c>
      <c r="K4" s="16">
        <f t="shared" ref="K4:K22" si="1">J4*G4</f>
        <v>8446237</v>
      </c>
      <c r="L4" s="17">
        <f t="shared" ref="L4:L22" si="2">(H4+J4)/2</f>
        <v>9199624</v>
      </c>
      <c r="M4" s="17">
        <f t="shared" ref="M4:M22" si="3">(I4+K4)/2</f>
        <v>9199624</v>
      </c>
    </row>
    <row r="5" spans="2:13" ht="75" x14ac:dyDescent="0.25">
      <c r="B5" s="19"/>
      <c r="C5" s="20"/>
      <c r="D5" s="14">
        <v>3</v>
      </c>
      <c r="E5" s="14" t="s">
        <v>12</v>
      </c>
      <c r="F5" s="8" t="s">
        <v>3</v>
      </c>
      <c r="G5" s="15">
        <v>1</v>
      </c>
      <c r="H5" s="16">
        <v>6085383</v>
      </c>
      <c r="I5" s="16">
        <f t="shared" si="0"/>
        <v>6085383</v>
      </c>
      <c r="J5" s="16">
        <v>4889791</v>
      </c>
      <c r="K5" s="16">
        <f t="shared" si="1"/>
        <v>4889791</v>
      </c>
      <c r="L5" s="17">
        <f t="shared" si="2"/>
        <v>5487587</v>
      </c>
      <c r="M5" s="17">
        <f t="shared" si="3"/>
        <v>5487587</v>
      </c>
    </row>
    <row r="6" spans="2:13" ht="60" x14ac:dyDescent="0.25">
      <c r="B6" s="19"/>
      <c r="C6" s="20"/>
      <c r="D6" s="14">
        <v>4</v>
      </c>
      <c r="E6" s="14" t="s">
        <v>13</v>
      </c>
      <c r="F6" s="8" t="s">
        <v>3</v>
      </c>
      <c r="G6" s="15">
        <v>12</v>
      </c>
      <c r="H6" s="16">
        <v>841989</v>
      </c>
      <c r="I6" s="16">
        <f t="shared" si="0"/>
        <v>10103868</v>
      </c>
      <c r="J6" s="16">
        <v>825479</v>
      </c>
      <c r="K6" s="16">
        <f t="shared" si="1"/>
        <v>9905748</v>
      </c>
      <c r="L6" s="17">
        <f t="shared" si="2"/>
        <v>833734</v>
      </c>
      <c r="M6" s="17">
        <f t="shared" si="3"/>
        <v>10004808</v>
      </c>
    </row>
    <row r="7" spans="2:13" ht="60" x14ac:dyDescent="0.25">
      <c r="B7" s="19"/>
      <c r="C7" s="20"/>
      <c r="D7" s="14">
        <v>5</v>
      </c>
      <c r="E7" s="14" t="s">
        <v>14</v>
      </c>
      <c r="F7" s="8" t="s">
        <v>32</v>
      </c>
      <c r="G7" s="15">
        <v>1</v>
      </c>
      <c r="H7" s="16">
        <v>7015824</v>
      </c>
      <c r="I7" s="16">
        <f t="shared" si="0"/>
        <v>7015824</v>
      </c>
      <c r="J7" s="16">
        <v>6745985</v>
      </c>
      <c r="K7" s="16">
        <f t="shared" si="1"/>
        <v>6745985</v>
      </c>
      <c r="L7" s="17">
        <f t="shared" si="2"/>
        <v>6880904.5</v>
      </c>
      <c r="M7" s="17">
        <f t="shared" si="3"/>
        <v>6880904.5</v>
      </c>
    </row>
    <row r="8" spans="2:13" ht="60" x14ac:dyDescent="0.25">
      <c r="B8" s="19"/>
      <c r="C8" s="20"/>
      <c r="D8" s="14">
        <v>6</v>
      </c>
      <c r="E8" s="14" t="s">
        <v>15</v>
      </c>
      <c r="F8" s="8" t="s">
        <v>32</v>
      </c>
      <c r="G8" s="15">
        <v>32</v>
      </c>
      <c r="H8" s="16">
        <v>291354</v>
      </c>
      <c r="I8" s="16">
        <f t="shared" si="0"/>
        <v>9323328</v>
      </c>
      <c r="J8" s="16">
        <v>285641</v>
      </c>
      <c r="K8" s="16">
        <f t="shared" si="1"/>
        <v>9140512</v>
      </c>
      <c r="L8" s="17">
        <f t="shared" si="2"/>
        <v>288497.5</v>
      </c>
      <c r="M8" s="17">
        <f t="shared" si="3"/>
        <v>9231920</v>
      </c>
    </row>
    <row r="9" spans="2:13" ht="60" x14ac:dyDescent="0.25">
      <c r="B9" s="19"/>
      <c r="C9" s="20"/>
      <c r="D9" s="14">
        <v>7</v>
      </c>
      <c r="E9" s="14" t="s">
        <v>16</v>
      </c>
      <c r="F9" s="8" t="s">
        <v>32</v>
      </c>
      <c r="G9" s="15">
        <v>1</v>
      </c>
      <c r="H9" s="16">
        <v>5098773</v>
      </c>
      <c r="I9" s="16">
        <f t="shared" si="0"/>
        <v>5098773</v>
      </c>
      <c r="J9" s="16">
        <v>4855974</v>
      </c>
      <c r="K9" s="16">
        <f t="shared" si="1"/>
        <v>4855974</v>
      </c>
      <c r="L9" s="17">
        <f t="shared" si="2"/>
        <v>4977373.5</v>
      </c>
      <c r="M9" s="17">
        <f t="shared" si="3"/>
        <v>4977373.5</v>
      </c>
    </row>
    <row r="10" spans="2:13" ht="45" x14ac:dyDescent="0.25">
      <c r="B10" s="19"/>
      <c r="C10" s="20"/>
      <c r="D10" s="14">
        <v>8</v>
      </c>
      <c r="E10" s="9" t="s">
        <v>17</v>
      </c>
      <c r="F10" s="8" t="s">
        <v>3</v>
      </c>
      <c r="G10" s="15">
        <v>2</v>
      </c>
      <c r="H10" s="16">
        <v>1379023</v>
      </c>
      <c r="I10" s="16">
        <f t="shared" si="0"/>
        <v>2758046</v>
      </c>
      <c r="J10" s="7">
        <v>1325984</v>
      </c>
      <c r="K10" s="7">
        <f t="shared" si="1"/>
        <v>2651968</v>
      </c>
      <c r="L10" s="17">
        <f t="shared" si="2"/>
        <v>1352503.5</v>
      </c>
      <c r="M10" s="17">
        <f t="shared" si="3"/>
        <v>2705007</v>
      </c>
    </row>
    <row r="11" spans="2:13" ht="45" x14ac:dyDescent="0.25">
      <c r="B11" s="19"/>
      <c r="C11" s="20"/>
      <c r="D11" s="14">
        <v>9</v>
      </c>
      <c r="E11" s="9" t="s">
        <v>18</v>
      </c>
      <c r="F11" s="8" t="s">
        <v>3</v>
      </c>
      <c r="G11" s="15">
        <v>3</v>
      </c>
      <c r="H11" s="16">
        <v>1711575</v>
      </c>
      <c r="I11" s="16">
        <f t="shared" si="0"/>
        <v>5134725</v>
      </c>
      <c r="J11" s="16">
        <v>1584792</v>
      </c>
      <c r="K11" s="16">
        <f t="shared" si="1"/>
        <v>4754376</v>
      </c>
      <c r="L11" s="17">
        <f t="shared" si="2"/>
        <v>1648183.5</v>
      </c>
      <c r="M11" s="17">
        <f t="shared" si="3"/>
        <v>4944550.5</v>
      </c>
    </row>
    <row r="12" spans="2:13" ht="45" x14ac:dyDescent="0.25">
      <c r="B12" s="19"/>
      <c r="C12" s="20"/>
      <c r="D12" s="14">
        <v>10</v>
      </c>
      <c r="E12" s="9" t="s">
        <v>19</v>
      </c>
      <c r="F12" s="8" t="s">
        <v>3</v>
      </c>
      <c r="G12" s="15">
        <v>3</v>
      </c>
      <c r="H12" s="16">
        <v>1354023</v>
      </c>
      <c r="I12" s="16">
        <f t="shared" si="0"/>
        <v>4062069</v>
      </c>
      <c r="J12" s="16">
        <v>1289546</v>
      </c>
      <c r="K12" s="16">
        <f t="shared" si="1"/>
        <v>3868638</v>
      </c>
      <c r="L12" s="17">
        <f t="shared" si="2"/>
        <v>1321784.5</v>
      </c>
      <c r="M12" s="17">
        <f t="shared" si="3"/>
        <v>3965353.5</v>
      </c>
    </row>
    <row r="13" spans="2:13" ht="30" x14ac:dyDescent="0.25">
      <c r="B13" s="19"/>
      <c r="C13" s="20"/>
      <c r="D13" s="14">
        <v>11</v>
      </c>
      <c r="E13" s="9" t="s">
        <v>20</v>
      </c>
      <c r="F13" s="8" t="s">
        <v>3</v>
      </c>
      <c r="G13" s="15">
        <v>1800</v>
      </c>
      <c r="H13" s="16">
        <v>2692</v>
      </c>
      <c r="I13" s="16">
        <f t="shared" si="0"/>
        <v>4845600</v>
      </c>
      <c r="J13" s="16">
        <v>2447</v>
      </c>
      <c r="K13" s="16">
        <f t="shared" si="1"/>
        <v>4404600</v>
      </c>
      <c r="L13" s="17">
        <f t="shared" si="2"/>
        <v>2569.5</v>
      </c>
      <c r="M13" s="17">
        <f t="shared" si="3"/>
        <v>4625100</v>
      </c>
    </row>
    <row r="14" spans="2:13" ht="30" x14ac:dyDescent="0.25">
      <c r="B14" s="19"/>
      <c r="C14" s="20"/>
      <c r="D14" s="14">
        <v>12</v>
      </c>
      <c r="E14" s="9" t="s">
        <v>21</v>
      </c>
      <c r="F14" s="8" t="s">
        <v>3</v>
      </c>
      <c r="G14" s="15">
        <v>4</v>
      </c>
      <c r="H14" s="16">
        <v>60087</v>
      </c>
      <c r="I14" s="16">
        <f t="shared" si="0"/>
        <v>240348</v>
      </c>
      <c r="J14" s="16">
        <v>56686</v>
      </c>
      <c r="K14" s="16">
        <f t="shared" si="1"/>
        <v>226744</v>
      </c>
      <c r="L14" s="17">
        <f t="shared" si="2"/>
        <v>58386.5</v>
      </c>
      <c r="M14" s="17">
        <f t="shared" si="3"/>
        <v>233546</v>
      </c>
    </row>
    <row r="15" spans="2:13" ht="30" x14ac:dyDescent="0.25">
      <c r="B15" s="19"/>
      <c r="C15" s="20"/>
      <c r="D15" s="14">
        <v>13</v>
      </c>
      <c r="E15" s="9" t="s">
        <v>22</v>
      </c>
      <c r="F15" s="8" t="s">
        <v>3</v>
      </c>
      <c r="G15" s="15">
        <v>2</v>
      </c>
      <c r="H15" s="16">
        <v>193923</v>
      </c>
      <c r="I15" s="16">
        <f t="shared" si="0"/>
        <v>387846</v>
      </c>
      <c r="J15" s="16">
        <v>179558</v>
      </c>
      <c r="K15" s="16">
        <f t="shared" si="1"/>
        <v>359116</v>
      </c>
      <c r="L15" s="17">
        <f t="shared" si="2"/>
        <v>186740.5</v>
      </c>
      <c r="M15" s="17">
        <f t="shared" si="3"/>
        <v>373481</v>
      </c>
    </row>
    <row r="16" spans="2:13" x14ac:dyDescent="0.25">
      <c r="B16" s="19"/>
      <c r="C16" s="20"/>
      <c r="D16" s="14">
        <v>14</v>
      </c>
      <c r="E16" s="9" t="s">
        <v>23</v>
      </c>
      <c r="F16" s="8" t="s">
        <v>30</v>
      </c>
      <c r="G16" s="15">
        <v>945</v>
      </c>
      <c r="H16" s="16">
        <v>3013</v>
      </c>
      <c r="I16" s="16">
        <f t="shared" si="0"/>
        <v>2847285</v>
      </c>
      <c r="J16" s="16">
        <v>2739</v>
      </c>
      <c r="K16" s="16">
        <f t="shared" si="1"/>
        <v>2588355</v>
      </c>
      <c r="L16" s="17">
        <f t="shared" si="2"/>
        <v>2876</v>
      </c>
      <c r="M16" s="17">
        <f t="shared" si="3"/>
        <v>2717820</v>
      </c>
    </row>
    <row r="17" spans="2:16" x14ac:dyDescent="0.25">
      <c r="B17" s="19"/>
      <c r="C17" s="20"/>
      <c r="D17" s="14">
        <v>15</v>
      </c>
      <c r="E17" s="9" t="s">
        <v>24</v>
      </c>
      <c r="F17" s="8" t="s">
        <v>3</v>
      </c>
      <c r="G17" s="15">
        <v>2</v>
      </c>
      <c r="H17" s="16">
        <v>260393</v>
      </c>
      <c r="I17" s="16">
        <f t="shared" si="0"/>
        <v>520786</v>
      </c>
      <c r="J17" s="16">
        <v>243358</v>
      </c>
      <c r="K17" s="16">
        <f t="shared" si="1"/>
        <v>486716</v>
      </c>
      <c r="L17" s="17">
        <f t="shared" si="2"/>
        <v>251875.5</v>
      </c>
      <c r="M17" s="17">
        <f t="shared" si="3"/>
        <v>503751</v>
      </c>
    </row>
    <row r="18" spans="2:16" ht="30" x14ac:dyDescent="0.25">
      <c r="B18" s="19"/>
      <c r="C18" s="20"/>
      <c r="D18" s="14">
        <v>16</v>
      </c>
      <c r="E18" s="9" t="s">
        <v>25</v>
      </c>
      <c r="F18" s="8" t="s">
        <v>31</v>
      </c>
      <c r="G18" s="15">
        <v>2</v>
      </c>
      <c r="H18" s="16">
        <v>17290</v>
      </c>
      <c r="I18" s="16">
        <f t="shared" si="0"/>
        <v>34580</v>
      </c>
      <c r="J18" s="16">
        <v>15684</v>
      </c>
      <c r="K18" s="16">
        <f t="shared" si="1"/>
        <v>31368</v>
      </c>
      <c r="L18" s="17">
        <f t="shared" si="2"/>
        <v>16487</v>
      </c>
      <c r="M18" s="17">
        <f t="shared" si="3"/>
        <v>32974</v>
      </c>
    </row>
    <row r="19" spans="2:16" x14ac:dyDescent="0.25">
      <c r="B19" s="19"/>
      <c r="C19" s="20"/>
      <c r="D19" s="14">
        <v>17</v>
      </c>
      <c r="E19" s="9" t="s">
        <v>23</v>
      </c>
      <c r="F19" s="8" t="s">
        <v>30</v>
      </c>
      <c r="G19" s="15">
        <v>40</v>
      </c>
      <c r="H19" s="16">
        <v>3013</v>
      </c>
      <c r="I19" s="16">
        <f t="shared" si="0"/>
        <v>120520</v>
      </c>
      <c r="J19" s="16">
        <v>2739</v>
      </c>
      <c r="K19" s="16">
        <f t="shared" si="1"/>
        <v>109560</v>
      </c>
      <c r="L19" s="17">
        <f t="shared" si="2"/>
        <v>2876</v>
      </c>
      <c r="M19" s="17">
        <f t="shared" si="3"/>
        <v>115040</v>
      </c>
    </row>
    <row r="20" spans="2:16" ht="30" x14ac:dyDescent="0.25">
      <c r="B20" s="19"/>
      <c r="C20" s="20"/>
      <c r="D20" s="14">
        <v>18</v>
      </c>
      <c r="E20" s="9" t="s">
        <v>26</v>
      </c>
      <c r="F20" s="8" t="s">
        <v>3</v>
      </c>
      <c r="G20" s="15">
        <v>4</v>
      </c>
      <c r="H20" s="16">
        <v>260393</v>
      </c>
      <c r="I20" s="16">
        <f t="shared" si="0"/>
        <v>1041572</v>
      </c>
      <c r="J20" s="16">
        <v>243358</v>
      </c>
      <c r="K20" s="16">
        <f t="shared" si="1"/>
        <v>973432</v>
      </c>
      <c r="L20" s="17">
        <f t="shared" si="2"/>
        <v>251875.5</v>
      </c>
      <c r="M20" s="17">
        <f t="shared" si="3"/>
        <v>1007502</v>
      </c>
    </row>
    <row r="21" spans="2:16" ht="30" x14ac:dyDescent="0.25">
      <c r="B21" s="19"/>
      <c r="C21" s="20"/>
      <c r="D21" s="14">
        <v>19</v>
      </c>
      <c r="E21" s="9" t="s">
        <v>27</v>
      </c>
      <c r="F21" s="8" t="s">
        <v>3</v>
      </c>
      <c r="G21" s="8">
        <v>2</v>
      </c>
      <c r="H21" s="16">
        <v>17290</v>
      </c>
      <c r="I21" s="16">
        <f t="shared" si="0"/>
        <v>34580</v>
      </c>
      <c r="J21" s="16">
        <v>15683</v>
      </c>
      <c r="K21" s="16">
        <f t="shared" si="1"/>
        <v>31366</v>
      </c>
      <c r="L21" s="17">
        <f t="shared" si="2"/>
        <v>16486.5</v>
      </c>
      <c r="M21" s="17">
        <f t="shared" si="3"/>
        <v>32973</v>
      </c>
    </row>
    <row r="22" spans="2:16" x14ac:dyDescent="0.25">
      <c r="B22" s="19"/>
      <c r="C22" s="20"/>
      <c r="D22" s="14">
        <v>20</v>
      </c>
      <c r="E22" s="9" t="s">
        <v>23</v>
      </c>
      <c r="F22" s="8" t="s">
        <v>30</v>
      </c>
      <c r="G22" s="8">
        <v>40</v>
      </c>
      <c r="H22" s="16">
        <v>3013</v>
      </c>
      <c r="I22" s="16">
        <f t="shared" si="0"/>
        <v>120520</v>
      </c>
      <c r="J22" s="16">
        <v>2739</v>
      </c>
      <c r="K22" s="16">
        <f t="shared" si="1"/>
        <v>109560</v>
      </c>
      <c r="L22" s="17">
        <f t="shared" si="2"/>
        <v>2876</v>
      </c>
      <c r="M22" s="17">
        <f t="shared" si="3"/>
        <v>115040</v>
      </c>
    </row>
    <row r="23" spans="2:16" x14ac:dyDescent="0.25">
      <c r="C23" s="8"/>
      <c r="D23" s="8"/>
      <c r="E23" s="9"/>
      <c r="F23" s="8"/>
      <c r="G23" s="8"/>
      <c r="H23" s="16"/>
      <c r="I23" s="16">
        <f>SUM(I3:I22)</f>
        <v>81264232</v>
      </c>
      <c r="J23" s="16"/>
      <c r="K23" s="16">
        <f>SUM(K3:K22)</f>
        <v>75566301</v>
      </c>
      <c r="L23" s="18"/>
      <c r="M23" s="17">
        <f>SUM(M3:M22)</f>
        <v>78415266.5</v>
      </c>
    </row>
    <row r="24" spans="2:16" x14ac:dyDescent="0.25">
      <c r="C24" s="8"/>
      <c r="D24" s="8"/>
      <c r="E24" s="9"/>
      <c r="F24" s="8"/>
      <c r="G24" s="8"/>
      <c r="H24" s="16" t="s">
        <v>34</v>
      </c>
      <c r="I24" s="16">
        <f>I23*19%</f>
        <v>15440204.08</v>
      </c>
      <c r="J24" s="16"/>
      <c r="K24" s="16">
        <f>K23*19%</f>
        <v>14357597.189999999</v>
      </c>
      <c r="L24" s="18"/>
      <c r="M24" s="17">
        <f>M23*19%</f>
        <v>14898900.635</v>
      </c>
    </row>
    <row r="25" spans="2:16" x14ac:dyDescent="0.25">
      <c r="C25" s="8"/>
      <c r="D25" s="8"/>
      <c r="E25" s="9"/>
      <c r="F25" s="8"/>
      <c r="G25" s="8"/>
      <c r="H25" s="16" t="s">
        <v>35</v>
      </c>
      <c r="I25" s="16">
        <f>I24+I23</f>
        <v>96704436.079999998</v>
      </c>
      <c r="J25" s="16"/>
      <c r="K25" s="16">
        <f>K24+K23</f>
        <v>89923898.189999998</v>
      </c>
      <c r="L25" s="18"/>
      <c r="M25" s="17">
        <f>M23+M24</f>
        <v>93314167.135000005</v>
      </c>
    </row>
    <row r="26" spans="2:16" x14ac:dyDescent="0.25">
      <c r="P26" s="4"/>
    </row>
  </sheetData>
  <mergeCells count="5">
    <mergeCell ref="B3:B22"/>
    <mergeCell ref="C3:C22"/>
    <mergeCell ref="H1:I1"/>
    <mergeCell ref="J1:K1"/>
    <mergeCell ref="L1:M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activeCell="C3" sqref="C3"/>
    </sheetView>
  </sheetViews>
  <sheetFormatPr baseColWidth="10" defaultRowHeight="15" x14ac:dyDescent="0.25"/>
  <cols>
    <col min="4" max="4" width="40.140625" customWidth="1"/>
  </cols>
  <sheetData>
    <row r="1" spans="1:6" ht="30" x14ac:dyDescent="0.25">
      <c r="A1" s="5" t="s">
        <v>5</v>
      </c>
      <c r="B1" s="23" t="s">
        <v>9</v>
      </c>
      <c r="C1" s="10" t="s">
        <v>4</v>
      </c>
      <c r="D1" s="11" t="s">
        <v>0</v>
      </c>
      <c r="E1" s="10" t="s">
        <v>1</v>
      </c>
      <c r="F1" s="10" t="s">
        <v>2</v>
      </c>
    </row>
    <row r="2" spans="1:6" ht="105" x14ac:dyDescent="0.25">
      <c r="A2" s="24" t="s">
        <v>28</v>
      </c>
      <c r="B2" s="20" t="s">
        <v>29</v>
      </c>
      <c r="C2" s="14">
        <v>1</v>
      </c>
      <c r="D2" s="14" t="s">
        <v>10</v>
      </c>
      <c r="E2" s="13" t="s">
        <v>32</v>
      </c>
      <c r="F2" s="15">
        <v>1</v>
      </c>
    </row>
    <row r="3" spans="1:6" ht="120" x14ac:dyDescent="0.25">
      <c r="A3" s="24"/>
      <c r="B3" s="20"/>
      <c r="C3" s="14">
        <v>2</v>
      </c>
      <c r="D3" s="14" t="s">
        <v>11</v>
      </c>
      <c r="E3" s="13" t="s">
        <v>3</v>
      </c>
      <c r="F3" s="15">
        <v>1</v>
      </c>
    </row>
    <row r="4" spans="1:6" ht="120" x14ac:dyDescent="0.25">
      <c r="A4" s="24"/>
      <c r="B4" s="20"/>
      <c r="C4" s="14">
        <v>3</v>
      </c>
      <c r="D4" s="14" t="s">
        <v>12</v>
      </c>
      <c r="E4" s="13" t="s">
        <v>3</v>
      </c>
      <c r="F4" s="15">
        <v>1</v>
      </c>
    </row>
    <row r="5" spans="1:6" ht="105" x14ac:dyDescent="0.25">
      <c r="A5" s="24"/>
      <c r="B5" s="20"/>
      <c r="C5" s="14">
        <v>4</v>
      </c>
      <c r="D5" s="14" t="s">
        <v>13</v>
      </c>
      <c r="E5" s="13" t="s">
        <v>3</v>
      </c>
      <c r="F5" s="15">
        <v>12</v>
      </c>
    </row>
    <row r="6" spans="1:6" ht="105" x14ac:dyDescent="0.25">
      <c r="A6" s="24"/>
      <c r="B6" s="20"/>
      <c r="C6" s="14">
        <v>5</v>
      </c>
      <c r="D6" s="14" t="s">
        <v>14</v>
      </c>
      <c r="E6" s="13" t="s">
        <v>32</v>
      </c>
      <c r="F6" s="15">
        <v>1</v>
      </c>
    </row>
    <row r="7" spans="1:6" ht="90" x14ac:dyDescent="0.25">
      <c r="A7" s="24"/>
      <c r="B7" s="20"/>
      <c r="C7" s="14">
        <v>6</v>
      </c>
      <c r="D7" s="14" t="s">
        <v>15</v>
      </c>
      <c r="E7" s="13" t="s">
        <v>32</v>
      </c>
      <c r="F7" s="15">
        <v>32</v>
      </c>
    </row>
    <row r="8" spans="1:6" ht="90" x14ac:dyDescent="0.25">
      <c r="A8" s="24"/>
      <c r="B8" s="20"/>
      <c r="C8" s="14">
        <v>7</v>
      </c>
      <c r="D8" s="14" t="s">
        <v>16</v>
      </c>
      <c r="E8" s="13" t="s">
        <v>32</v>
      </c>
      <c r="F8" s="15">
        <v>1</v>
      </c>
    </row>
    <row r="9" spans="1:6" ht="90" x14ac:dyDescent="0.25">
      <c r="A9" s="24"/>
      <c r="B9" s="20"/>
      <c r="C9" s="14">
        <v>8</v>
      </c>
      <c r="D9" s="9" t="s">
        <v>17</v>
      </c>
      <c r="E9" s="13" t="s">
        <v>3</v>
      </c>
      <c r="F9" s="15">
        <v>2</v>
      </c>
    </row>
    <row r="10" spans="1:6" ht="90" x14ac:dyDescent="0.25">
      <c r="A10" s="24"/>
      <c r="B10" s="20"/>
      <c r="C10" s="14">
        <v>9</v>
      </c>
      <c r="D10" s="9" t="s">
        <v>18</v>
      </c>
      <c r="E10" s="13" t="s">
        <v>3</v>
      </c>
      <c r="F10" s="15">
        <v>3</v>
      </c>
    </row>
    <row r="11" spans="1:6" ht="90" x14ac:dyDescent="0.25">
      <c r="A11" s="24"/>
      <c r="B11" s="20"/>
      <c r="C11" s="14">
        <v>10</v>
      </c>
      <c r="D11" s="9" t="s">
        <v>19</v>
      </c>
      <c r="E11" s="13" t="s">
        <v>3</v>
      </c>
      <c r="F11" s="15">
        <v>3</v>
      </c>
    </row>
    <row r="12" spans="1:6" ht="45" x14ac:dyDescent="0.25">
      <c r="A12" s="24"/>
      <c r="B12" s="20"/>
      <c r="C12" s="14">
        <v>11</v>
      </c>
      <c r="D12" s="9" t="s">
        <v>20</v>
      </c>
      <c r="E12" s="13" t="s">
        <v>3</v>
      </c>
      <c r="F12" s="15">
        <v>1800</v>
      </c>
    </row>
    <row r="13" spans="1:6" ht="45" x14ac:dyDescent="0.25">
      <c r="A13" s="24"/>
      <c r="B13" s="20"/>
      <c r="C13" s="14">
        <v>12</v>
      </c>
      <c r="D13" s="9" t="s">
        <v>21</v>
      </c>
      <c r="E13" s="13" t="s">
        <v>3</v>
      </c>
      <c r="F13" s="15">
        <v>4</v>
      </c>
    </row>
    <row r="14" spans="1:6" ht="60" x14ac:dyDescent="0.25">
      <c r="A14" s="24"/>
      <c r="B14" s="20"/>
      <c r="C14" s="14">
        <v>13</v>
      </c>
      <c r="D14" s="9" t="s">
        <v>22</v>
      </c>
      <c r="E14" s="13" t="s">
        <v>3</v>
      </c>
      <c r="F14" s="15">
        <v>2</v>
      </c>
    </row>
    <row r="15" spans="1:6" ht="30" x14ac:dyDescent="0.25">
      <c r="A15" s="24"/>
      <c r="B15" s="20"/>
      <c r="C15" s="14">
        <v>14</v>
      </c>
      <c r="D15" s="9" t="s">
        <v>23</v>
      </c>
      <c r="E15" s="13" t="s">
        <v>30</v>
      </c>
      <c r="F15" s="15">
        <v>945</v>
      </c>
    </row>
    <row r="16" spans="1:6" ht="30" x14ac:dyDescent="0.25">
      <c r="A16" s="24"/>
      <c r="B16" s="20"/>
      <c r="C16" s="14">
        <v>15</v>
      </c>
      <c r="D16" s="9" t="s">
        <v>24</v>
      </c>
      <c r="E16" s="13" t="s">
        <v>3</v>
      </c>
      <c r="F16" s="15">
        <v>2</v>
      </c>
    </row>
    <row r="17" spans="1:6" ht="30" x14ac:dyDescent="0.25">
      <c r="A17" s="24"/>
      <c r="B17" s="20"/>
      <c r="C17" s="14">
        <v>16</v>
      </c>
      <c r="D17" s="9" t="s">
        <v>25</v>
      </c>
      <c r="E17" s="13" t="s">
        <v>31</v>
      </c>
      <c r="F17" s="15">
        <v>2</v>
      </c>
    </row>
    <row r="18" spans="1:6" ht="30" x14ac:dyDescent="0.25">
      <c r="A18" s="24"/>
      <c r="B18" s="20"/>
      <c r="C18" s="14">
        <v>17</v>
      </c>
      <c r="D18" s="9" t="s">
        <v>23</v>
      </c>
      <c r="E18" s="13" t="s">
        <v>30</v>
      </c>
      <c r="F18" s="15">
        <v>40</v>
      </c>
    </row>
    <row r="19" spans="1:6" ht="45" x14ac:dyDescent="0.25">
      <c r="A19" s="24"/>
      <c r="B19" s="20"/>
      <c r="C19" s="14">
        <v>18</v>
      </c>
      <c r="D19" s="9" t="s">
        <v>26</v>
      </c>
      <c r="E19" s="13" t="s">
        <v>3</v>
      </c>
      <c r="F19" s="15">
        <v>4</v>
      </c>
    </row>
    <row r="20" spans="1:6" ht="30" x14ac:dyDescent="0.25">
      <c r="A20" s="24"/>
      <c r="B20" s="20"/>
      <c r="C20" s="14">
        <v>19</v>
      </c>
      <c r="D20" s="9" t="s">
        <v>27</v>
      </c>
      <c r="E20" s="13" t="s">
        <v>3</v>
      </c>
      <c r="F20" s="13">
        <v>2</v>
      </c>
    </row>
    <row r="21" spans="1:6" ht="30" x14ac:dyDescent="0.25">
      <c r="A21" s="24"/>
      <c r="B21" s="20"/>
      <c r="C21" s="14">
        <v>20</v>
      </c>
      <c r="D21" s="9" t="s">
        <v>23</v>
      </c>
      <c r="E21" s="13" t="s">
        <v>30</v>
      </c>
      <c r="F21" s="13">
        <v>40</v>
      </c>
    </row>
  </sheetData>
  <mergeCells count="2">
    <mergeCell ref="A2:A21"/>
    <mergeCell ref="B2:B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ficha (2)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JEFE_CULTURA</dc:creator>
  <cp:lastModifiedBy>JEFE_CULTURA</cp:lastModifiedBy>
  <dcterms:created xsi:type="dcterms:W3CDTF">2025-02-24T22:33:21Z</dcterms:created>
  <dcterms:modified xsi:type="dcterms:W3CDTF">2026-10-19T19:01:13Z</dcterms:modified>
</cp:coreProperties>
</file>