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ckarl\Desktop\COPIA ESCRITORIO\SUESCA 2026\04. C SASI- SUBASTA INVERSA\09.SASI 09 DOTACIONES GOBIERNO\"/>
    </mc:Choice>
  </mc:AlternateContent>
  <xr:revisionPtr revIDLastSave="0" documentId="8_{3271BA83-2033-4775-B271-532051E40C53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3 cotizacion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39" i="1" l="1"/>
  <c r="L39" i="1"/>
  <c r="J39" i="1"/>
  <c r="H39" i="1"/>
  <c r="M38" i="1"/>
  <c r="L38" i="1"/>
  <c r="N38" i="1" s="1"/>
  <c r="J38" i="1"/>
  <c r="H38" i="1"/>
  <c r="M37" i="1"/>
  <c r="L37" i="1"/>
  <c r="J37" i="1"/>
  <c r="H37" i="1"/>
  <c r="M36" i="1"/>
  <c r="L36" i="1"/>
  <c r="J36" i="1"/>
  <c r="H36" i="1"/>
  <c r="M35" i="1"/>
  <c r="L35" i="1"/>
  <c r="J35" i="1"/>
  <c r="H35" i="1"/>
  <c r="N34" i="1"/>
  <c r="M34" i="1"/>
  <c r="L34" i="1"/>
  <c r="J34" i="1"/>
  <c r="H34" i="1"/>
  <c r="M33" i="1"/>
  <c r="L33" i="1"/>
  <c r="J33" i="1"/>
  <c r="H33" i="1"/>
  <c r="M32" i="1"/>
  <c r="L32" i="1"/>
  <c r="J32" i="1"/>
  <c r="H32" i="1"/>
  <c r="M31" i="1"/>
  <c r="L31" i="1"/>
  <c r="J31" i="1"/>
  <c r="H31" i="1"/>
  <c r="M30" i="1"/>
  <c r="L30" i="1"/>
  <c r="J30" i="1"/>
  <c r="H30" i="1"/>
  <c r="A30" i="1"/>
  <c r="A31" i="1" s="1"/>
  <c r="A32" i="1" s="1"/>
  <c r="A33" i="1" s="1"/>
  <c r="A34" i="1" s="1"/>
  <c r="A35" i="1" s="1"/>
  <c r="A36" i="1" s="1"/>
  <c r="A37" i="1" s="1"/>
  <c r="A38" i="1" s="1"/>
  <c r="A39" i="1" s="1"/>
  <c r="M29" i="1"/>
  <c r="L29" i="1"/>
  <c r="J29" i="1"/>
  <c r="H29" i="1"/>
  <c r="M28" i="1"/>
  <c r="L28" i="1"/>
  <c r="J28" i="1"/>
  <c r="H28" i="1"/>
  <c r="M27" i="1"/>
  <c r="L27" i="1"/>
  <c r="J27" i="1"/>
  <c r="H27" i="1"/>
  <c r="N27" i="1" s="1"/>
  <c r="M26" i="1"/>
  <c r="L26" i="1"/>
  <c r="J26" i="1"/>
  <c r="H26" i="1"/>
  <c r="M25" i="1"/>
  <c r="L25" i="1"/>
  <c r="J25" i="1"/>
  <c r="H25" i="1"/>
  <c r="M24" i="1"/>
  <c r="L24" i="1"/>
  <c r="J24" i="1"/>
  <c r="H24" i="1"/>
  <c r="M23" i="1"/>
  <c r="L23" i="1"/>
  <c r="J23" i="1"/>
  <c r="H23" i="1"/>
  <c r="M22" i="1"/>
  <c r="L22" i="1"/>
  <c r="N22" i="1" s="1"/>
  <c r="J22" i="1"/>
  <c r="H22" i="1"/>
  <c r="M21" i="1"/>
  <c r="L21" i="1"/>
  <c r="J21" i="1"/>
  <c r="H21" i="1"/>
  <c r="M20" i="1"/>
  <c r="L20" i="1"/>
  <c r="J20" i="1"/>
  <c r="H20" i="1"/>
  <c r="M19" i="1"/>
  <c r="L19" i="1"/>
  <c r="J19" i="1"/>
  <c r="H19" i="1"/>
  <c r="M18" i="1"/>
  <c r="L18" i="1"/>
  <c r="N18" i="1" s="1"/>
  <c r="J18" i="1"/>
  <c r="H18" i="1"/>
  <c r="M17" i="1"/>
  <c r="L17" i="1"/>
  <c r="J17" i="1"/>
  <c r="H17" i="1"/>
  <c r="M16" i="1"/>
  <c r="L16" i="1"/>
  <c r="J16" i="1"/>
  <c r="H16" i="1"/>
  <c r="M15" i="1"/>
  <c r="L15" i="1"/>
  <c r="J15" i="1"/>
  <c r="H15" i="1"/>
  <c r="N15" i="1" s="1"/>
  <c r="M14" i="1"/>
  <c r="L14" i="1"/>
  <c r="J14" i="1"/>
  <c r="H14" i="1"/>
  <c r="M13" i="1"/>
  <c r="L13" i="1"/>
  <c r="N13" i="1" s="1"/>
  <c r="J13" i="1"/>
  <c r="H13" i="1"/>
  <c r="M12" i="1"/>
  <c r="L12" i="1"/>
  <c r="J12" i="1"/>
  <c r="H12" i="1"/>
  <c r="M11" i="1"/>
  <c r="L11" i="1"/>
  <c r="J11" i="1"/>
  <c r="H11" i="1"/>
  <c r="M10" i="1"/>
  <c r="L10" i="1"/>
  <c r="J10" i="1"/>
  <c r="H10" i="1"/>
  <c r="M9" i="1"/>
  <c r="L9" i="1"/>
  <c r="J9" i="1"/>
  <c r="H9" i="1"/>
  <c r="M8" i="1"/>
  <c r="L8" i="1"/>
  <c r="J8" i="1"/>
  <c r="H8" i="1"/>
  <c r="M7" i="1"/>
  <c r="L7" i="1"/>
  <c r="J7" i="1"/>
  <c r="H7" i="1"/>
  <c r="M6" i="1"/>
  <c r="L6" i="1"/>
  <c r="J6" i="1"/>
  <c r="J40" i="1" s="1"/>
  <c r="H6" i="1"/>
  <c r="H40" i="1" s="1"/>
  <c r="N39" i="1" l="1"/>
  <c r="N36" i="1"/>
  <c r="N32" i="1"/>
  <c r="N30" i="1"/>
  <c r="N26" i="1"/>
  <c r="N23" i="1"/>
  <c r="N21" i="1"/>
  <c r="N17" i="1"/>
  <c r="N12" i="1"/>
  <c r="N11" i="1"/>
  <c r="N8" i="1"/>
  <c r="N20" i="1"/>
  <c r="N37" i="1"/>
  <c r="N35" i="1"/>
  <c r="N33" i="1"/>
  <c r="N31" i="1"/>
  <c r="N29" i="1"/>
  <c r="N28" i="1"/>
  <c r="N16" i="1"/>
  <c r="N25" i="1"/>
  <c r="N24" i="1"/>
  <c r="N19" i="1"/>
  <c r="N14" i="1"/>
  <c r="N10" i="1"/>
  <c r="N9" i="1"/>
  <c r="N7" i="1"/>
  <c r="L40" i="1"/>
  <c r="N6" i="1"/>
  <c r="N40" i="1" l="1"/>
</calcChain>
</file>

<file path=xl/sharedStrings.xml><?xml version="1.0" encoding="utf-8"?>
<sst xmlns="http://schemas.openxmlformats.org/spreadsheetml/2006/main" count="164" uniqueCount="119">
  <si>
    <t>NIVEL</t>
  </si>
  <si>
    <t>REF. ARTÍCULO</t>
  </si>
  <si>
    <t>CÓDIGO UNSPSC</t>
  </si>
  <si>
    <t>DESCRIPCIÓN</t>
  </si>
  <si>
    <t>CANT.</t>
  </si>
  <si>
    <t>UNIDAD</t>
  </si>
  <si>
    <t>PROMEDIO</t>
  </si>
  <si>
    <t>V. UNITARIO</t>
  </si>
  <si>
    <t>V. TOTAL</t>
  </si>
  <si>
    <t>PROM. UNIT</t>
  </si>
  <si>
    <t>PROM. TOTAL</t>
  </si>
  <si>
    <t>LICENCIA DE FIREWALL</t>
  </si>
  <si>
    <t>43233205</t>
  </si>
  <si>
    <t>SUSCRIPCION - TIEMPO 12 MESES- 1 AÑO DE LICENCIA AVANZADA DE PROTECCIÓN CONTRA AMENAZAS (FC-10-F80F) EL PAQUETE FORTIGUARD ADVANCED THREAT PROTECTION (ATP) PROPORCIONA LA SEGURIDAD FUNDAMENTAL ESENCIAL PARA PROTEGER Y DEFENDERSE CONTRA AMENAZAS CIBERNÉTICAS CONOCIDAS Y DESCONOCIDAS. LA LICENCIA ATP INCLUYE: SOPORTE INTEGRAL 24X7, REEMPLAZO AVANZADO DE HARDWARE (NBD), FIRMWARE Y ACTUALIZACIONES GENERALES, PAQUETE DE PROTECCIÓN AVANZADA CONTRA AMENAZAS (CONTROL DE APLICACIONES, IPS, AV, BOTNET IP/DOMINIO Y MALWARE MÓVIL Y FORTISANDBOX CLOUD, INCLUYENDO BROTES DE VIRUS Y SERVICIOS DE DESARME Y RECONSTRUCCIÓN DE CONTENIDOS) EL PAQUETE ATP INCLUYE EL SÓLIDO CONJUNTO DE SERVICIOS NECESARIOS PARA LAS CAPACIDADES DE PROTECCIÓN BÁSICA, PROPORCIONANDO INTELIGENCIA Y DETECCIÓN EN TIEMPO REAL PARA PROTEGER LA ENTIDAD EL OFERENTE DEBE SER DISTRIBUIDOR AUTORIZADO EN CONSECUENCIA, DEBERÁ PRESENTAR EL DOCUMENTO QUE ASÍ LO ACREDITE POR PARTE DEL FABRICANTE Y/O SUBSIDIARIA EN COLOMBIA DIRIGIDA A LA ENTIDAD CON NUMERO DE PROCESO</t>
  </si>
  <si>
    <t>Unidad</t>
  </si>
  <si>
    <t>LICENCIA DE ANTIVIRUS</t>
  </si>
  <si>
    <t>43233203</t>
  </si>
  <si>
    <t>SUSCRIPCION POR 12 MESES- PROTECCIÓN COMPLETA DE DATOS EN TIEMPO REAL PREVENCIÓN DE AMENAZAS DE RED ADVANCED THREAT DEFENSE PROTECCIÓN MULTI-NIVEL CONTRA RANSOMWARE EVALUACIÓN DE VULNERABILIDADES PREVENCIÓN DE ATAQUES A TRAVÉS DE LA WEB ANTI-PHISHING ANTIFRAUDE ANTISPAM ENTORNO DE RESCATE AUTOPILOT RED DE PROTECCIÓN GLOBAL- ANTI-TRACKER BANCA ONLINE SEGURA- CORTAFUEGO DE LA PRIVACIDAD- COMPATIBILIDAD CON GRAVITYZONE BITDEFENDER EL OFERENTE DEBE SER- DISTRIBUIDOR AUTORIZADO EN CONSECUENCIA, DEBERÁ PRESENTAR EL DOCUMENTO QUE ASÍ LO ACREDITE POR PARTE DEL FABRICANTE Y/O SUBSIDIARIA EN COLOMBIA DIRIGIDA A LA ENTIDAD CON NUMERO DE PROCESO</t>
  </si>
  <si>
    <t>LICENCIA DE OFFICE 365</t>
  </si>
  <si>
    <t>43231513</t>
  </si>
  <si>
    <t>LICENCIA 365 SUSCRIPCION POR 12 MESES 1 USUARIO (5 DISPPOSITIVOS) APLICACIONES WORD, EXCEL, POWERPOINT, OUTLOOK, ONENOTE 1 TB DE ALMACENAMIENTO WINDOWS , MACOS: ES COMPATIBLE CON LAS TRES VERSIONES MÁS RECIENTES DE MACOS.</t>
  </si>
  <si>
    <t>MEMORIA COMPUTADOR 4GB</t>
  </si>
  <si>
    <t>32101622</t>
  </si>
  <si>
    <t>MEMORIA PARA COMPUTADOR DE ESCRITORIO CAPACIDAD: 4GB DDR3/4</t>
  </si>
  <si>
    <t>MEMORIA COMPUTADOR 8GB</t>
  </si>
  <si>
    <t>MEMORIA PARA COMPUTADOR DE ESCRITORIO: CAPACIDAD DE 8 GB, TECNOLOGÍA DDR3/DDR4, FORMATO DIMM, DISEÑADA PARA COMPUTADORES DE ESCRITORIO, CON COMPATIBILIDAD SEGÚN LAS ESPECIFICACIONES DE LA PLACA MADRE Y DISPONIBILIDAD DE LA TECNOLOGÍA DDR3 O DDR4.</t>
  </si>
  <si>
    <t>DISCO SATA 500GB</t>
  </si>
  <si>
    <t>43201803</t>
  </si>
  <si>
    <t>DISCO INTERNO SATA 2.5” SSD: UNIDAD DE ESTADO SÓLIDO (SSD) DE 500 GB DE CAPACIDAD, FORMATO 2.5 PULGADAS, INTERFAZ DE CONEXIÓN SATA COMPUTADORES DE ESCRITORIO Y PORTÁTILES, OFRECIENDO MAYOR VELOCIDAD DE LECTURA Y ESCRITURA, MENOR CONSUMO DE ENERGÍA Y MAYOR RESISTENCIA QUE UN DISCO DURO CONVENCIONAL. EL OFERENTE DEBE SER DISTRIBUIDOR AUTORIZADO EN CONSECUENCIA, DEBERÁ PRESENTAR EL DOCUMENTO QUE ASÍ LO ACREDITE POR PARTE DEL FABRICANTE Y/O SUBSIDIARIA EN COLOMBIA DIRIGIDA A LA ENTIDAD CON NUMERO DE PROCESO</t>
  </si>
  <si>
    <t>COMPUTADOR ALL IN ONE</t>
  </si>
  <si>
    <t>43211503</t>
  </si>
  <si>
    <t>COMPUTADOR CORPORATIVO TODO EN UNO AIO PROCESADOR INTEL® CORE™ I5-1334U, MEMORIA RAM DE 16 GB, UNIDAD DE ALMACENAMIENTO SSD DE 512 GB, PANTALLA LED DE 23.8 PULGADAS CON RESOLUCIÓN FULL HD (1920 × 1080) Y GRÁFICOS INTEGRADOS INTEL®. INCLUYE CÁMARA WEB, MICRÓFONO Y PARLANTES INTEGRADOS. PUERTOS MINIMO 2 USB, HDMI, RJ-45 GIGABIT ETHERNET, SALIDA/ENTRADA DE AUDIO DE 3.5 MM Y CONECTIVIDAD INALÁMBRICA WI-FI Y BLUETOOTH, SISTEMA OPERATIVO WINDOWS 11 PRO DE 64 BITS.</t>
  </si>
  <si>
    <t>ALMACENAMIENTO COPIA DE SEGURIDAD</t>
  </si>
  <si>
    <t>DISCO DURO PARA NAS: CAPACIDAD -HDD DE 10 TB, FORMATO 3.5”, INTERFAZ SATA III 6 GB/S, 7.200 RPM, TECNOLOGÍA DE GRABACIÓN CMR, CACHÉ DE ALTO RENDIMIENTO, DISEÑADO PARA OPERACIÓN 24/7.</t>
  </si>
  <si>
    <t>SERVIDOR TIPO TORRE</t>
  </si>
  <si>
    <t>43211501</t>
  </si>
  <si>
    <t>SERVIDOR TIPO TORRE: INTEL XEON 12 HILOS, FRECUENCIA BASE DE 3.1 GHZ, TURBO MÁXIMO HASTA 5.2 GHZ, CACHÉ L3 DE 18 MB Y TDP DE 65 W. SINGLE-SOCKET (FCLGA1700), CON ARQUITECTURA DE ALTO RENDIMIENTO POR NÚCLEO, IDEAL PARA TAREAS EFICIENTES SIN ALTO PARALELISMO EXTREMO. SOPORTA HASTA 95 W.- MEMORIA CONFIGURADO CON 24 GB DE DDR5 - CUENTA CON 4 SLOTS DIMM PARA MEMORIA UNREGISTERED ECC DDR5, VELOCIDADES HASTA 4400-4800 MT/S CAPACIDAD MÁXIMA DE 128 GB – INCLUYE ALMACENAMIENTO (1) DISCO SOLIDO DE 480 PARA SISTEMA OPERATIVO Y 10 TERAS SATA HDD 7.2K RPM 3.5 SOPORTA HASTA 3 BAHÍAS FRONTALES 3.5" CABLEADAS SAS/SATA HDD/SSD (MÁX. 48 TB) - RED Y CONECTIVIDAD : PUERTOS FRONTALES: 1X USB 3.2 GEN1 Y 1X IDRAC DIRECT. TRASEROS: 3X USB 3.2 GEN1, 3X USB 2.0, VGA, SERIAL, IDRAC DEDICADO Y 2X ETHERNET INCLUYE LICENCIA WINDOWS SERVER ESTÁNDAR 2025 64 BIT</t>
  </si>
  <si>
    <t>UPS</t>
  </si>
  <si>
    <t>39121011</t>
  </si>
  <si>
    <t>UPS TECNOLOGÍA LINE-INTERACTIVE, CAPACIDAD 500 VA / 250 W, ENTRADA/SALIDA 120 VCA, REGULACIÓN AUTOMÁTICA AVR, , 6 TOMAS DE SALIDA.</t>
  </si>
  <si>
    <t>KIT MOUSE Y TECLADO</t>
  </si>
  <si>
    <t>43211706</t>
  </si>
  <si>
    <t>COMBO TECLADO Y MOUSE INTERFAZ USB DISEÑO RESISTENTE A SALPICADURAS, TECLAS CÓNUVAS DE ESCRITURA SUAVE - MOUSE ÓPTICO: SENSOR ÓPTICO- COMPATIBILIDAD: FUNCIONA CON EQUIPOS BAJO SISTEMAS OPERATIVOS WINDOWS (7, 8, 10, 11) Y MACOS (X 10.8 O SUPERIOR)</t>
  </si>
  <si>
    <t>CANALETA PLASTICA 2CM</t>
  </si>
  <si>
    <t>39131710</t>
  </si>
  <si>
    <t>CANALETA PLÁSTICA CON ADHESIVO: CANALETA PARA ORGANIZACIÓN Y PROTECCIÓN DE CABLEADO, FABRICADA EN PVC RÍGIDO AUTOEXTINGUIBLE, CON SISTEMA DE FIJACIÓN MEDIANTE ADHESIVO DE DOBLE CARA, DIMENSIONES APROXIMADAS DE 20 MM DE ANCHO × 10 MM DE ALTO 2 M DE LONGITUD</t>
  </si>
  <si>
    <t>CANALETA PLASTICA 4CM</t>
  </si>
  <si>
    <t>CANALETA PLÁSTICA CON ADHESIVO: CANALETA PARA CONDUCCIÓN, ORGANIZACIÓN Y PROTECCIÓN DE CABLEADO, FABRICADA EN MATERIAL PLÁSTICO RÍGIDO, CON SISTEMA DE FIJACIÓN MEDIANTE ADHESIVO, DIMENSIONES DE 40 MM DE ALTURA × 25 MM DE ANCHO × 2 M DE LONGITUD</t>
  </si>
  <si>
    <t>RJ45</t>
  </si>
  <si>
    <t>39121444</t>
  </si>
  <si>
    <t>CONECTOR RJ45 MACHO CAT 6 METÁLICO PARA REDES ETHERNET Y CABLEADO ESTRUCTURADO, DISEÑADO PARA UNA CONEXIÓN SEGURA Y CONFIABLE EN LA TERMINACIÓN DE CABLES DE RED. PRESENTACIÓN: PAQUETE POR 100 UNIDADES</t>
  </si>
  <si>
    <t>ROUTER</t>
  </si>
  <si>
    <t>43222609</t>
  </si>
  <si>
    <t>PUNTO DE ACCESO INALAMBRICO PUNTO DE ACCESO/ROUTER CON TECNOLOGÍA WI-FI 6 (802.11AX), OPERACIÓN SIMULTÁNEA EN BANDAS DE 2.4 GHZ Y 5 GHZ, VELOCIDAD INALÁMBRICA COMBINADA DE HASTA 1800 MBPS, COMPATIBLE CON TECNOLOGÍAS OFDMA Y MU-MIMO - NORMAS Y PROTOCOLOS WI-FI 6 IEEE 802.11AX/AC/N/A 5 GHZ - IEEE 802.11AX/N/B/G 2,4 GHZ- VELOCIDADES WIFI -5 GHZ: 1201 MBPS (802.11AX)- 2,4 GHZ: 574 MBPS (802.11AX)</t>
  </si>
  <si>
    <t>KIT DE LIMPIEZA PARA COMPUTADORES</t>
  </si>
  <si>
    <t>47132100</t>
  </si>
  <si>
    <t>KIT DE LIMPIEZA PARA EQUIPOS ELECTRÓNICOS - INCLUYE 1 BALLETILLA DE MICROFIBRA PARA LIMPIEZA Y ELIMINACIÓN DE POLVO SIN RAYAR SUPERFICIES, 1 LIMPIADOR DE PANTALLA PARA REMOVER HUELLAS Y SUCIEDAD, 1 LIMPIADOR ESPUMOSO PARA LIMPIEZA DE SUPERFICIES Y COMPONENTES EXTERNOS, Y 1 CEPILLO PARA RETIRAR POLVO Y PARTÍCULAS DE ÁREAS DE DIFÍCIL ACCESO.</t>
  </si>
  <si>
    <t>VIDEO BEAM</t>
  </si>
  <si>
    <t>45111609</t>
  </si>
  <si>
    <t>VIDEO PROYECTOR BRILLO (BLANCO) 3600 LÚMENES - BRILLO (COLOR) 3600 LÚMENES RELACIÓN DE CONTRASTE HASTA 15000:1 (DINÁMICO) - RESOLUCIÓN XGA (1024 X 768) RELACIÓN DE ASPECTO NATIVA 4:3 - ADMITE COLOR 1,07 BILLÓN DE COLORES - TIPO DE LÁMPARA HE 210 W - CICLO DE VIDA ÚTIL LÁMPARA HASTA 6000 HORA(S) - MODO NORMAL- HASTA 12000 HORA(S) - MODO ECO- ENTRADA DE VÍDEO (NTSC, SECAM, PAL, PAL-N, PAL-M, NTSC 4.43, PAL 60) - ALTAVOCES - INTEGRADO, 5W- ALIMENTACIÓN 100 V – 240 V AC +/- 10%, 50 HZ – 60 HZ - CONSUMO ELÉCTRICO EN FUNCIONAMIENTO 100 V - 120 V: 349 (NORMAL) – 241 (ECO)- 220 V - 240 V: 332 (NORMAL) – 231 (ECO).</t>
  </si>
  <si>
    <t>CABINA DE SONIDO</t>
  </si>
  <si>
    <t>52161512</t>
  </si>
  <si>
    <t>CABINA AMPLIFICADA DE 15" - SISTEMA DE AUDIO ACTIVO DE 2 VÍAS CON WOOFER DE 15 PULGADAS Y DRIVER DE ALTA FRECUENCIA, AMPLIFICACIÓN INTEGRADA DE ALTA POTENCIA, RESPUESTA OPTIMIZADA PARA REPRODUCCIÓN DE VOZ Y MÚSICA, Y CONTROL INDEPENDIENTE DE VOLUMEN Y ECUALIZACIÓN. INCORPORA CONECTIVIDAD BLUETOOTH PARA REPRODUCCIÓN INALÁMBRICA, REPRODUCTOR MP3 MEDIANTE PUERTO USB, ENTRADAS PARA MICRÓFONO Y LÍNEA, SALIDA DE AUDIO Y CONTROLES DE GANANCIA. INCLUYE MICRÓFONO INALÁMBRICO Y TRIPODE PARA PRESENTACIONES Y EVENTOS. GABINETE PORTÁTIL DE ALTA RESISTENCIA CON ASAS Y DISEÑO PARA TRANSPORTE.</t>
  </si>
  <si>
    <t>KIT DE MANTENIMIENTO PARA EL EPSON 7500</t>
  </si>
  <si>
    <t>44103125</t>
  </si>
  <si>
    <t>RODILLOS DE ALIMENTACIÓN DE PAPEL Y UNA ALMOHADILLA (SEPARADOR) DE SEPARACIÓN REEMPLAZABLES POR EL USUARIO PARA LOS ESCÁNERES WORKFORCE DS-7500</t>
  </si>
  <si>
    <t>KIT DE MANTENIMIENTO PARA EL ESCÁNER HP SCANJET ENTERPRISE 7500</t>
  </si>
  <si>
    <t>44102907</t>
  </si>
  <si>
    <t>RODILLOS DE ARRASTRE (PICKUP ROLLERS) Y LA ALMOHADILLA DE SEPARACIÓN SEPARATION PAD)</t>
  </si>
  <si>
    <t>DISCO DURO 4 TB</t>
  </si>
  <si>
    <t>UNIDAD DISCO PORTÁTIL EXTERNO CON CAPACIDAD DE 4 TERABYTES, INTERFAZ USB 3.2 GEN1 ANTIGOLPES COMPATIBLE CON WINDOWS 7/8/10/11, MACOS</t>
  </si>
  <si>
    <t>DISCO DURO 1 TB</t>
  </si>
  <si>
    <t>UNIDAD DISCO PORTÁTIL EXTERNO CON CAPACIDAD DE 1 TERABYTES, INTERFAZ USB 3.2 GEN1 ANTIGOLPES COMPATIBLE CON WINDOWS 7/8/10/11, MACOS</t>
  </si>
  <si>
    <t>TV</t>
  </si>
  <si>
    <t>52161505</t>
  </si>
  <si>
    <t>TELEVISOR SMART TV 43” UHD 4K: PANTALLA DE 43 PULGADAS (177,8 CM) CON RESOLUCIÓN 3840 × 2160 (4K UHD) - CONECTIVIDAD MEDIANTE 2 PUERTOS HDMI, 1 PUERTO USB, WI-FI Y ETHERNET</t>
  </si>
  <si>
    <t>ESTANTE COMPACTO RODATE</t>
  </si>
  <si>
    <t>56121004</t>
  </si>
  <si>
    <t>EL SISTEMA DE ALMACENAMIENTO ESTARÁ CONFORMADO POR DOS (2) MÓDULOS MÓVILES Y UN (1) MÓDULO FIJO LATERAL, CON UNA PUERTA CON CHAPA, MANIJA Y LLAVES, EL SISTEMA DEBE TENER LAS DIMENSIONES INDICADAS EN EL PLANO DE DISTRIBUCIÓN. MÓDULO FIJO LATERAL: UN (1) MÓDULO FIJO CONFORMADO POR CUATRO (4) CUERPOS DE ESTANTERÍA. ALTURA: 2,40 M. FONDO: 0,40 M. ANCHO POR CUERPO: 0,90 M. CADA CUERPO CONTARÁ CON SIETE (7) ENTREPAÑOS GRADUABLES, DE LOS CUALES SEIS (6) SERÁN ÚTILES PARA ALMACENAMIENTO, CONSIDERANDO LA BASE COMO APOYO ESTRUCTURAL. MÓDULO MÓVIL NO. 1: UN (1) MÓDULO MÓVIL CONFORMADO POR CUATRO (4) CUERPOS DE ESTANTERÍA. ALTURA: 2,40 M. FONDO: 0,40 M. ANCHO POR CUERPO: 0,90 M. CADA CUERPO CONTARÁ CON SIETE (7) ENTREPAÑOS GRADUABLES, DE LOS CUALES SEIS (6) SERÁN ÚTILES PARA ALMACENAMIENTO. MÓDULO MÓVIL NO. 2: UN (1) MÓDULO MÓVIL CONFORMADO POR: TRES (3) CUERPOS DE 0,90 M DE ANCHO. UN (1) CUERPO DE 0,65 M DE ANCHO, DE ACUERDO CON EL PLANO DE DISTRIBUCIÓN. TODOS LOS CUERPOS TENDRÁN: ALTURA: 2,40 M. FONDO: 0,40 M. SIETE (7) ENTREPAÑOS GRADUABLES, DE LOS CUALES SEIS (6) SERÁN ÚTILES PARA ALMACENAMIENTO. CARACTERÍSTICAS TÉCNICAS: LA ESTANTERÍA DEBERÁ CUMPLIR, COMO MÍNIMO, CON LAS SIGUIENTES ESPECIFICACIONES: FABRICADA EN ACERO LAMINADO DE ALTA RESISTENCIA. ENTREPAÑOS METÁLICOS GRADUABLES EN ALTURA. PUERTA APERTURA INTERNA DE 65 X 230CM (REVISAR) CAPACIDAD MÍNIMA DE CARGA DE 100 KG POR ENTREPAÑO, CON CARGA UNIFORMEMENTE DISTRIBUIDA. DISEÑADA PARA EL ALMACENAMIENTO DE CAJAS DE ARCHIVO TIPO X-200 O EQUIVALENTE. SISTEMA DE ESTANTERÍA RODANTE CON RIELES METÁLICOS DE ALTA RESISTENCIA. SISTEMA DE DESPLAZAMIENTO MEDIANTE VOLANTE MECÁNICO O MECANISMO EQUIVALENTE. CERRADURA PARA INMOVILIZACIÓN DEL SISTEMA. TOPES DE RECORRIDO. SISTEMA ANTIVUELCO. SISTEMA ANTIDESCARRILAMIENTO. PINTURA ELECTROSTÁTICA EN POLVO, HORNEADA, COLOR GRIS O SIMILAR, CON TRATAMIENTO ANTICORROSIVO. TODOS LOS ELEMENTOS DE FIJACIÓN, ACCESORIOS Y MECANISMOS DEBERÁN SUMINISTRARSE COMPLETAMENTE INSTALADOS Y EN PERFECTO FUNCIONAMIENTO</t>
  </si>
  <si>
    <t>Sistema</t>
  </si>
  <si>
    <t>BANDEJA PARA ESTANTES</t>
  </si>
  <si>
    <t>56121003</t>
  </si>
  <si>
    <t>BANDEJA PARA ESTANTE METALIDO DE 90 CM DE ANCHO POR 40 CM DE FONDO, CON REFUERZO, FABRICADA EN ACERO LAMINADO DE ALTA RESISTENCIA. - CAPACIDAD MÍNIMA DE CARGA DE 100 KG POR ENTREPAÑO- PINTURA ELECTROSTÁTICA EN POLVO</t>
  </si>
  <si>
    <t>BANDEJA PARA ESTANTE METALIDO DE 68 CM DE ANCHO POR 40 CM DE FONDO, CON REFUERZO, FABRICADA EN ACERO LAMINADO DE ALTA RESISTENCIA- CAPACIDAD MÍNIMA DE CARGA DE 100 KG POR ENTREPAÑO- PINTURA ELECTROSTÁTICA EN POLVO</t>
  </si>
  <si>
    <t>LECTOR DE DISQUETES 3,5</t>
  </si>
  <si>
    <t>43211715</t>
  </si>
  <si>
    <t>LECTOR DE DISQUETES, PARA CONECTAR A COMPUTADOR PORTATIL O DE ESCRITORIO, CON EL LECTOR DE DISQUETES EXTERNO USB 2.0, PARA ACCEDER Y ADMINISTRAR SUS DISQUETES ANTIGUOS SIN NECESIDAD DE UNIDADES INTEGRADAS, PARA CONEXIÓIN SIN NECESIDAD DE INSTALAR NINGÚN CONTROLADOR ADICIONAL.</t>
  </si>
  <si>
    <t>LECTOR DE CD/DVD EXTERNO</t>
  </si>
  <si>
    <t>43201818</t>
  </si>
  <si>
    <t>UNIDAD DVD ÓPTICA PORTÁTIL ULTRADELGADA DISEÑADA PARA LAPTOPS Y COMPUTADORES QUE NO CUENTAN CON LECTOR DE DISCOS. CONEXIÓN USB 2.0 ALIMENTADA POR EL MISMO CABLE COMPATIBLE CON WINDOWS, LINUX Y MAC OS</t>
  </si>
  <si>
    <t>LUXOMETRO</t>
  </si>
  <si>
    <t>41113638</t>
  </si>
  <si>
    <t>LUXÓMETRO - MEDIDA DE ILUMINANCIA (LUX): 0~199.900 LUX- MEDIDA DE ILUMINANCIA (FC): 0~18,500FC -EXACTITUD: 0~9999LUX/0~999FC: ±(4%+8); ≥10000LUX/≥1000FC: ±(5%+10); ≥100000LUX/≥9999FC: ±(5%+10)-TIEMPO DE MUESTREO: 0.5S- RESOLUCIÓN: 1 LUX (0~9999 LUX); 10 LUX (≥10 000 LUX); 100 LUX (≥ 100 000 LUX); 1FC (0~9999FC); FC=LUX/10.76; 10FC (≥10,000FC); FC=LUX/10.76-INDICACIÓN DE SOBRECARGA: OL- MÁXIMO MÍNIMO -RETENCIÓN DE DATOS -LCD LUZ DE FONDO - APAGADO AUTOMÁTICO - INDICACIÓN DE BATERÍA BAJA.</t>
  </si>
  <si>
    <t>ESCRITORIO TIPO L</t>
  </si>
  <si>
    <t>56101703</t>
  </si>
  <si>
    <t>ESCRITORIO EN FORMA DE L - MODELO DE REFERENCIA: ELW1832 O DE CARACTERÍSTICAS EQUIVALENTES. MATERIAL: TABLERO AGLOMERADO MDP O MDF CON RECUBRIMIENTO MELAMÍNICO DE ALTA RESISTENCIA Y CANTOS EN PVC. SUPERFICIE DE TRABAJO EN L CON MÓDULO DE RETORNO, APTA PARA COMPUTADOR, PERIFÉRICOS Y MANEJO DE DOCUMENTOS. DIMENSIONES: 151,5 CM DE ANCHO X 76,5 CM DE ALTO X 116,5 CM DE FONDO (TOLERANCIA ±5 %). COLOR: TONO MADERA O COMBINACIÓN MADERA Y BLANCO. SUPERFICIE RESISTENTE A RAYONES, HUMEDAD Y MANCHAS, DE FÁCIL LIMPIEZA. SIN FILOS NI PUNTAS QUE REPRESENTEN RIESGO EN EL USO. INCLUYE HERRAJES Y TORNILLERÍA. SE DEBE ENTREGAR ARMADO E INSTALADO EN LA DIRECCIÓN LOCAL DE SALUD. GARANTÍA MÍNIMA: UN (1) AÑO.</t>
  </si>
  <si>
    <t>BIBLIOTECA</t>
  </si>
  <si>
    <t>56101507</t>
  </si>
  <si>
    <t>BIBLIOTECA TIPO MUEBLE ORGANIZADOR CON MÓDULO INFERIOR CERRADO. MATERIAL: TABLERO AGLOMERADO CON RECUBRIMIENTO MELAMÍNICO, ACABADO EN TONO MADERA CON DETALLES EN BLANCO. DISEÑO ABIERTO CON TRES (3) NICHOS O ENTREPAÑOS SUPERIORES PARA LIBROS, CARPETAS Y DOCUMENTOS, Y GABINETE INFERIOR CON DOS (2) PUERTAS BATIENTES. DIMENSIONES: 160 CM DE ALTO X 53 CM DE ANCHO X 30 CM DE PROFUNDIDAD (TOLERANCIA ±5 %). ESTRUCTURA ESTABLE, CON POSIBILIDAD DE ANCLAJE A MURO. SIN FILOS NI PUNTAS QUE REPRESENTEN RIESGO EN EL USO. INCLUYE HERRAJES Y TORNILLERÍA. SE DEBE ENTREGAR ARMADA E INSTALADA EN LA DIRECCIÓN LOCAL DE SALUD. GARANTÍA MÍNIMA: UN (1) AÑO.</t>
  </si>
  <si>
    <t>SOFÁ DOS PUESTOS</t>
  </si>
  <si>
    <t>56101502</t>
  </si>
  <si>
    <t>SOFÁ DE DOS (2) PUESTOS - TAPIZADO EN TELA DE ALTA RESISTENCIA, COLOR GRIS, DE FÁCIL LIMPIEZA. ESPALDAR CAPITONEADO (ACOLCHADO CON COSTURAS) Y BRAZOS INTEGRADOS DE DISEÑO ENVOLVENTE. ESTRUCTURA INTERNA EN MADERA Y/O METAL, CON RELLENO EN ESPUMA DE ALTA DENSIDAD. PATAS EN MADERA, DE FORMA CÓNICA. DIMENSIONES: 122 CM DE ANCHO X 81 CM DE ALTO X 72 CM DE FONDO (TOLERANCIA ±5 %). SE DEBE ENTREGAR ARMADO EN LA DIRECCIÓN LOCAL DE SALUD. GARANTÍA MÍNIMA: UN (1) AÑO.</t>
  </si>
  <si>
    <t>SILLAS</t>
  </si>
  <si>
    <t>56112105</t>
  </si>
  <si>
    <t>SILLA PLÁSTICA SIN BRAZOS - FABRICADA EN POLIPROPILENO DE ALTA RESISTENCIA - PESO MAXIMO SOPORTADO 100 KILOGRAMOS</t>
  </si>
  <si>
    <t>MUEBLES TIPO RECEPCION CON MEDIDAS APROX: 1.70 M FRENTE, 1.10 M EN PRIMERA ALTURA, ESPACIO DE RECEPCION DE DOCUMENTOS DE 0.50, CON VIDRIO SUPERIOR DE 1.10 M ELABORADO EN MADERA MDF Y CAJONERA DE TRES ESPACIOS.</t>
  </si>
  <si>
    <t>Total cotización 1</t>
  </si>
  <si>
    <t>Total cotización 2</t>
  </si>
  <si>
    <t>Total cotización 3</t>
  </si>
  <si>
    <t>Promedio total</t>
  </si>
  <si>
    <t xml:space="preserve">  </t>
  </si>
  <si>
    <t>COTIZACIÓN 1</t>
  </si>
  <si>
    <t>COTIZACIÓN 2</t>
  </si>
  <si>
    <t>COTIZACIÓN 3</t>
  </si>
  <si>
    <t>OBJETO: COMPRAVENTA DE MUEBLES, ELEMENTOS DE OFICINA, LICENCIAS Y EQUIPOS TECNOLÓGICOS CON DESTINACIÓN A LAS DEPENDENCIAS DE LA ADMINISTRACIÓN DEL MUNICIPIO DE SUESCA, CUNDINAMARCA.</t>
  </si>
  <si>
    <t xml:space="preserve">ESTUDIO DE MERCADO </t>
  </si>
  <si>
    <t xml:space="preserve">CAROLINA GARZÓN CUPAJITA </t>
  </si>
  <si>
    <t xml:space="preserve">SECRETARIA DE GOBIERNO </t>
  </si>
  <si>
    <t xml:space="preserve">NOTA: Se toma la decisión de realizar estudio de mercado con base en tres cotizaciones de las seis recibidas, debido a que dos de ellas omitieron valores en algunos item lo cual imposibilita la comparación del costo y una presenta valores que desbordan la capacidad presupuestal de la Institución lo cual puede hacer que el proceso de contratación se vuelva inviable.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</si>
</sst>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 &quot;#,##0;&quot;-$ &quot;#,##0;&quot;No cotizó&quot;"/>
  </numFmts>
  <fonts count="9" x14ac:knownFonts="1">
    <font>
      <sz val="11"/>
      <color theme="1"/>
      <name val="Calibri"/>
      <family val="2"/>
      <charset val="1"/>
    </font>
    <font>
      <sz val="9"/>
      <name val="Arial Narrow"/>
      <family val="2"/>
      <charset val="1"/>
    </font>
    <font>
      <b/>
      <sz val="9"/>
      <name val="Arial Narrow"/>
      <family val="2"/>
      <charset val="1"/>
    </font>
    <font>
      <sz val="9"/>
      <color theme="1"/>
      <name val="Arial Narrow"/>
      <family val="2"/>
      <charset val="1"/>
    </font>
    <font>
      <sz val="11"/>
      <color theme="1"/>
      <name val="Arial Narrow"/>
      <family val="2"/>
      <charset val="1"/>
    </font>
    <font>
      <sz val="11"/>
      <color theme="1"/>
      <name val="Calibri"/>
      <family val="2"/>
      <charset val="1"/>
    </font>
    <font>
      <sz val="11"/>
      <name val="Arial Narrow"/>
      <family val="2"/>
      <charset val="1"/>
    </font>
    <font>
      <b/>
      <sz val="11"/>
      <name val="Arial Narrow"/>
      <family val="2"/>
      <charset val="1"/>
    </font>
    <font>
      <b/>
      <sz val="10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rgb="FF003366"/>
      </patternFill>
    </fill>
    <fill>
      <patternFill patternType="solid">
        <fgColor theme="4" tint="0.59999389629810485"/>
        <bgColor rgb="FF003366"/>
      </patternFill>
    </fill>
    <fill>
      <patternFill patternType="solid">
        <fgColor rgb="FF92D050"/>
        <bgColor rgb="FF003366"/>
      </patternFill>
    </fill>
    <fill>
      <patternFill patternType="solid">
        <fgColor theme="5" tint="0.59999389629810485"/>
        <bgColor rgb="FF003366"/>
      </patternFill>
    </fill>
    <fill>
      <patternFill patternType="solid">
        <fgColor theme="0" tint="-0.14999847407452621"/>
        <bgColor rgb="FF003366"/>
      </patternFill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45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164" fontId="1" fillId="0" borderId="6" xfId="0" applyNumberFormat="1" applyFont="1" applyBorder="1" applyAlignment="1">
      <alignment horizontal="right" vertical="center"/>
    </xf>
    <xf numFmtId="164" fontId="1" fillId="0" borderId="7" xfId="0" applyNumberFormat="1" applyFont="1" applyBorder="1" applyAlignment="1">
      <alignment horizontal="right" vertical="center"/>
    </xf>
    <xf numFmtId="0" fontId="3" fillId="0" borderId="0" xfId="0" applyFont="1"/>
    <xf numFmtId="0" fontId="4" fillId="0" borderId="0" xfId="0" applyFont="1"/>
    <xf numFmtId="16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vertical="center" wrapText="1"/>
    </xf>
    <xf numFmtId="164" fontId="1" fillId="0" borderId="4" xfId="0" applyNumberFormat="1" applyFont="1" applyBorder="1" applyAlignment="1">
      <alignment vertical="center" wrapText="1"/>
    </xf>
    <xf numFmtId="164" fontId="1" fillId="0" borderId="5" xfId="0" applyNumberFormat="1" applyFont="1" applyBorder="1" applyAlignment="1">
      <alignment horizontal="right" vertical="center"/>
    </xf>
    <xf numFmtId="0" fontId="1" fillId="0" borderId="0" xfId="0" applyFont="1"/>
    <xf numFmtId="164" fontId="1" fillId="0" borderId="8" xfId="0" applyNumberFormat="1" applyFont="1" applyBorder="1" applyAlignment="1">
      <alignment horizontal="right"/>
    </xf>
    <xf numFmtId="164" fontId="1" fillId="0" borderId="1" xfId="0" applyNumberFormat="1" applyFont="1" applyBorder="1"/>
    <xf numFmtId="164" fontId="1" fillId="0" borderId="8" xfId="0" applyNumberFormat="1" applyFont="1" applyBorder="1"/>
    <xf numFmtId="0" fontId="1" fillId="0" borderId="0" xfId="0" applyFont="1" applyAlignment="1">
      <alignment wrapText="1"/>
    </xf>
    <xf numFmtId="164" fontId="1" fillId="0" borderId="8" xfId="0" applyNumberFormat="1" applyFont="1" applyBorder="1" applyAlignment="1">
      <alignment wrapText="1"/>
    </xf>
    <xf numFmtId="0" fontId="6" fillId="0" borderId="0" xfId="0" applyFont="1"/>
    <xf numFmtId="0" fontId="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right" wrapText="1"/>
    </xf>
    <xf numFmtId="0" fontId="8" fillId="7" borderId="1" xfId="0" applyFont="1" applyFill="1" applyBorder="1" applyAlignment="1">
      <alignment horizontal="left" vertical="center"/>
    </xf>
    <xf numFmtId="0" fontId="0" fillId="0" borderId="0" xfId="0" applyAlignment="1">
      <alignment horizontal="left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wrapText="1"/>
    </xf>
  </cellXfs>
  <cellStyles count="2">
    <cellStyle name="Normal" xfId="0" builtinId="0"/>
    <cellStyle name="Normal 2" xfId="1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B9C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C57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49"/>
  <sheetViews>
    <sheetView tabSelected="1" topLeftCell="A36" zoomScaleNormal="100" workbookViewId="0">
      <selection activeCell="D41" sqref="D41"/>
    </sheetView>
  </sheetViews>
  <sheetFormatPr baseColWidth="10" defaultColWidth="11.44140625" defaultRowHeight="14.4" x14ac:dyDescent="0.3"/>
  <cols>
    <col min="1" max="1" width="6" customWidth="1"/>
    <col min="2" max="2" width="24" customWidth="1"/>
    <col min="3" max="3" width="10" customWidth="1"/>
    <col min="4" max="4" width="77.109375" customWidth="1"/>
    <col min="5" max="5" width="6" customWidth="1"/>
    <col min="6" max="6" width="8" customWidth="1"/>
    <col min="7" max="7" width="14" customWidth="1"/>
    <col min="8" max="8" width="20.33203125" customWidth="1"/>
    <col min="9" max="9" width="14" customWidth="1"/>
    <col min="10" max="10" width="17.6640625" customWidth="1"/>
    <col min="11" max="11" width="14" customWidth="1"/>
    <col min="12" max="12" width="18" customWidth="1"/>
    <col min="13" max="13" width="13.5546875" style="1" customWidth="1"/>
    <col min="14" max="14" width="15.33203125" style="1" customWidth="1"/>
    <col min="15" max="16384" width="11.44140625" style="1"/>
  </cols>
  <sheetData>
    <row r="2" spans="1:14" x14ac:dyDescent="0.3">
      <c r="A2" s="35" t="s">
        <v>115</v>
      </c>
      <c r="B2" s="35"/>
      <c r="C2" s="35"/>
      <c r="D2" s="35" t="s">
        <v>110</v>
      </c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ht="25.5" customHeight="1" x14ac:dyDescent="0.3">
      <c r="A3" s="35" t="s">
        <v>114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ht="21.75" customHeight="1" x14ac:dyDescent="0.3">
      <c r="A4" s="37" t="s">
        <v>0</v>
      </c>
      <c r="B4" s="37" t="s">
        <v>1</v>
      </c>
      <c r="C4" s="37" t="s">
        <v>2</v>
      </c>
      <c r="D4" s="37" t="s">
        <v>3</v>
      </c>
      <c r="E4" s="37" t="s">
        <v>4</v>
      </c>
      <c r="F4" s="39" t="s">
        <v>5</v>
      </c>
      <c r="G4" s="41" t="s">
        <v>111</v>
      </c>
      <c r="H4" s="41"/>
      <c r="I4" s="42" t="s">
        <v>112</v>
      </c>
      <c r="J4" s="42"/>
      <c r="K4" s="43" t="s">
        <v>113</v>
      </c>
      <c r="L4" s="43"/>
      <c r="M4" s="44" t="s">
        <v>6</v>
      </c>
      <c r="N4" s="44"/>
    </row>
    <row r="5" spans="1:14" ht="26.25" customHeight="1" x14ac:dyDescent="0.3">
      <c r="A5" s="38"/>
      <c r="B5" s="38"/>
      <c r="C5" s="38"/>
      <c r="D5" s="38"/>
      <c r="E5" s="38"/>
      <c r="F5" s="40"/>
      <c r="G5" s="26" t="s">
        <v>7</v>
      </c>
      <c r="H5" s="27" t="s">
        <v>8</v>
      </c>
      <c r="I5" s="30" t="s">
        <v>7</v>
      </c>
      <c r="J5" s="31" t="s">
        <v>8</v>
      </c>
      <c r="K5" s="32" t="s">
        <v>7</v>
      </c>
      <c r="L5" s="33" t="s">
        <v>8</v>
      </c>
      <c r="M5" s="28" t="s">
        <v>9</v>
      </c>
      <c r="N5" s="29" t="s">
        <v>10</v>
      </c>
    </row>
    <row r="6" spans="1:14" ht="175.5" customHeight="1" x14ac:dyDescent="0.3">
      <c r="A6" s="2">
        <v>1</v>
      </c>
      <c r="B6" s="3" t="s">
        <v>11</v>
      </c>
      <c r="C6" s="2" t="s">
        <v>12</v>
      </c>
      <c r="D6" s="4" t="s">
        <v>13</v>
      </c>
      <c r="E6" s="2">
        <v>1</v>
      </c>
      <c r="F6" s="5" t="s">
        <v>14</v>
      </c>
      <c r="G6" s="12">
        <v>10958356</v>
      </c>
      <c r="H6" s="6">
        <f t="shared" ref="H6:H39" si="0">IF(G6="","",G6*$E6)</f>
        <v>10958356</v>
      </c>
      <c r="I6" s="12">
        <v>10875348</v>
      </c>
      <c r="J6" s="6">
        <f t="shared" ref="J6:J39" si="1">IF(I6="","",I6*$E6)</f>
        <v>10875348</v>
      </c>
      <c r="K6" s="12">
        <v>11010420</v>
      </c>
      <c r="L6" s="7">
        <f t="shared" ref="L6:L39" si="2">IF(K6="","",K6*$E6)</f>
        <v>11010420</v>
      </c>
      <c r="M6" s="13">
        <f t="shared" ref="M6:M39" si="3">AVERAGE(K6,I6,G6)</f>
        <v>10948041.333333334</v>
      </c>
      <c r="N6" s="14">
        <f t="shared" ref="N6:N39" si="4">AVERAGE(L6,J6,H6)</f>
        <v>10948041.333333334</v>
      </c>
    </row>
    <row r="7" spans="1:14" ht="108" customHeight="1" x14ac:dyDescent="0.3">
      <c r="A7" s="2">
        <v>2</v>
      </c>
      <c r="B7" s="3" t="s">
        <v>15</v>
      </c>
      <c r="C7" s="2" t="s">
        <v>16</v>
      </c>
      <c r="D7" s="4" t="s">
        <v>17</v>
      </c>
      <c r="E7" s="2">
        <v>40</v>
      </c>
      <c r="F7" s="5" t="s">
        <v>14</v>
      </c>
      <c r="G7" s="12">
        <v>103150</v>
      </c>
      <c r="H7" s="6">
        <f t="shared" si="0"/>
        <v>4126000</v>
      </c>
      <c r="I7" s="12">
        <v>105200</v>
      </c>
      <c r="J7" s="6">
        <f t="shared" si="1"/>
        <v>4208000</v>
      </c>
      <c r="K7" s="12">
        <v>105000</v>
      </c>
      <c r="L7" s="7">
        <f t="shared" si="2"/>
        <v>4200000</v>
      </c>
      <c r="M7" s="13">
        <f t="shared" si="3"/>
        <v>104450</v>
      </c>
      <c r="N7" s="14">
        <f t="shared" si="4"/>
        <v>4178000</v>
      </c>
    </row>
    <row r="8" spans="1:14" ht="40.5" customHeight="1" x14ac:dyDescent="0.3">
      <c r="A8" s="2">
        <v>3</v>
      </c>
      <c r="B8" s="3" t="s">
        <v>18</v>
      </c>
      <c r="C8" s="2" t="s">
        <v>19</v>
      </c>
      <c r="D8" s="4" t="s">
        <v>20</v>
      </c>
      <c r="E8" s="2">
        <v>13</v>
      </c>
      <c r="F8" s="5" t="s">
        <v>14</v>
      </c>
      <c r="G8" s="12">
        <v>457800</v>
      </c>
      <c r="H8" s="6">
        <f t="shared" si="0"/>
        <v>5951400</v>
      </c>
      <c r="I8" s="12">
        <v>455000</v>
      </c>
      <c r="J8" s="6">
        <f t="shared" si="1"/>
        <v>5915000</v>
      </c>
      <c r="K8" s="12">
        <v>468000</v>
      </c>
      <c r="L8" s="7">
        <f t="shared" si="2"/>
        <v>6084000</v>
      </c>
      <c r="M8" s="13">
        <f t="shared" si="3"/>
        <v>460266.66666666669</v>
      </c>
      <c r="N8" s="14">
        <f t="shared" si="4"/>
        <v>5983466.666666667</v>
      </c>
    </row>
    <row r="9" spans="1:14" x14ac:dyDescent="0.3">
      <c r="A9" s="2">
        <v>4</v>
      </c>
      <c r="B9" s="3" t="s">
        <v>21</v>
      </c>
      <c r="C9" s="2" t="s">
        <v>22</v>
      </c>
      <c r="D9" s="4" t="s">
        <v>23</v>
      </c>
      <c r="E9" s="2">
        <v>5</v>
      </c>
      <c r="F9" s="5" t="s">
        <v>14</v>
      </c>
      <c r="G9" s="12">
        <v>208042</v>
      </c>
      <c r="H9" s="6">
        <f t="shared" si="0"/>
        <v>1040210</v>
      </c>
      <c r="I9" s="12">
        <v>211405</v>
      </c>
      <c r="J9" s="6">
        <f t="shared" si="1"/>
        <v>1057025</v>
      </c>
      <c r="K9" s="12">
        <v>198135</v>
      </c>
      <c r="L9" s="7">
        <f t="shared" si="2"/>
        <v>990675</v>
      </c>
      <c r="M9" s="13">
        <f t="shared" si="3"/>
        <v>205860.66666666666</v>
      </c>
      <c r="N9" s="14">
        <f t="shared" si="4"/>
        <v>1029303.3333333334</v>
      </c>
    </row>
    <row r="10" spans="1:14" ht="40.5" customHeight="1" x14ac:dyDescent="0.3">
      <c r="A10" s="2">
        <v>5</v>
      </c>
      <c r="B10" s="3" t="s">
        <v>24</v>
      </c>
      <c r="C10" s="2" t="s">
        <v>22</v>
      </c>
      <c r="D10" s="4" t="s">
        <v>25</v>
      </c>
      <c r="E10" s="2">
        <v>3</v>
      </c>
      <c r="F10" s="5" t="s">
        <v>14</v>
      </c>
      <c r="G10" s="12">
        <v>460700</v>
      </c>
      <c r="H10" s="6">
        <f t="shared" si="0"/>
        <v>1382100</v>
      </c>
      <c r="I10" s="12">
        <v>449500</v>
      </c>
      <c r="J10" s="6">
        <f t="shared" si="1"/>
        <v>1348500</v>
      </c>
      <c r="K10" s="12">
        <v>439110</v>
      </c>
      <c r="L10" s="7">
        <f t="shared" si="2"/>
        <v>1317330</v>
      </c>
      <c r="M10" s="13">
        <f t="shared" si="3"/>
        <v>449770</v>
      </c>
      <c r="N10" s="14">
        <f t="shared" si="4"/>
        <v>1349310</v>
      </c>
    </row>
    <row r="11" spans="1:14" ht="94.5" customHeight="1" x14ac:dyDescent="0.3">
      <c r="A11" s="2">
        <v>6</v>
      </c>
      <c r="B11" s="3" t="s">
        <v>26</v>
      </c>
      <c r="C11" s="2" t="s">
        <v>27</v>
      </c>
      <c r="D11" s="4" t="s">
        <v>28</v>
      </c>
      <c r="E11" s="2">
        <v>11</v>
      </c>
      <c r="F11" s="5" t="s">
        <v>14</v>
      </c>
      <c r="G11" s="12">
        <v>578999</v>
      </c>
      <c r="H11" s="6">
        <f t="shared" si="0"/>
        <v>6368989</v>
      </c>
      <c r="I11" s="12">
        <v>547400</v>
      </c>
      <c r="J11" s="6">
        <f t="shared" si="1"/>
        <v>6021400</v>
      </c>
      <c r="K11" s="12">
        <v>567120</v>
      </c>
      <c r="L11" s="7">
        <f t="shared" si="2"/>
        <v>6238320</v>
      </c>
      <c r="M11" s="13">
        <f t="shared" si="3"/>
        <v>564506.33333333337</v>
      </c>
      <c r="N11" s="14">
        <f t="shared" si="4"/>
        <v>6209569.666666667</v>
      </c>
    </row>
    <row r="12" spans="1:14" ht="81" customHeight="1" x14ac:dyDescent="0.3">
      <c r="A12" s="2">
        <v>7</v>
      </c>
      <c r="B12" s="3" t="s">
        <v>29</v>
      </c>
      <c r="C12" s="2" t="s">
        <v>30</v>
      </c>
      <c r="D12" s="4" t="s">
        <v>31</v>
      </c>
      <c r="E12" s="2">
        <v>9</v>
      </c>
      <c r="F12" s="5" t="s">
        <v>14</v>
      </c>
      <c r="G12" s="12">
        <v>4123300</v>
      </c>
      <c r="H12" s="6">
        <f t="shared" si="0"/>
        <v>37109700</v>
      </c>
      <c r="I12" s="12">
        <v>4114500</v>
      </c>
      <c r="J12" s="6">
        <f t="shared" si="1"/>
        <v>37030500</v>
      </c>
      <c r="K12" s="12">
        <v>4098360</v>
      </c>
      <c r="L12" s="7">
        <f t="shared" si="2"/>
        <v>36885240</v>
      </c>
      <c r="M12" s="13">
        <f t="shared" si="3"/>
        <v>4112053.3333333335</v>
      </c>
      <c r="N12" s="14">
        <f t="shared" si="4"/>
        <v>37008480</v>
      </c>
    </row>
    <row r="13" spans="1:14" ht="40.5" customHeight="1" x14ac:dyDescent="0.3">
      <c r="A13" s="2">
        <v>8</v>
      </c>
      <c r="B13" s="3" t="s">
        <v>32</v>
      </c>
      <c r="C13" s="2" t="s">
        <v>27</v>
      </c>
      <c r="D13" s="4" t="s">
        <v>33</v>
      </c>
      <c r="E13" s="2">
        <v>2</v>
      </c>
      <c r="F13" s="5" t="s">
        <v>14</v>
      </c>
      <c r="G13" s="12">
        <v>2597120</v>
      </c>
      <c r="H13" s="6">
        <f t="shared" si="0"/>
        <v>5194240</v>
      </c>
      <c r="I13" s="12">
        <v>2579325</v>
      </c>
      <c r="J13" s="6">
        <f t="shared" si="1"/>
        <v>5158650</v>
      </c>
      <c r="K13" s="12">
        <v>2613740</v>
      </c>
      <c r="L13" s="7">
        <f t="shared" si="2"/>
        <v>5227480</v>
      </c>
      <c r="M13" s="13">
        <f t="shared" si="3"/>
        <v>2596728.3333333335</v>
      </c>
      <c r="N13" s="14">
        <f t="shared" si="4"/>
        <v>5193456.666666667</v>
      </c>
    </row>
    <row r="14" spans="1:14" ht="135" customHeight="1" x14ac:dyDescent="0.3">
      <c r="A14" s="2">
        <v>9</v>
      </c>
      <c r="B14" s="3" t="s">
        <v>34</v>
      </c>
      <c r="C14" s="2" t="s">
        <v>35</v>
      </c>
      <c r="D14" s="4" t="s">
        <v>36</v>
      </c>
      <c r="E14" s="2">
        <v>1</v>
      </c>
      <c r="F14" s="5" t="s">
        <v>14</v>
      </c>
      <c r="G14" s="12">
        <v>31312999</v>
      </c>
      <c r="H14" s="6">
        <f t="shared" si="0"/>
        <v>31312999</v>
      </c>
      <c r="I14" s="12">
        <v>31355994</v>
      </c>
      <c r="J14" s="6">
        <f t="shared" si="1"/>
        <v>31355994</v>
      </c>
      <c r="K14" s="12">
        <v>31286290</v>
      </c>
      <c r="L14" s="7">
        <f t="shared" si="2"/>
        <v>31286290</v>
      </c>
      <c r="M14" s="13">
        <f t="shared" si="3"/>
        <v>31318427.666666668</v>
      </c>
      <c r="N14" s="14">
        <f t="shared" si="4"/>
        <v>31318427.666666668</v>
      </c>
    </row>
    <row r="15" spans="1:14" ht="27" customHeight="1" x14ac:dyDescent="0.3">
      <c r="A15" s="2">
        <v>10</v>
      </c>
      <c r="B15" s="3" t="s">
        <v>37</v>
      </c>
      <c r="C15" s="2" t="s">
        <v>38</v>
      </c>
      <c r="D15" s="4" t="s">
        <v>39</v>
      </c>
      <c r="E15" s="2">
        <v>5</v>
      </c>
      <c r="F15" s="5" t="s">
        <v>14</v>
      </c>
      <c r="G15" s="12">
        <v>378210</v>
      </c>
      <c r="H15" s="6">
        <f t="shared" si="0"/>
        <v>1891050</v>
      </c>
      <c r="I15" s="12">
        <v>351050</v>
      </c>
      <c r="J15" s="6">
        <f t="shared" si="1"/>
        <v>1755250</v>
      </c>
      <c r="K15" s="12">
        <v>364780</v>
      </c>
      <c r="L15" s="7">
        <f t="shared" si="2"/>
        <v>1823900</v>
      </c>
      <c r="M15" s="13">
        <f t="shared" si="3"/>
        <v>364680</v>
      </c>
      <c r="N15" s="14">
        <f t="shared" si="4"/>
        <v>1823400</v>
      </c>
    </row>
    <row r="16" spans="1:14" ht="40.5" customHeight="1" x14ac:dyDescent="0.3">
      <c r="A16" s="2">
        <v>11</v>
      </c>
      <c r="B16" s="3" t="s">
        <v>40</v>
      </c>
      <c r="C16" s="2" t="s">
        <v>41</v>
      </c>
      <c r="D16" s="4" t="s">
        <v>42</v>
      </c>
      <c r="E16" s="2">
        <v>5</v>
      </c>
      <c r="F16" s="5" t="s">
        <v>14</v>
      </c>
      <c r="G16" s="12">
        <v>108900</v>
      </c>
      <c r="H16" s="6">
        <f t="shared" si="0"/>
        <v>544500</v>
      </c>
      <c r="I16" s="12">
        <v>106900</v>
      </c>
      <c r="J16" s="6">
        <f t="shared" si="1"/>
        <v>534500</v>
      </c>
      <c r="K16" s="12">
        <v>105315</v>
      </c>
      <c r="L16" s="7">
        <f t="shared" si="2"/>
        <v>526575</v>
      </c>
      <c r="M16" s="13">
        <f t="shared" si="3"/>
        <v>107038.33333333333</v>
      </c>
      <c r="N16" s="14">
        <f t="shared" si="4"/>
        <v>535191.66666666663</v>
      </c>
    </row>
    <row r="17" spans="1:14" ht="54" customHeight="1" x14ac:dyDescent="0.3">
      <c r="A17" s="2">
        <v>12</v>
      </c>
      <c r="B17" s="3" t="s">
        <v>43</v>
      </c>
      <c r="C17" s="2" t="s">
        <v>44</v>
      </c>
      <c r="D17" s="4" t="s">
        <v>45</v>
      </c>
      <c r="E17" s="2">
        <v>20</v>
      </c>
      <c r="F17" s="5" t="s">
        <v>14</v>
      </c>
      <c r="G17" s="12">
        <v>15120</v>
      </c>
      <c r="H17" s="6">
        <f t="shared" si="0"/>
        <v>302400</v>
      </c>
      <c r="I17" s="12">
        <v>16230</v>
      </c>
      <c r="J17" s="6">
        <f t="shared" si="1"/>
        <v>324600</v>
      </c>
      <c r="K17" s="12">
        <v>15470</v>
      </c>
      <c r="L17" s="7">
        <f t="shared" si="2"/>
        <v>309400</v>
      </c>
      <c r="M17" s="13">
        <f t="shared" si="3"/>
        <v>15606.666666666666</v>
      </c>
      <c r="N17" s="14">
        <f t="shared" si="4"/>
        <v>312133.33333333331</v>
      </c>
    </row>
    <row r="18" spans="1:14" ht="40.5" customHeight="1" x14ac:dyDescent="0.3">
      <c r="A18" s="2">
        <v>13</v>
      </c>
      <c r="B18" s="3" t="s">
        <v>46</v>
      </c>
      <c r="C18" s="2" t="s">
        <v>44</v>
      </c>
      <c r="D18" s="4" t="s">
        <v>47</v>
      </c>
      <c r="E18" s="2">
        <v>20</v>
      </c>
      <c r="F18" s="5" t="s">
        <v>14</v>
      </c>
      <c r="G18" s="12">
        <v>32130</v>
      </c>
      <c r="H18" s="6">
        <f t="shared" si="0"/>
        <v>642600</v>
      </c>
      <c r="I18" s="12">
        <v>37980</v>
      </c>
      <c r="J18" s="6">
        <f t="shared" si="1"/>
        <v>759600</v>
      </c>
      <c r="K18" s="12">
        <v>34500</v>
      </c>
      <c r="L18" s="7">
        <f t="shared" si="2"/>
        <v>690000</v>
      </c>
      <c r="M18" s="13">
        <f t="shared" si="3"/>
        <v>34870</v>
      </c>
      <c r="N18" s="14">
        <f t="shared" si="4"/>
        <v>697400</v>
      </c>
    </row>
    <row r="19" spans="1:14" ht="40.5" customHeight="1" x14ac:dyDescent="0.3">
      <c r="A19" s="2">
        <v>14</v>
      </c>
      <c r="B19" s="3" t="s">
        <v>48</v>
      </c>
      <c r="C19" s="2" t="s">
        <v>49</v>
      </c>
      <c r="D19" s="4" t="s">
        <v>50</v>
      </c>
      <c r="E19" s="2">
        <v>2</v>
      </c>
      <c r="F19" s="5" t="s">
        <v>14</v>
      </c>
      <c r="G19" s="12">
        <v>176300</v>
      </c>
      <c r="H19" s="6">
        <f t="shared" si="0"/>
        <v>352600</v>
      </c>
      <c r="I19" s="12">
        <v>180900</v>
      </c>
      <c r="J19" s="6">
        <f t="shared" si="1"/>
        <v>361800</v>
      </c>
      <c r="K19" s="12">
        <v>172788</v>
      </c>
      <c r="L19" s="7">
        <f t="shared" si="2"/>
        <v>345576</v>
      </c>
      <c r="M19" s="13">
        <f t="shared" si="3"/>
        <v>176662.66666666666</v>
      </c>
      <c r="N19" s="14">
        <f t="shared" si="4"/>
        <v>353325.33333333331</v>
      </c>
    </row>
    <row r="20" spans="1:14" ht="67.5" customHeight="1" x14ac:dyDescent="0.3">
      <c r="A20" s="2">
        <v>15</v>
      </c>
      <c r="B20" s="3" t="s">
        <v>51</v>
      </c>
      <c r="C20" s="2" t="s">
        <v>52</v>
      </c>
      <c r="D20" s="4" t="s">
        <v>53</v>
      </c>
      <c r="E20" s="2">
        <v>4</v>
      </c>
      <c r="F20" s="5" t="s">
        <v>14</v>
      </c>
      <c r="G20" s="12">
        <v>731400</v>
      </c>
      <c r="H20" s="6">
        <f t="shared" si="0"/>
        <v>2925600</v>
      </c>
      <c r="I20" s="12">
        <v>725300</v>
      </c>
      <c r="J20" s="6">
        <f t="shared" si="1"/>
        <v>2901200</v>
      </c>
      <c r="K20" s="12">
        <v>712215</v>
      </c>
      <c r="L20" s="7">
        <f t="shared" si="2"/>
        <v>2848860</v>
      </c>
      <c r="M20" s="13">
        <f t="shared" si="3"/>
        <v>722971.66666666663</v>
      </c>
      <c r="N20" s="14">
        <f t="shared" si="4"/>
        <v>2891886.6666666665</v>
      </c>
    </row>
    <row r="21" spans="1:14" ht="67.5" customHeight="1" x14ac:dyDescent="0.3">
      <c r="A21" s="2">
        <v>16</v>
      </c>
      <c r="B21" s="3" t="s">
        <v>54</v>
      </c>
      <c r="C21" s="2" t="s">
        <v>55</v>
      </c>
      <c r="D21" s="4" t="s">
        <v>56</v>
      </c>
      <c r="E21" s="2">
        <v>1</v>
      </c>
      <c r="F21" s="5" t="s">
        <v>14</v>
      </c>
      <c r="G21" s="12">
        <v>235860</v>
      </c>
      <c r="H21" s="6">
        <f t="shared" si="0"/>
        <v>235860</v>
      </c>
      <c r="I21" s="12">
        <v>214200</v>
      </c>
      <c r="J21" s="6">
        <f t="shared" si="1"/>
        <v>214200</v>
      </c>
      <c r="K21" s="12">
        <v>216410</v>
      </c>
      <c r="L21" s="7">
        <f t="shared" si="2"/>
        <v>216410</v>
      </c>
      <c r="M21" s="13">
        <f t="shared" si="3"/>
        <v>222156.66666666666</v>
      </c>
      <c r="N21" s="14">
        <f t="shared" si="4"/>
        <v>222156.66666666666</v>
      </c>
    </row>
    <row r="22" spans="1:14" ht="94.5" customHeight="1" x14ac:dyDescent="0.3">
      <c r="A22" s="2">
        <v>17</v>
      </c>
      <c r="B22" s="3" t="s">
        <v>57</v>
      </c>
      <c r="C22" s="2" t="s">
        <v>58</v>
      </c>
      <c r="D22" s="4" t="s">
        <v>59</v>
      </c>
      <c r="E22" s="2">
        <v>2</v>
      </c>
      <c r="F22" s="5" t="s">
        <v>14</v>
      </c>
      <c r="G22" s="12">
        <v>2979600</v>
      </c>
      <c r="H22" s="6">
        <f t="shared" si="0"/>
        <v>5959200</v>
      </c>
      <c r="I22" s="12">
        <v>3006400</v>
      </c>
      <c r="J22" s="6">
        <f t="shared" si="1"/>
        <v>6012800</v>
      </c>
      <c r="K22" s="12">
        <v>2975000</v>
      </c>
      <c r="L22" s="7">
        <f t="shared" si="2"/>
        <v>5950000</v>
      </c>
      <c r="M22" s="13">
        <f t="shared" si="3"/>
        <v>2987000</v>
      </c>
      <c r="N22" s="14">
        <f t="shared" si="4"/>
        <v>5974000</v>
      </c>
    </row>
    <row r="23" spans="1:14" ht="108" customHeight="1" x14ac:dyDescent="0.3">
      <c r="A23" s="2">
        <v>18</v>
      </c>
      <c r="B23" s="3" t="s">
        <v>60</v>
      </c>
      <c r="C23" s="2" t="s">
        <v>61</v>
      </c>
      <c r="D23" s="4" t="s">
        <v>62</v>
      </c>
      <c r="E23" s="2">
        <v>2</v>
      </c>
      <c r="F23" s="5" t="s">
        <v>14</v>
      </c>
      <c r="G23" s="12">
        <v>1957700</v>
      </c>
      <c r="H23" s="6">
        <f t="shared" si="0"/>
        <v>3915400</v>
      </c>
      <c r="I23" s="12">
        <v>1904000</v>
      </c>
      <c r="J23" s="6">
        <f t="shared" si="1"/>
        <v>3808000</v>
      </c>
      <c r="K23" s="12">
        <v>1915400</v>
      </c>
      <c r="L23" s="7">
        <f t="shared" si="2"/>
        <v>3830800</v>
      </c>
      <c r="M23" s="13">
        <f t="shared" si="3"/>
        <v>1925700</v>
      </c>
      <c r="N23" s="14">
        <f t="shared" si="4"/>
        <v>3851400</v>
      </c>
    </row>
    <row r="24" spans="1:14" ht="27" customHeight="1" x14ac:dyDescent="0.3">
      <c r="A24" s="2">
        <v>19</v>
      </c>
      <c r="B24" s="3" t="s">
        <v>63</v>
      </c>
      <c r="C24" s="2" t="s">
        <v>64</v>
      </c>
      <c r="D24" s="4" t="s">
        <v>65</v>
      </c>
      <c r="E24" s="2">
        <v>1</v>
      </c>
      <c r="F24" s="5" t="s">
        <v>14</v>
      </c>
      <c r="G24" s="12">
        <v>571200</v>
      </c>
      <c r="H24" s="6">
        <f t="shared" si="0"/>
        <v>571200</v>
      </c>
      <c r="I24" s="12">
        <v>591560</v>
      </c>
      <c r="J24" s="6">
        <f t="shared" si="1"/>
        <v>591560</v>
      </c>
      <c r="K24" s="12">
        <v>569700</v>
      </c>
      <c r="L24" s="7">
        <f t="shared" si="2"/>
        <v>569700</v>
      </c>
      <c r="M24" s="13">
        <f t="shared" si="3"/>
        <v>577486.66666666663</v>
      </c>
      <c r="N24" s="14">
        <f t="shared" si="4"/>
        <v>577486.66666666663</v>
      </c>
    </row>
    <row r="25" spans="1:14" ht="40.5" customHeight="1" x14ac:dyDescent="0.3">
      <c r="A25" s="2">
        <v>20</v>
      </c>
      <c r="B25" s="3" t="s">
        <v>66</v>
      </c>
      <c r="C25" s="2" t="s">
        <v>67</v>
      </c>
      <c r="D25" s="4" t="s">
        <v>68</v>
      </c>
      <c r="E25" s="2">
        <v>1</v>
      </c>
      <c r="F25" s="5" t="s">
        <v>14</v>
      </c>
      <c r="G25" s="12">
        <v>641303</v>
      </c>
      <c r="H25" s="6">
        <f t="shared" si="0"/>
        <v>641303</v>
      </c>
      <c r="I25" s="12">
        <v>633500</v>
      </c>
      <c r="J25" s="6">
        <f t="shared" si="1"/>
        <v>633500</v>
      </c>
      <c r="K25" s="12">
        <v>624750</v>
      </c>
      <c r="L25" s="7">
        <f t="shared" si="2"/>
        <v>624750</v>
      </c>
      <c r="M25" s="13">
        <f t="shared" si="3"/>
        <v>633184.33333333337</v>
      </c>
      <c r="N25" s="14">
        <f t="shared" si="4"/>
        <v>633184.33333333337</v>
      </c>
    </row>
    <row r="26" spans="1:14" ht="27" customHeight="1" x14ac:dyDescent="0.3">
      <c r="A26" s="2">
        <v>21</v>
      </c>
      <c r="B26" s="3" t="s">
        <v>69</v>
      </c>
      <c r="C26" s="2" t="s">
        <v>27</v>
      </c>
      <c r="D26" s="4" t="s">
        <v>70</v>
      </c>
      <c r="E26" s="2">
        <v>1</v>
      </c>
      <c r="F26" s="5" t="s">
        <v>14</v>
      </c>
      <c r="G26" s="12">
        <v>1000000</v>
      </c>
      <c r="H26" s="6">
        <f t="shared" si="0"/>
        <v>1000000</v>
      </c>
      <c r="I26" s="12">
        <v>1050740</v>
      </c>
      <c r="J26" s="6">
        <f t="shared" si="1"/>
        <v>1050740</v>
      </c>
      <c r="K26" s="12">
        <v>998990</v>
      </c>
      <c r="L26" s="7">
        <f t="shared" si="2"/>
        <v>998990</v>
      </c>
      <c r="M26" s="13">
        <f t="shared" si="3"/>
        <v>1016576.6666666666</v>
      </c>
      <c r="N26" s="14">
        <f t="shared" si="4"/>
        <v>1016576.6666666666</v>
      </c>
    </row>
    <row r="27" spans="1:14" ht="27" customHeight="1" x14ac:dyDescent="0.3">
      <c r="A27" s="2">
        <v>22</v>
      </c>
      <c r="B27" s="3" t="s">
        <v>71</v>
      </c>
      <c r="C27" s="2" t="s">
        <v>27</v>
      </c>
      <c r="D27" s="4" t="s">
        <v>72</v>
      </c>
      <c r="E27" s="2">
        <v>1</v>
      </c>
      <c r="F27" s="5" t="s">
        <v>14</v>
      </c>
      <c r="G27" s="12">
        <v>500800</v>
      </c>
      <c r="H27" s="6">
        <f t="shared" si="0"/>
        <v>500800</v>
      </c>
      <c r="I27" s="12">
        <v>497100</v>
      </c>
      <c r="J27" s="6">
        <f t="shared" si="1"/>
        <v>497100</v>
      </c>
      <c r="K27" s="12">
        <v>480000</v>
      </c>
      <c r="L27" s="7">
        <f t="shared" si="2"/>
        <v>480000</v>
      </c>
      <c r="M27" s="13">
        <f t="shared" si="3"/>
        <v>492633.33333333331</v>
      </c>
      <c r="N27" s="14">
        <f t="shared" si="4"/>
        <v>492633.33333333331</v>
      </c>
    </row>
    <row r="28" spans="1:14" ht="27" customHeight="1" x14ac:dyDescent="0.3">
      <c r="A28" s="2">
        <v>23</v>
      </c>
      <c r="B28" s="3" t="s">
        <v>73</v>
      </c>
      <c r="C28" s="2" t="s">
        <v>74</v>
      </c>
      <c r="D28" s="4" t="s">
        <v>75</v>
      </c>
      <c r="E28" s="2">
        <v>2</v>
      </c>
      <c r="F28" s="5" t="s">
        <v>14</v>
      </c>
      <c r="G28" s="12">
        <v>2623000</v>
      </c>
      <c r="H28" s="6">
        <f t="shared" si="0"/>
        <v>5246000</v>
      </c>
      <c r="I28" s="12">
        <v>2609300</v>
      </c>
      <c r="J28" s="6">
        <f t="shared" si="1"/>
        <v>5218600</v>
      </c>
      <c r="K28" s="12">
        <v>2600000</v>
      </c>
      <c r="L28" s="7">
        <f t="shared" si="2"/>
        <v>5200000</v>
      </c>
      <c r="M28" s="13">
        <f t="shared" si="3"/>
        <v>2610766.6666666665</v>
      </c>
      <c r="N28" s="14">
        <f t="shared" si="4"/>
        <v>5221533.333333333</v>
      </c>
    </row>
    <row r="29" spans="1:14" ht="337.5" customHeight="1" x14ac:dyDescent="0.3">
      <c r="A29" s="2">
        <v>24</v>
      </c>
      <c r="B29" s="3" t="s">
        <v>76</v>
      </c>
      <c r="C29" s="2" t="s">
        <v>77</v>
      </c>
      <c r="D29" s="4" t="s">
        <v>78</v>
      </c>
      <c r="E29" s="2">
        <v>1</v>
      </c>
      <c r="F29" s="5" t="s">
        <v>79</v>
      </c>
      <c r="G29" s="12">
        <v>25907450</v>
      </c>
      <c r="H29" s="6">
        <f t="shared" si="0"/>
        <v>25907450</v>
      </c>
      <c r="I29" s="12">
        <v>26106059</v>
      </c>
      <c r="J29" s="6">
        <f t="shared" si="1"/>
        <v>26106059</v>
      </c>
      <c r="K29" s="12">
        <v>26105120</v>
      </c>
      <c r="L29" s="7">
        <f t="shared" si="2"/>
        <v>26105120</v>
      </c>
      <c r="M29" s="13">
        <f t="shared" si="3"/>
        <v>26039543</v>
      </c>
      <c r="N29" s="14">
        <f t="shared" si="4"/>
        <v>26039543</v>
      </c>
    </row>
    <row r="30" spans="1:14" ht="40.5" customHeight="1" x14ac:dyDescent="0.3">
      <c r="A30" s="2">
        <f t="shared" ref="A30:A39" si="5">A29+1</f>
        <v>25</v>
      </c>
      <c r="B30" s="3" t="s">
        <v>80</v>
      </c>
      <c r="C30" s="2" t="s">
        <v>81</v>
      </c>
      <c r="D30" s="4" t="s">
        <v>82</v>
      </c>
      <c r="E30" s="2">
        <v>19</v>
      </c>
      <c r="F30" s="5" t="s">
        <v>14</v>
      </c>
      <c r="G30" s="12">
        <v>106900</v>
      </c>
      <c r="H30" s="6">
        <f t="shared" si="0"/>
        <v>2031100</v>
      </c>
      <c r="I30" s="12">
        <v>104630</v>
      </c>
      <c r="J30" s="6">
        <f t="shared" si="1"/>
        <v>1987970</v>
      </c>
      <c r="K30" s="12">
        <v>103352</v>
      </c>
      <c r="L30" s="7">
        <f t="shared" si="2"/>
        <v>1963688</v>
      </c>
      <c r="M30" s="13">
        <f t="shared" si="3"/>
        <v>104960.66666666667</v>
      </c>
      <c r="N30" s="14">
        <f t="shared" si="4"/>
        <v>1994252.6666666667</v>
      </c>
    </row>
    <row r="31" spans="1:14" ht="40.5" customHeight="1" x14ac:dyDescent="0.3">
      <c r="A31" s="2">
        <f t="shared" si="5"/>
        <v>26</v>
      </c>
      <c r="B31" s="3" t="s">
        <v>80</v>
      </c>
      <c r="C31" s="2" t="s">
        <v>81</v>
      </c>
      <c r="D31" s="4" t="s">
        <v>83</v>
      </c>
      <c r="E31" s="2">
        <v>1</v>
      </c>
      <c r="F31" s="5" t="s">
        <v>14</v>
      </c>
      <c r="G31" s="12">
        <v>91270</v>
      </c>
      <c r="H31" s="6">
        <f t="shared" si="0"/>
        <v>91270</v>
      </c>
      <c r="I31" s="12">
        <v>87286.5</v>
      </c>
      <c r="J31" s="6">
        <f t="shared" si="1"/>
        <v>87286.5</v>
      </c>
      <c r="K31" s="12">
        <v>85960</v>
      </c>
      <c r="L31" s="7">
        <f t="shared" si="2"/>
        <v>85960</v>
      </c>
      <c r="M31" s="13">
        <f t="shared" si="3"/>
        <v>88172.166666666672</v>
      </c>
      <c r="N31" s="14">
        <f t="shared" si="4"/>
        <v>88172.166666666672</v>
      </c>
    </row>
    <row r="32" spans="1:14" ht="54" customHeight="1" x14ac:dyDescent="0.3">
      <c r="A32" s="2">
        <f t="shared" si="5"/>
        <v>27</v>
      </c>
      <c r="B32" s="3" t="s">
        <v>84</v>
      </c>
      <c r="C32" s="2" t="s">
        <v>85</v>
      </c>
      <c r="D32" s="4" t="s">
        <v>86</v>
      </c>
      <c r="E32" s="2">
        <v>1</v>
      </c>
      <c r="F32" s="5" t="s">
        <v>14</v>
      </c>
      <c r="G32" s="12">
        <v>145000</v>
      </c>
      <c r="H32" s="6">
        <f t="shared" si="0"/>
        <v>145000</v>
      </c>
      <c r="I32" s="12">
        <v>144700</v>
      </c>
      <c r="J32" s="6">
        <f t="shared" si="1"/>
        <v>144700</v>
      </c>
      <c r="K32" s="12">
        <v>142800</v>
      </c>
      <c r="L32" s="7">
        <f t="shared" si="2"/>
        <v>142800</v>
      </c>
      <c r="M32" s="13">
        <f t="shared" si="3"/>
        <v>144166.66666666666</v>
      </c>
      <c r="N32" s="14">
        <f t="shared" si="4"/>
        <v>144166.66666666666</v>
      </c>
    </row>
    <row r="33" spans="1:14" ht="40.5" customHeight="1" x14ac:dyDescent="0.3">
      <c r="A33" s="2">
        <f t="shared" si="5"/>
        <v>28</v>
      </c>
      <c r="B33" s="3" t="s">
        <v>87</v>
      </c>
      <c r="C33" s="2" t="s">
        <v>88</v>
      </c>
      <c r="D33" s="4" t="s">
        <v>89</v>
      </c>
      <c r="E33" s="2">
        <v>1</v>
      </c>
      <c r="F33" s="5" t="s">
        <v>14</v>
      </c>
      <c r="G33" s="12">
        <v>178500</v>
      </c>
      <c r="H33" s="6">
        <f t="shared" si="0"/>
        <v>178500</v>
      </c>
      <c r="I33" s="12">
        <v>201600</v>
      </c>
      <c r="J33" s="6">
        <f t="shared" si="1"/>
        <v>201600</v>
      </c>
      <c r="K33" s="12">
        <v>175000</v>
      </c>
      <c r="L33" s="7">
        <f t="shared" si="2"/>
        <v>175000</v>
      </c>
      <c r="M33" s="13">
        <f t="shared" si="3"/>
        <v>185033.33333333334</v>
      </c>
      <c r="N33" s="14">
        <f t="shared" si="4"/>
        <v>185033.33333333334</v>
      </c>
    </row>
    <row r="34" spans="1:14" ht="81" customHeight="1" x14ac:dyDescent="0.3">
      <c r="A34" s="2">
        <f t="shared" si="5"/>
        <v>29</v>
      </c>
      <c r="B34" s="3" t="s">
        <v>90</v>
      </c>
      <c r="C34" s="2" t="s">
        <v>91</v>
      </c>
      <c r="D34" s="4" t="s">
        <v>92</v>
      </c>
      <c r="E34" s="2">
        <v>1</v>
      </c>
      <c r="F34" s="5" t="s">
        <v>14</v>
      </c>
      <c r="G34" s="12">
        <v>235900</v>
      </c>
      <c r="H34" s="6">
        <f t="shared" si="0"/>
        <v>235900</v>
      </c>
      <c r="I34" s="12">
        <v>220100</v>
      </c>
      <c r="J34" s="6">
        <f t="shared" si="1"/>
        <v>220100</v>
      </c>
      <c r="K34" s="12">
        <v>214200</v>
      </c>
      <c r="L34" s="7">
        <f t="shared" si="2"/>
        <v>214200</v>
      </c>
      <c r="M34" s="13">
        <f t="shared" si="3"/>
        <v>223400</v>
      </c>
      <c r="N34" s="14">
        <f t="shared" si="4"/>
        <v>223400</v>
      </c>
    </row>
    <row r="35" spans="1:14" ht="121.5" customHeight="1" x14ac:dyDescent="0.3">
      <c r="A35" s="2">
        <f t="shared" si="5"/>
        <v>30</v>
      </c>
      <c r="B35" s="3" t="s">
        <v>93</v>
      </c>
      <c r="C35" s="2" t="s">
        <v>94</v>
      </c>
      <c r="D35" s="4" t="s">
        <v>95</v>
      </c>
      <c r="E35" s="2">
        <v>1</v>
      </c>
      <c r="F35" s="5" t="s">
        <v>14</v>
      </c>
      <c r="G35" s="12">
        <v>2364500</v>
      </c>
      <c r="H35" s="6">
        <f t="shared" si="0"/>
        <v>2364500</v>
      </c>
      <c r="I35" s="12">
        <v>2349400</v>
      </c>
      <c r="J35" s="6">
        <f t="shared" si="1"/>
        <v>2349400</v>
      </c>
      <c r="K35" s="12">
        <v>2320500</v>
      </c>
      <c r="L35" s="7">
        <f t="shared" si="2"/>
        <v>2320500</v>
      </c>
      <c r="M35" s="13">
        <f t="shared" si="3"/>
        <v>2344800</v>
      </c>
      <c r="N35" s="14">
        <f t="shared" si="4"/>
        <v>2344800</v>
      </c>
    </row>
    <row r="36" spans="1:14" ht="108" customHeight="1" x14ac:dyDescent="0.3">
      <c r="A36" s="2">
        <f t="shared" si="5"/>
        <v>31</v>
      </c>
      <c r="B36" s="3" t="s">
        <v>96</v>
      </c>
      <c r="C36" s="2" t="s">
        <v>97</v>
      </c>
      <c r="D36" s="4" t="s">
        <v>98</v>
      </c>
      <c r="E36" s="2">
        <v>1</v>
      </c>
      <c r="F36" s="5" t="s">
        <v>14</v>
      </c>
      <c r="G36" s="12">
        <v>2082500</v>
      </c>
      <c r="H36" s="6">
        <f t="shared" si="0"/>
        <v>2082500</v>
      </c>
      <c r="I36" s="12">
        <v>2095700</v>
      </c>
      <c r="J36" s="6">
        <f t="shared" si="1"/>
        <v>2095700</v>
      </c>
      <c r="K36" s="12">
        <v>2115000</v>
      </c>
      <c r="L36" s="7">
        <f t="shared" si="2"/>
        <v>2115000</v>
      </c>
      <c r="M36" s="13">
        <f t="shared" si="3"/>
        <v>2097733.3333333335</v>
      </c>
      <c r="N36" s="14">
        <f t="shared" si="4"/>
        <v>2097733.3333333335</v>
      </c>
    </row>
    <row r="37" spans="1:14" ht="81" customHeight="1" x14ac:dyDescent="0.3">
      <c r="A37" s="2">
        <f t="shared" si="5"/>
        <v>32</v>
      </c>
      <c r="B37" s="3" t="s">
        <v>99</v>
      </c>
      <c r="C37" s="2" t="s">
        <v>100</v>
      </c>
      <c r="D37" s="4" t="s">
        <v>101</v>
      </c>
      <c r="E37" s="2">
        <v>1</v>
      </c>
      <c r="F37" s="5" t="s">
        <v>14</v>
      </c>
      <c r="G37" s="12">
        <v>2183600</v>
      </c>
      <c r="H37" s="6">
        <f t="shared" si="0"/>
        <v>2183600</v>
      </c>
      <c r="I37" s="12">
        <v>2080000</v>
      </c>
      <c r="J37" s="6">
        <f t="shared" si="1"/>
        <v>2080000</v>
      </c>
      <c r="K37" s="12">
        <v>2133900</v>
      </c>
      <c r="L37" s="7">
        <f t="shared" si="2"/>
        <v>2133900</v>
      </c>
      <c r="M37" s="13">
        <f t="shared" si="3"/>
        <v>2132500</v>
      </c>
      <c r="N37" s="14">
        <f t="shared" si="4"/>
        <v>2132500</v>
      </c>
    </row>
    <row r="38" spans="1:14" ht="27" customHeight="1" x14ac:dyDescent="0.3">
      <c r="A38" s="2">
        <f t="shared" si="5"/>
        <v>33</v>
      </c>
      <c r="B38" s="3" t="s">
        <v>102</v>
      </c>
      <c r="C38" s="2" t="s">
        <v>103</v>
      </c>
      <c r="D38" s="4" t="s">
        <v>104</v>
      </c>
      <c r="E38" s="2">
        <v>24</v>
      </c>
      <c r="F38" s="5" t="s">
        <v>14</v>
      </c>
      <c r="G38" s="12">
        <v>81690</v>
      </c>
      <c r="H38" s="6">
        <f t="shared" si="0"/>
        <v>1960560</v>
      </c>
      <c r="I38" s="12">
        <v>83300</v>
      </c>
      <c r="J38" s="6">
        <f t="shared" si="1"/>
        <v>1999200</v>
      </c>
      <c r="K38" s="12">
        <v>85000</v>
      </c>
      <c r="L38" s="7">
        <f t="shared" si="2"/>
        <v>2040000</v>
      </c>
      <c r="M38" s="13">
        <f t="shared" si="3"/>
        <v>83330</v>
      </c>
      <c r="N38" s="14">
        <f t="shared" si="4"/>
        <v>1999920</v>
      </c>
    </row>
    <row r="39" spans="1:14" ht="41.25" customHeight="1" x14ac:dyDescent="0.3">
      <c r="A39" s="2">
        <f t="shared" si="5"/>
        <v>34</v>
      </c>
      <c r="B39" s="3" t="s">
        <v>93</v>
      </c>
      <c r="C39" s="2" t="s">
        <v>94</v>
      </c>
      <c r="D39" s="4" t="s">
        <v>105</v>
      </c>
      <c r="E39" s="2">
        <v>1</v>
      </c>
      <c r="F39" s="5" t="s">
        <v>14</v>
      </c>
      <c r="G39" s="15">
        <v>2938000</v>
      </c>
      <c r="H39" s="8">
        <f t="shared" si="0"/>
        <v>2938000</v>
      </c>
      <c r="I39" s="15">
        <v>2919900</v>
      </c>
      <c r="J39" s="8">
        <f t="shared" si="1"/>
        <v>2919900</v>
      </c>
      <c r="K39" s="15">
        <v>2715700</v>
      </c>
      <c r="L39" s="9">
        <f t="shared" si="2"/>
        <v>2715700</v>
      </c>
      <c r="M39" s="13">
        <f t="shared" si="3"/>
        <v>2857866.6666666665</v>
      </c>
      <c r="N39" s="14">
        <f t="shared" si="4"/>
        <v>2857866.6666666665</v>
      </c>
    </row>
    <row r="40" spans="1:14" x14ac:dyDescent="0.3">
      <c r="A40" s="10"/>
      <c r="B40" s="10"/>
      <c r="C40" s="10"/>
      <c r="D40" s="10"/>
      <c r="E40" s="10"/>
      <c r="F40" s="16"/>
      <c r="G40" s="16"/>
      <c r="H40" s="17">
        <f>SUM(H6:H39)</f>
        <v>168290887</v>
      </c>
      <c r="I40" s="16"/>
      <c r="J40" s="18">
        <f>SUM(J6:J39)</f>
        <v>167825782.5</v>
      </c>
      <c r="K40" s="16"/>
      <c r="L40" s="19">
        <f>SUM(L6:L39)</f>
        <v>167666584</v>
      </c>
      <c r="M40" s="20"/>
      <c r="N40" s="21">
        <f>SUM(N6:N39)</f>
        <v>167927751.16666666</v>
      </c>
    </row>
    <row r="41" spans="1:14" ht="17.25" customHeight="1" x14ac:dyDescent="0.3">
      <c r="A41" s="11"/>
      <c r="B41" s="11"/>
      <c r="C41" s="11"/>
      <c r="D41" s="11"/>
      <c r="E41" s="11"/>
      <c r="F41" s="22"/>
      <c r="G41" s="22"/>
      <c r="H41" s="23" t="s">
        <v>106</v>
      </c>
      <c r="I41" s="22"/>
      <c r="J41" s="24" t="s">
        <v>107</v>
      </c>
      <c r="K41" s="22"/>
      <c r="L41" s="23" t="s">
        <v>108</v>
      </c>
      <c r="M41" s="25"/>
      <c r="N41" s="34" t="s">
        <v>109</v>
      </c>
    </row>
    <row r="44" spans="1:14" x14ac:dyDescent="0.3">
      <c r="A44" t="s">
        <v>116</v>
      </c>
    </row>
    <row r="45" spans="1:14" x14ac:dyDescent="0.3">
      <c r="A45" t="s">
        <v>117</v>
      </c>
    </row>
    <row r="48" spans="1:14" x14ac:dyDescent="0.3">
      <c r="A48" s="36" t="s">
        <v>118</v>
      </c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</row>
    <row r="49" spans="1:14" x14ac:dyDescent="0.3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</row>
  </sheetData>
  <mergeCells count="13">
    <mergeCell ref="A3:N3"/>
    <mergeCell ref="A2:N2"/>
    <mergeCell ref="A48:N49"/>
    <mergeCell ref="A4:A5"/>
    <mergeCell ref="B4:B5"/>
    <mergeCell ref="C4:C5"/>
    <mergeCell ref="D4:D5"/>
    <mergeCell ref="E4:E5"/>
    <mergeCell ref="F4:F5"/>
    <mergeCell ref="G4:H4"/>
    <mergeCell ref="I4:J4"/>
    <mergeCell ref="K4:L4"/>
    <mergeCell ref="M4:N4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 cotizaciones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Odair</dc:creator>
  <dc:description/>
  <cp:lastModifiedBy>Juan Carlos Eslava Blanco</cp:lastModifiedBy>
  <cp:revision>0</cp:revision>
  <dcterms:created xsi:type="dcterms:W3CDTF">2026-10-13T20:29:46Z</dcterms:created>
  <dcterms:modified xsi:type="dcterms:W3CDTF">2026-10-15T20:28:10Z</dcterms:modified>
  <dc:language>en-US</dc:language>
</cp:coreProperties>
</file>