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victorcaiza/Desktop/LAVADO DE TANQUES/"/>
    </mc:Choice>
  </mc:AlternateContent>
  <xr:revisionPtr revIDLastSave="0" documentId="13_ncr:1_{6F2AEEF1-D8FB-6F44-B8F2-6E4F86FDEE1C}" xr6:coauthVersionLast="47" xr6:coauthVersionMax="47" xr10:uidLastSave="{00000000-0000-0000-0000-000000000000}"/>
  <bookViews>
    <workbookView xWindow="14020" yWindow="660" windowWidth="15380" windowHeight="16960" xr2:uid="{00000000-000D-0000-FFFF-FFFF00000000}"/>
  </bookViews>
  <sheets>
    <sheet name="FORMATO_7" sheetId="6" r:id="rId1"/>
    <sheet name="FORMATO 7 (2)" sheetId="3" state="hidden" r:id="rId2"/>
  </sheets>
  <definedNames>
    <definedName name="_xlnm.Print_Area" localSheetId="1">'FORMATO 7 (2)'!$A$1:$L$134</definedName>
    <definedName name="_xlnm.Print_Area" localSheetId="0">FORMATO_7!$B$1:$M$179</definedName>
    <definedName name="_xlnm.Print_Titles" localSheetId="1">'FORMATO 7 (2)'!$7:$7</definedName>
    <definedName name="_xlnm.Print_Titles" localSheetId="0">FORMATO_7!$7:$7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0" i="3" l="1"/>
  <c r="K119" i="3"/>
  <c r="K118" i="3"/>
  <c r="K117" i="3"/>
  <c r="K121" i="3" s="1"/>
  <c r="K113" i="3"/>
  <c r="K112" i="3"/>
  <c r="K108" i="3"/>
  <c r="K109" i="3" s="1"/>
  <c r="K104" i="3"/>
  <c r="K103" i="3"/>
  <c r="K102" i="3"/>
  <c r="K98" i="3"/>
  <c r="K97" i="3"/>
  <c r="K99" i="3" s="1"/>
  <c r="K93" i="3"/>
  <c r="K92" i="3"/>
  <c r="K88" i="3"/>
  <c r="K89" i="3" s="1"/>
  <c r="K84" i="3"/>
  <c r="K83" i="3"/>
  <c r="K82" i="3"/>
  <c r="K78" i="3"/>
  <c r="K77" i="3"/>
  <c r="K76" i="3"/>
  <c r="K75" i="3"/>
  <c r="K74" i="3"/>
  <c r="K70" i="3"/>
  <c r="K69" i="3"/>
  <c r="K68" i="3"/>
  <c r="K67" i="3"/>
  <c r="K63" i="3"/>
  <c r="K62" i="3"/>
  <c r="K61" i="3"/>
  <c r="K60" i="3"/>
  <c r="K56" i="3"/>
  <c r="K55" i="3"/>
  <c r="K54" i="3"/>
  <c r="K53" i="3"/>
  <c r="K52" i="3"/>
  <c r="K48" i="3"/>
  <c r="K47" i="3"/>
  <c r="K46" i="3"/>
  <c r="K45" i="3"/>
  <c r="K41" i="3"/>
  <c r="K40" i="3"/>
  <c r="K39" i="3"/>
  <c r="K38" i="3"/>
  <c r="K34" i="3"/>
  <c r="K33" i="3"/>
  <c r="K32" i="3"/>
  <c r="K31" i="3"/>
  <c r="K27" i="3"/>
  <c r="K28" i="3" s="1"/>
  <c r="K23" i="3"/>
  <c r="K22" i="3"/>
  <c r="K21" i="3"/>
  <c r="K24" i="3" s="1"/>
  <c r="K17" i="3"/>
  <c r="K16" i="3"/>
  <c r="K15" i="3"/>
  <c r="K11" i="3"/>
  <c r="K10" i="3"/>
  <c r="K9" i="3"/>
  <c r="K8" i="3"/>
  <c r="N122" i="3" s="1"/>
  <c r="K35" i="3" l="1"/>
  <c r="K42" i="3"/>
  <c r="K49" i="3"/>
  <c r="K57" i="3"/>
  <c r="K18" i="3"/>
  <c r="K64" i="3"/>
  <c r="K71" i="3"/>
  <c r="K79" i="3"/>
  <c r="K85" i="3"/>
  <c r="K94" i="3"/>
  <c r="K105" i="3"/>
  <c r="K114" i="3"/>
  <c r="K122" i="3"/>
  <c r="K12" i="3"/>
  <c r="M122" i="3" s="1"/>
  <c r="K123" i="3" l="1"/>
  <c r="K124" i="3" s="1"/>
</calcChain>
</file>

<file path=xl/sharedStrings.xml><?xml version="1.0" encoding="utf-8"?>
<sst xmlns="http://schemas.openxmlformats.org/spreadsheetml/2006/main" count="726" uniqueCount="145">
  <si>
    <t>FORMATO</t>
  </si>
  <si>
    <t>FORMATO 7 PROPUESTA ECONOMICA</t>
  </si>
  <si>
    <t>Principio de Procedencia:
1105.18.011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</si>
  <si>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</si>
  <si>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</si>
  <si>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</si>
  <si>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t>CENTRO NACIONAL DE AERONAVEGACION CNA - CENTRO DE GESTIÓN AERONAUTICO DE COLOMBIA CGAC</t>
  </si>
  <si>
    <t>ÍTEM</t>
  </si>
  <si>
    <t>DESCRIPCIÓN</t>
  </si>
  <si>
    <t>UNIDAD</t>
  </si>
  <si>
    <t>CANTIDAD</t>
  </si>
  <si>
    <t>CANTIDAD DE INTERVENCIONES</t>
  </si>
  <si>
    <t>VALOR UNITARIO</t>
  </si>
  <si>
    <t xml:space="preserve">VALOR PARCIAL </t>
  </si>
  <si>
    <t>LAVADO Y LIMPIEZA SUMIDEROS EN CONCRETO 60X60 CMS DE RED DE AGUAS LLUVIAS. INCLUYE SONDEO, LIMPIEZA Y DESTAPE DE TUBERÍA. INCLUYE CERTIFICACIÓN DISPOSICIÓN GESTIÓN DE LODOS Y RESIDUOS.</t>
  </si>
  <si>
    <t>UND</t>
  </si>
  <si>
    <t>LAVADO Y LIMPIEZA DE CAJA SÉPTICA EN CONCRETO DE CAPACIDAD DE 1M3. INCLUYE SONDEO, LIMPIEZA Y DESTAPE DE TUBERÍA. INCLUYE CERTIFICACIÓN DISPOSICIÓN GESTIÓN DE LODOS Y RESIDUOS.</t>
  </si>
  <si>
    <t>LAVADO, LIMPIEZA DE CÁRCAMOS</t>
  </si>
  <si>
    <t>ML</t>
  </si>
  <si>
    <t>LIMPIEZA DE CANALES DE AGUAS LLUVIA</t>
  </si>
  <si>
    <t>1.5</t>
  </si>
  <si>
    <t>LAVADO, LIMPIEZA Y DESINFECCIÓN DE TANQUE DE ALMACENAMIENTO DE AGUA SUBTERRÁNEO TIPO CONCRETO DE 120M3</t>
  </si>
  <si>
    <t>1.6</t>
  </si>
  <si>
    <t>LAVADO, LIMPIEZA Y DESINFECCIÓN DE TANQUE AEREO DE ALMACENAMIENTO DE AGUA TIPO PLÁSTICO DE 1M3</t>
  </si>
  <si>
    <t>1.7</t>
  </si>
  <si>
    <t>LAVADO, LIMPIEZA Y DESINFECCIÓN DE TANQUE DE ALMACENAMIENTO DE AGUA TIPO PLÁSTICO DE 0,25M3</t>
  </si>
  <si>
    <t>1.8</t>
  </si>
  <si>
    <t xml:space="preserve">MONITOREO DE AGUAS, CRITERIOS RES 2115 DE 2007. VERIFICACIÓN PARÁMETROS FISICOQUÍMICOS Y MICROBIOLÓGICOS. </t>
  </si>
  <si>
    <t>LAVADO LIMPIIEZA Y DESINFECCIÓN DE TANQUE DE CUATRO COMPARTIMENTOS DE CAPACIDAD TOTAL 16 M3 -CGAC</t>
  </si>
  <si>
    <t xml:space="preserve">SUBTOTAL </t>
  </si>
  <si>
    <t>HANGAR, BOGOTÁ</t>
  </si>
  <si>
    <t>LAVADO, LIMPIEZA Y DESINFECCIÓN DE UN TANQUES DE ALMACENAMIENTO DE AGUA RED CONTRAINCENDIOS TIPO CONCRETO 135 M3.</t>
  </si>
  <si>
    <t>M3</t>
  </si>
  <si>
    <t>MANTENIMIENTO, LAVADO Y LIMPIEZA DE CAJA DE INSPECCIÓN 60X60 EN CONCRETO. INCLUYE SONDEO, LIMPIEZA Y DESTAPE DE TUBERÍA. INCLUYE CERTIFICACIÓN DISPOSICIÓN GESTIÓN DE LODOS Y RESIDUOS.</t>
  </si>
  <si>
    <t>LAVADO, LIMPIEZA Y DESINFECCIÓN DE TANQUE DE ALMACENAMIENTO DE AGUA POTABLE TIPO CONCRETO DE 15M3</t>
  </si>
  <si>
    <t>2.4</t>
  </si>
  <si>
    <t>ESTACIÓN AERONÁUTICA AGUAZUQUE DE SOACHA, CUNDINAMARCA</t>
  </si>
  <si>
    <t>LAVADO, LIMPIEZA Y DESINFECCIÓN DE POZOS SÉPTICOS TIPO PLÁSTICO DE 3M3. INCLUYE CERTIFICACIÓN DISPOSICIÓN GESTIÓN DE LODOS Y RESIDUOS.</t>
  </si>
  <si>
    <t>MANTENIMIENTO Y LIMPIEZA DE LA RED DE CANALETAS</t>
  </si>
  <si>
    <t>LAVADO, LIMPIEZA Y DESINFECCIÓN DE TANQUE DE ALMACENAMIENTO DE AGUA TIPO CONCRETO DE 9M3</t>
  </si>
  <si>
    <t>ESTACIÓN AERONÁUTICA EL ROSAL, CUNDINAMARCA</t>
  </si>
  <si>
    <t>MANTENIMIENTO Y LIMPIEZA DE LA RED DE CANALES</t>
  </si>
  <si>
    <t>LAVADO, LIMPIEZA Y DESINFECCIÓN DE TANQUE DE ALMACENAMIENTO DE AGUA TIPO PLÁSTICO DE 2M3</t>
  </si>
  <si>
    <t>ESTACIÓN AERONÁUTICA EL TABLAZO DE SUBACHOQUE, CUNDINAMARCA</t>
  </si>
  <si>
    <t>LAVADO, LIMPIEZA Y DESINFECCIÓN DE POZOS SÉPTICOS TIPO PLÁSTICO DE CAPACIDAD 5M3</t>
  </si>
  <si>
    <t>LAVADO Y LIMPIEZA DE CAJA DE INSPECCIÓN 1X1 MTS EN CONCRETO DE ALCANTARILLADO. INCLUYE SONDEO, LIMPIEZA Y DESTAPE DE TUBERÍA. INCLUYE CERTIFICACIÓN DISPOSICIÓN GESTIÓN DE LODOS Y RESIDUOS.</t>
  </si>
  <si>
    <t>LIMPIEZA DE LA RED DE CANALES</t>
  </si>
  <si>
    <t>LAVADO, LIMPIEZA Y DESINFECCIÓN DE TANQUES DE ALMACENAMIENTO DE AGUA TIPO PLÁSTICO DE 2M3</t>
  </si>
  <si>
    <t>LAVADO, LIMPIEZA Y DESINFECCIÓN DE TANQUE DE ALMACENAMIENTO DE AGUA TIPO BOTELLA DE 1,1M3</t>
  </si>
  <si>
    <t>LAVADO, LIMPIEZA Y DESINFECCIÓN DE TANQUE DE ALMACENAMIENTO DE AGUA TIPO CONCRETO DE 10M3</t>
  </si>
  <si>
    <t>ESTACIÓN AERONÁUTICA MANJUY DE FACATATIVÁ, CUNDINAMARCA</t>
  </si>
  <si>
    <t>LAVADO, LIMPIEZA Y DESINFECCIÓN DE  POZOS SÉPTICOS TIPO
CONCRETO DE 10M3</t>
  </si>
  <si>
    <t>LAVADO, LIMPIEZA Y DESINFECCIÓN DE UNA (1) TRAMPA DE GRASA TIPO CONCRETO.</t>
  </si>
  <si>
    <t>LAVADO, LIMPIEZA Y DESINFECCIÓN DE UNA (1) TRAMPA DE GRASA
TIPO CONCRETO.</t>
  </si>
  <si>
    <t>LAVADO Y LIMPIEZA DE CAJA DE INSPECCIÓN EN CONCRETO DE ACUEDUCTO Y ALCANTARILLADO. INCLUYE SONDEO, LIMPIEZA Y DESTAPE DE TUBERÍA. INCLUYE CERTIFICACIÓN DISPOSICIÓN GESTIÓN DE LODOS Y RESIDUOS.</t>
  </si>
  <si>
    <t>LAVADO Y LIMPIEZA DE CAJA DE INSPECCIÓN EN CONCRETO DE ACUEDUCTO Y ALCANTARILLADO. INCLUYE SONDEO, LIMPIEZA Y DESTAPE DE TUBERÍA. INCLUYE CERTIFICACIÓN DISPOSICIÓN GESTIÓN
DE LODOS Y RESIDUOS.</t>
  </si>
  <si>
    <t>LIMPIEZA DE LA RED DE CANALETAS</t>
  </si>
  <si>
    <t>ESTACIÓN AERONÁUTICA DE ZIPAQUIRA, CUNDINAMARCA</t>
  </si>
  <si>
    <t>LAVADO, LIMPIEZA Y DESINFECCIÓN DE UN (1) POZO SÉPTICO TIPO
CONCRETO</t>
  </si>
  <si>
    <t>LAVADO, LIMPIEZA Y DESINFECCIÓN DE UNA (1) TRAMPA DE GRASA</t>
  </si>
  <si>
    <t>LAVADO, LIMPIEZA Y DESINFECCIÓN DE TANQUES DE ALMACENAMIENTO DE AGUA TIPO PLÁSTICO DE 1M3</t>
  </si>
  <si>
    <t>AEROPUERTO JUAN JOSÉ RONDÓN - PAIPA</t>
  </si>
  <si>
    <t>ANALISIS Y DIAGNOSTICO DE VERTIMIENTOS DE AGUAS RESIDUALES DE POZO SEPTICO DE ACUERDO A RESOLUCION 631 DE 2015</t>
  </si>
  <si>
    <t>GLB</t>
  </si>
  <si>
    <t>LAVADO, LIMPIEZA Y DESINFECCIÓN DE UN (1) POZO SÉPTICO TIPO CONCRETO 1,5 M3</t>
  </si>
  <si>
    <t>LAVADO Y LIMPIEZA DE CAJA DE INSPECCIÓN Y SUMIDERO EN CONCRETO. INCLUYE SONDEO, LIMPIEZA Y DESTAPE DE TUBERÍA. INCLUYE CERTIFICACIÓN DISPOSICIÓN GESTIÓN DE LODOS Y RESIDUOS.</t>
  </si>
  <si>
    <t>LIMPIEZA DE CÁRCAMO</t>
  </si>
  <si>
    <t>LIMPIEZA DE LA RED DE CANALETAS Y CANALES</t>
  </si>
  <si>
    <t>LAVADO, LIMPIEZA Y DESINFECCIÓN DE TANQUE DE ALMACENAMIENTO DE AGUA TIPO BOTELLA DE PLÁSTICO DE 1M3</t>
  </si>
  <si>
    <t>LAVADO, LIMPIEZA   Y   DESINFECCIÓN   DE TANQUE DE ALMACENAMIENTO DE AGUA TIPO BOTELLA DE PLÁSTICO DE 0,7M3</t>
  </si>
  <si>
    <t>ESTACIÓN AERONAÚTICA DE BUVIS - CHIQUINQUIRA</t>
  </si>
  <si>
    <t>LAVADO, LIMPIEZA Y DESINFECCIÓN DE POZOS SÉPTICOS TIPO PLÁSTICO DE 5M3</t>
  </si>
  <si>
    <t>LAVADO, LIMPIEZA Y DESINFECCIÓN DE UN (1) TANQUE EN CONCRETO RECOLECCIÓN DE AGUA LLUVIA</t>
  </si>
  <si>
    <t>LAVADO Y LIMPIEZA DE CAJA DE INSPECCIÓN 50X50 EN CONCRETO. INCLUYE SONDEO, LIMPIEZA Y DESTAPE DE TUBERÍA. INCLUYE CERTIFICACIÓN DISPOSICIÓN GESTIÓN DE LODOS Y RESIDUOS.</t>
  </si>
  <si>
    <t>LAVADO, LIMPIEZA Y DESINFECCIÓN DE TANQUE AÉREO DE ALMACENAMIENTO DE AGUA TIPO PLÁSTICO DE 0,5M3</t>
  </si>
  <si>
    <t>LAVADO, LIMPIEZA   Y   DESINFECCIÓN   DE TANQUES DE ALMACENAMIENTO DE AGUA TIPO PLÁSTICO DE 2M3</t>
  </si>
  <si>
    <t>LAVADO, LIMPIEZA Y DESINFECCIÓN DE TANQUE DE ALMACENAMIENTO DE AGUA SUBTERRANEO TIPO CONCRETO DE 10M3</t>
  </si>
  <si>
    <t>AEROPUERTO GENERAL NAVAS PARDO DE CHAPARRAL - TOLIMA</t>
  </si>
  <si>
    <t>LAVADO, LIMPIEZA Y DESINFECCIÓN DE POZO SÉPTICO TIPO CONCRETO</t>
  </si>
  <si>
    <t>ÁNALISIS Y DIAGNÓSTICO DE VERTIMIENTOS DE AGUAS RESIDUALES DE POZO SEPTICO DE ACUERDO A RESOLUCION 631 DE 2015</t>
  </si>
  <si>
    <t>LAVADO, LIMPIEZA Y DESINFECCIÓN DE TANQUE DE ALMACENAMIENTO DE AGUA SUBTERRANEO TIPO CONCRETO DE 3M3</t>
  </si>
  <si>
    <t>LAVADO, LIMPIEZA Y DESINFECCIÓN DE TANQUE DE ALMACENAMIENTO DE AGUA SUPERFICIAL TIPO CONCRETO DE 2M3</t>
  </si>
  <si>
    <t>LAVADO, LIMPIEZA   Y   DESINFECCIÓN   DE TANQUE AEREO DE ALMACENAMIENTO DE AGUA TIPO PLÁSTICO DE 1M3</t>
  </si>
  <si>
    <t>AEROPUERTO SANTIAGO VILA DE FLANDES -  TOLIMA</t>
  </si>
  <si>
    <t>LAVADO, LIMPIEZA Y DESINFECCIÓN DE UN (1) POZO SÉPTICO TIPO CONCRETO</t>
  </si>
  <si>
    <t>ANALISIS Y DIAGNOSTICO DE VERTIMIENTOS DE AGUAS RESIDUALES DE POZO SÉPTICO DE ACUERDO A RESOLUCION 631 DE 2015</t>
  </si>
  <si>
    <t>LAVADO Y LIMPIEZA DE CAJA DE INSPECCIÓN EN CONCRETO DE SISTEMA SÉPTICO. INCLUYE SONDEO, LIMPIEZA Y DESTAPE DE TUBERÍA. INCLUYE CERTIFICACIÓN DISPOSICIÓN GESTIÓN DE LODOS Y RESIDUOS.</t>
  </si>
  <si>
    <t>LAVADO, LIMPIEZA Y DESINFECCIÓN DE TANQUE DE ALMACENAMIENTO DE AGUA SUBTERRANEO TIPO CONCRETO DE 20M3</t>
  </si>
  <si>
    <t>LAVADO, LIMPIEZA   Y   DESINFECCIÓN   DE TANQUES DE AEREOS DE ALMACENAMIENTO DE AGUA TIPO PLÁSTICO DE 1M3</t>
  </si>
  <si>
    <t>ESTACIÓN AERONAÚTICA DE FLANDES - TOLIMA</t>
  </si>
  <si>
    <t>LAVADO Y LIMPIEZA DE CAJA DE INSPECCIÓN EN CONCRETO. INCLUYE SONDEO, LIMPIEZA Y DESTAPE DE TUBERÍA. INCLUYE CERTIFICACIÓN DISPOSICIÓN GESTIÓN DE LODOS Y RESIDUOS.</t>
  </si>
  <si>
    <t>LAVADO, LIMPIEZA Y DESINFECCIÓN DE TANQUE AÉREO DE ALMACENAMIENTO DE AGUA POTABLE TIPO PLÁSTICO DE 1M3</t>
  </si>
  <si>
    <t>ESTACIÓN AERONÁUTICA DE PICALEÑA, TOLIMA</t>
  </si>
  <si>
    <t>LAVADO, LIMPIEZA Y DESINFECCIÓN DE TANQUE DE ALMACENAMIENTO DE AGUA TIPO PLÁSTICO DE 1M3</t>
  </si>
  <si>
    <t>LAVADO, LIMPIEZA Y DESINFECCIÓN DE TANQUES DE ALMACENAMIENTO DE AGUA TIPO PLÁSTICO DE 0,5M3</t>
  </si>
  <si>
    <t>ESTACIÓN AERONÁUTICA DE AMBALEMA, TOLIMA</t>
  </si>
  <si>
    <t>LAVADO Y LIMPIEZA DE CAJA DE INSPECCIÓN 60X60 EN CONCRETO. INCLUYE SONDEO, LIMPIEZA Y DESTAPE DE TUBERÍA. INCLUYE CERTIFICACIÓN DISPOSICIÓN GESTIÓN DE LODOS Y RESIDUOS.</t>
  </si>
  <si>
    <t>UN</t>
  </si>
  <si>
    <t>LAVADO, LIMPIEZA Y DESINFECCIÓN DE TANQUES AEREOS DE ALMACENAMIENTO DE AGUA TIPO PLÁSTICO DE 2M3</t>
  </si>
  <si>
    <t>LAVADO, LIMPIEZA Y DESINFECCIÓN DE TANQUE DE ALMACENAMIENTO DE AGUA SUBTERRANEO TIPO CONCRETO DE 5M3</t>
  </si>
  <si>
    <t>ESTACIÓN AERONÁUTICA EL TOTUMO DE NEIVA, HUILA</t>
  </si>
  <si>
    <t>LAVADO, LIMPIEZA Y DESINFECCIÓN DE UN (1) POZO SÉPTICO</t>
  </si>
  <si>
    <t>LAVADO Y LIMPIEZA DE CAJA DE INSPECCIÓN 60X60 EN CONCRETO. INCLUYE SONDEO, LIMPIEZA, DESOBSTRUCCIÓN Y DESTAPE DE TUBERÍA. INCLUYE CERTIFICACIÓN DISPOSICIÓN GESTIÓN DE LODOS Y RESIDUOS.</t>
  </si>
  <si>
    <t>LAVADO, LIMPIEZA Y DESINFECCIÓN DE TANQUE DE ALMACENAMIENTO DE AGUA SUBTERRÁNEO TIPO CONCRETO DE 12M3</t>
  </si>
  <si>
    <t>ESTACIÓN AERONÁUTICA DE ARARACUARA DE SOLANO, CAQUETÁ</t>
  </si>
  <si>
    <t>LIMPIEZA DE LA RED DE CANALETAS Y BAJANTES</t>
  </si>
  <si>
    <t>MONITOREO DE AGUAS POR CADA LIMPIEZA CRITERIOS RES 2115 DE 2007. VERIFICACIÓN PARÁMETROS FISICOQUÍMICOS Y MICROBIOLÓGICOS.</t>
  </si>
  <si>
    <t>ESTACIÓN AERONÁUTICA PUERTO LEGUIZAMO, PUTUMAYO</t>
  </si>
  <si>
    <t>LAVADO, LIMPIEZA Y DESINFECCIÓN DE POZO SÉPTICO TIPO CONCRETO DE CAPACIDAD  5M3</t>
  </si>
  <si>
    <t>LAVADO, LIMPIEZA Y DESINFECCIÓN DE TANQUE DE ALMACENAMIENTO DE AGUA TIPO PLÁSTICO DE 0,5M3</t>
  </si>
  <si>
    <t>ESTACIÓN AERONÁUTICA DE LETICIA, AMAZONAS</t>
  </si>
  <si>
    <t>MANTENIMIENTO, LAVADO, LIMPIEZA Y DESINFECCIÓN DE UN (1) POZO SÉPTICO TIPO CONCRETO</t>
  </si>
  <si>
    <t>SUBTOTAL SIN IVA ESTACION LETICIA, AMAZONAS</t>
  </si>
  <si>
    <t>BOLSA DE MONTO AGOTABLE POR REPARACONES</t>
  </si>
  <si>
    <t>SUBTOTAL PARCIAL SERVICIOS</t>
  </si>
  <si>
    <t>IVA 19%</t>
  </si>
  <si>
    <t>TOTAL PROYECTO</t>
  </si>
  <si>
    <t>NOTA</t>
  </si>
  <si>
    <t>LA ESTACION DE LETICIA ESTA EXCEPTA DE IVA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</si>
  <si>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</si>
  <si>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</si>
  <si>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</si>
  <si>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</si>
  <si>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</si>
  <si>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</si>
  <si>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</si>
  <si>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OBJETO: MANTENER, LAVAR Y DESINFECTAR POZOS SEPTICOS TRAMPAS DE GRASA, CAJAS DE INSPECCION, CANALES, CANALETAS Y BAJANTES PARA LAS ESTACIONES Y LOS AEROPUERTOS ADSCRITOS A LA REGIONAL CENTRO SUR</t>
  </si>
  <si>
    <t>CENTRO NACIONAL DE AERONAVEGACION CNA</t>
  </si>
  <si>
    <t>SUBTOTAL $</t>
  </si>
  <si>
    <t>LAVADO, LIMPIEZA Y DESINFECCIÓN DE POZOS SÉPTICOS TIPO
PLÁSTICO DE 1M3</t>
  </si>
  <si>
    <t>LAVADO, LIMPIEZA Y DESINFECCIÓN DE UN (1) POZO SÉPTICO TIPO
CONCRETO 1,5 M3</t>
  </si>
  <si>
    <t>LAVADO Y LIMPIEZA DE CAJA DE INSPECCIÓN Y SUMIDERO EN CONCRETO. INCLUYE SONDEO, LIMPIEZA Y DESTAPE DE TUBERÍA. INCLUYE CERTIFICACIÓN DISPOSICIÓN GESTIÓN DE LODOS Y
RESIDUOS.</t>
  </si>
  <si>
    <t>LAVADO Y LIMPIEZA DE CAJA DE INSPECCIÓN EN CONCRETO. INCLUYE
SONDEO, LIMPIEZA Y DESTAPE DE TUBERÍA. INCLUYE CERTIFICACIÓN DISPOSICIÓN GESTIÓN DE LODOS Y RESIDUOS.</t>
  </si>
  <si>
    <t>BOLSA DE MONTO AGOTABLE PARA SUMINISTRO E INSTALACIÓN Y/O REPARACIÓN DE INSTALACIONES HIDRÁULICAS – SANITARIAS Y ATENCIÓN DE EVENTUALIDADES - INCLUYE SUMINSTRO DE TUBERIA, ACCESORIOS Y MANO DE OBRA</t>
  </si>
  <si>
    <t>IMPERMEABILIZACIÓN DE TANQUE DE ALMACENAMIENTO DE AGUA SUBTERRANEO TIPO CONCRETO CON IMPEMEABILZANTE SIKA DE MORTERO O SIMILAR.</t>
  </si>
  <si>
    <t>M2</t>
  </si>
  <si>
    <t>MEDIA CAÑA EN MORTERO  IMPERMEABLE (INCLUYE JUNTA DEFORMABLE Y SELLADOR (CNA, E. AGUAZUQYE y E. EL TABLAZO)</t>
  </si>
  <si>
    <t>MANTENIMIENTO TUBERIA PVC-P (1 1/2"). Incluye pintura y accesorios.</t>
  </si>
  <si>
    <t>COSTOS TOTALES</t>
  </si>
  <si>
    <t>IVA</t>
  </si>
  <si>
    <t>NOTA 1. Para diligenciar el presente formato se debe tener en cuenta lo siguiente:
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una prestación de servicios 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Si es un proceso de obra pública se deberá anexar el Formulario 1 establecido por Colombia Compra Eficiente para los Pliegos Tipo de Infraestructura ASeroportuaria.
NOTA 2.En el caso que se requieran insumos o repuestos se debe anexar un formato adicional en el cual se listen los respuestos a adquirir los cuales deberán ser cotizados y presentados junto con la propuesta.</t>
  </si>
  <si>
    <t>FIRMA REPRESENTANTE LEGAL</t>
  </si>
  <si>
    <t>2.5</t>
  </si>
  <si>
    <t>BOLSA DE MONTO AGOTABLE PARA SUMINISTROS E INSTALACIÓN Y/O REPARACIÓN DE INSTALACIONES HIDRÁULICAS – SANITARIAS Y ATENCIÓN DE EVENTUALIDADES - INCLUYE SUMINSTRO DE TUBERIAS ACCESORIOS MANO DE OBRA, ENTRE OTROS.</t>
  </si>
  <si>
    <r>
      <t xml:space="preserve">OBJETO: </t>
    </r>
    <r>
      <rPr>
        <b/>
        <sz val="12"/>
        <color rgb="FF000000"/>
        <rFont val="Arial"/>
      </rPr>
      <t>“REALIZAR EL MANTENIMIENTO, LAVADO Y DESINFECCIÓN DE TANQUES DE AGUA POTABLE Y POZOS SEPTICOS DE LOS AEROPUERTOS Y ESTACIONES DE LA REGIONAL CENTRO SUR”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</si>
</sst>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4" formatCode="_-&quot;$&quot;\ * #,##0.00_-;\-&quot;$&quot;\ * #,##0.00_-;_-&quot;$&quot;\ * &quot;-&quot;??_-;_-@_-"/>
    <numFmt numFmtId="164" formatCode="_-* #,##0.00\ _P_t_s_-;\-* #,##0.00\ _P_t_s_-;_-* &quot;-&quot;??\ _P_t_s_-;_-@_-"/>
    <numFmt numFmtId="165" formatCode="[$$-240A]\ #,##0.00"/>
    <numFmt numFmtId="166" formatCode="[$$-240A]\ #,##0.00;\-[$$-240A]\ #,##0.00"/>
    <numFmt numFmtId="167" formatCode="[$$-240A]\ #,##0"/>
    <numFmt numFmtId="168" formatCode="&quot;$&quot;\ #,##0.00"/>
    <numFmt numFmtId="169" formatCode="&quot;$&quot;\ #,##0"/>
    <numFmt numFmtId="170" formatCode="_-&quot;$&quot;\ * #,##0_-;\-&quot;$&quot;\ * #,##0_-;_-&quot;$&quot;\ * &quot;-&quot;??_-;_-@_-"/>
  </numFmts>
  <fonts count="14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 Narrow"/>
      <family val="2"/>
    </font>
    <font>
      <sz val="12"/>
      <color rgb="FFFF0000"/>
      <name val="Arial"/>
      <family val="2"/>
    </font>
    <font>
      <sz val="10"/>
      <name val="Arial Narrow"/>
      <family val="2"/>
    </font>
    <font>
      <sz val="11"/>
      <color theme="1"/>
      <name val="Arial"/>
      <family val="2"/>
    </font>
    <font>
      <sz val="8"/>
      <name val="Arial Narrow"/>
      <family val="2"/>
    </font>
    <font>
      <sz val="11"/>
      <name val="Arial"/>
      <family val="2"/>
    </font>
    <font>
      <sz val="12"/>
      <color rgb="FF000000"/>
      <name val="Arial"/>
    </font>
    <font>
      <b/>
      <sz val="12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1" applyFont="1" applyAlignment="1">
      <alignment vertical="center"/>
    </xf>
    <xf numFmtId="0" fontId="1" fillId="2" borderId="1" xfId="1" applyFill="1" applyBorder="1" applyAlignment="1">
      <alignment horizontal="center" vertical="center" wrapText="1"/>
    </xf>
    <xf numFmtId="0" fontId="1" fillId="0" borderId="0" xfId="1"/>
    <xf numFmtId="0" fontId="2" fillId="0" borderId="0" xfId="1" applyFont="1" applyAlignment="1">
      <alignment horizontal="center" vertical="center"/>
    </xf>
    <xf numFmtId="49" fontId="4" fillId="4" borderId="0" xfId="1" applyNumberFormat="1" applyFont="1" applyFill="1" applyAlignment="1">
      <alignment horizontal="left" vertical="center" wrapText="1"/>
    </xf>
    <xf numFmtId="49" fontId="4" fillId="4" borderId="5" xfId="1" applyNumberFormat="1" applyFont="1" applyFill="1" applyBorder="1" applyAlignment="1">
      <alignment horizontal="left" vertical="center" wrapText="1"/>
    </xf>
    <xf numFmtId="49" fontId="4" fillId="4" borderId="3" xfId="1" applyNumberFormat="1" applyFont="1" applyFill="1" applyBorder="1" applyAlignment="1">
      <alignment horizontal="left" vertical="center" wrapText="1"/>
    </xf>
    <xf numFmtId="0" fontId="2" fillId="0" borderId="0" xfId="1" applyFont="1" applyAlignment="1">
      <alignment horizontal="right" vertical="center"/>
    </xf>
    <xf numFmtId="0" fontId="5" fillId="4" borderId="1" xfId="2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4" borderId="1" xfId="2" applyFill="1" applyBorder="1" applyAlignment="1">
      <alignment horizontal="center" vertical="center" wrapText="1"/>
    </xf>
    <xf numFmtId="9" fontId="4" fillId="4" borderId="1" xfId="1" applyNumberFormat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left" vertical="center"/>
    </xf>
    <xf numFmtId="165" fontId="1" fillId="4" borderId="1" xfId="2" applyNumberFormat="1" applyFill="1" applyBorder="1" applyAlignment="1">
      <alignment horizontal="right" vertical="center" wrapText="1"/>
    </xf>
    <xf numFmtId="165" fontId="4" fillId="4" borderId="1" xfId="2" applyNumberFormat="1" applyFont="1" applyFill="1" applyBorder="1" applyAlignment="1">
      <alignment horizontal="right" vertical="center" wrapText="1"/>
    </xf>
    <xf numFmtId="166" fontId="4" fillId="4" borderId="1" xfId="3" applyNumberFormat="1" applyFont="1" applyFill="1" applyBorder="1" applyAlignment="1" applyProtection="1">
      <alignment vertical="center" wrapText="1"/>
    </xf>
    <xf numFmtId="166" fontId="4" fillId="0" borderId="1" xfId="3" applyNumberFormat="1" applyFont="1" applyBorder="1" applyAlignment="1">
      <alignment horizontal="right" vertical="center"/>
    </xf>
    <xf numFmtId="166" fontId="4" fillId="4" borderId="1" xfId="3" applyNumberFormat="1" applyFont="1" applyFill="1" applyBorder="1" applyAlignment="1">
      <alignment horizontal="right" vertical="center"/>
    </xf>
    <xf numFmtId="0" fontId="6" fillId="5" borderId="1" xfId="2" applyFont="1" applyFill="1" applyBorder="1" applyAlignment="1">
      <alignment horizontal="center" vertical="center" wrapText="1"/>
    </xf>
    <xf numFmtId="165" fontId="2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4" fillId="4" borderId="0" xfId="2" applyFont="1" applyFill="1" applyAlignment="1">
      <alignment horizontal="right" vertical="center" wrapText="1"/>
    </xf>
    <xf numFmtId="165" fontId="4" fillId="4" borderId="3" xfId="2" applyNumberFormat="1" applyFont="1" applyFill="1" applyBorder="1" applyAlignment="1">
      <alignment horizontal="right" vertical="center" wrapText="1"/>
    </xf>
    <xf numFmtId="166" fontId="2" fillId="0" borderId="0" xfId="1" applyNumberFormat="1" applyFont="1" applyAlignment="1">
      <alignment horizontal="right" vertical="center"/>
    </xf>
    <xf numFmtId="0" fontId="1" fillId="4" borderId="4" xfId="2" applyFill="1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67" fontId="4" fillId="4" borderId="1" xfId="2" applyNumberFormat="1" applyFont="1" applyFill="1" applyBorder="1" applyAlignment="1">
      <alignment horizontal="right" vertical="center" wrapText="1"/>
    </xf>
    <xf numFmtId="168" fontId="1" fillId="4" borderId="1" xfId="2" applyNumberFormat="1" applyFill="1" applyBorder="1" applyAlignment="1">
      <alignment horizontal="right" vertical="center" wrapText="1"/>
    </xf>
    <xf numFmtId="165" fontId="1" fillId="4" borderId="1" xfId="2" applyNumberFormat="1" applyFill="1" applyBorder="1" applyAlignment="1">
      <alignment vertical="center" wrapText="1"/>
    </xf>
    <xf numFmtId="170" fontId="1" fillId="4" borderId="1" xfId="4" applyNumberFormat="1" applyFont="1" applyFill="1" applyBorder="1" applyAlignment="1">
      <alignment horizontal="right" vertical="center" wrapText="1"/>
    </xf>
    <xf numFmtId="167" fontId="2" fillId="0" borderId="0" xfId="1" applyNumberFormat="1" applyFont="1" applyAlignment="1">
      <alignment vertical="center"/>
    </xf>
    <xf numFmtId="167" fontId="1" fillId="4" borderId="1" xfId="2" applyNumberFormat="1" applyFill="1" applyBorder="1" applyAlignment="1">
      <alignment horizontal="right" vertical="center" wrapText="1"/>
    </xf>
    <xf numFmtId="170" fontId="1" fillId="4" borderId="1" xfId="4" applyNumberFormat="1" applyFont="1" applyFill="1" applyBorder="1" applyAlignment="1">
      <alignment horizontal="center" vertical="center" wrapText="1"/>
    </xf>
    <xf numFmtId="170" fontId="2" fillId="4" borderId="1" xfId="4" applyNumberFormat="1" applyFont="1" applyFill="1" applyBorder="1" applyAlignment="1">
      <alignment horizontal="center" vertical="center"/>
    </xf>
    <xf numFmtId="167" fontId="1" fillId="4" borderId="1" xfId="4" applyNumberFormat="1" applyFont="1" applyFill="1" applyBorder="1" applyAlignment="1" applyProtection="1">
      <alignment horizontal="right" vertical="center" wrapText="1" indent="1"/>
    </xf>
    <xf numFmtId="170" fontId="8" fillId="4" borderId="1" xfId="4" applyNumberFormat="1" applyFont="1" applyFill="1" applyBorder="1" applyAlignment="1" applyProtection="1">
      <alignment horizontal="center" vertical="center" wrapText="1"/>
    </xf>
    <xf numFmtId="170" fontId="10" fillId="4" borderId="1" xfId="4" applyNumberFormat="1" applyFont="1" applyFill="1" applyBorder="1" applyAlignment="1" applyProtection="1">
      <alignment horizontal="center" vertical="center" wrapText="1"/>
    </xf>
    <xf numFmtId="168" fontId="1" fillId="4" borderId="1" xfId="4" applyNumberFormat="1" applyFont="1" applyFill="1" applyBorder="1" applyAlignment="1">
      <alignment horizontal="right" vertical="center" wrapText="1"/>
    </xf>
    <xf numFmtId="0" fontId="1" fillId="4" borderId="1" xfId="1" applyFill="1" applyBorder="1" applyAlignment="1">
      <alignment horizontal="center" vertical="center"/>
    </xf>
    <xf numFmtId="169" fontId="1" fillId="4" borderId="1" xfId="4" applyNumberFormat="1" applyFont="1" applyFill="1" applyBorder="1" applyAlignment="1">
      <alignment vertical="center"/>
    </xf>
    <xf numFmtId="167" fontId="1" fillId="4" borderId="1" xfId="4" applyNumberFormat="1" applyFont="1" applyFill="1" applyBorder="1" applyAlignment="1">
      <alignment horizontal="center" vertical="center" wrapText="1"/>
    </xf>
    <xf numFmtId="49" fontId="4" fillId="4" borderId="0" xfId="1" applyNumberFormat="1" applyFont="1" applyFill="1" applyAlignment="1">
      <alignment horizontal="right" wrapText="1"/>
    </xf>
    <xf numFmtId="49" fontId="3" fillId="4" borderId="2" xfId="1" applyNumberFormat="1" applyFont="1" applyFill="1" applyBorder="1" applyAlignment="1">
      <alignment horizontal="left" vertical="center"/>
    </xf>
    <xf numFmtId="49" fontId="3" fillId="4" borderId="3" xfId="1" applyNumberFormat="1" applyFont="1" applyFill="1" applyBorder="1" applyAlignment="1">
      <alignment horizontal="left" vertical="center"/>
    </xf>
    <xf numFmtId="49" fontId="3" fillId="4" borderId="4" xfId="1" applyNumberFormat="1" applyFont="1" applyFill="1" applyBorder="1" applyAlignment="1">
      <alignment horizontal="left" vertical="center"/>
    </xf>
    <xf numFmtId="49" fontId="4" fillId="4" borderId="0" xfId="1" applyNumberFormat="1" applyFont="1" applyFill="1" applyAlignment="1">
      <alignment horizontal="left" vertical="center" wrapText="1"/>
    </xf>
    <xf numFmtId="0" fontId="4" fillId="4" borderId="1" xfId="2" applyFont="1" applyFill="1" applyBorder="1" applyAlignment="1">
      <alignment horizontal="right" vertical="center" wrapText="1"/>
    </xf>
    <xf numFmtId="0" fontId="4" fillId="4" borderId="2" xfId="2" applyFont="1" applyFill="1" applyBorder="1" applyAlignment="1">
      <alignment horizontal="right" vertical="center" wrapText="1"/>
    </xf>
    <xf numFmtId="0" fontId="4" fillId="4" borderId="3" xfId="2" applyFont="1" applyFill="1" applyBorder="1" applyAlignment="1">
      <alignment horizontal="right" vertical="center" wrapText="1"/>
    </xf>
    <xf numFmtId="0" fontId="4" fillId="4" borderId="4" xfId="2" applyFont="1" applyFill="1" applyBorder="1" applyAlignment="1">
      <alignment horizontal="right" vertical="center" wrapText="1"/>
    </xf>
    <xf numFmtId="0" fontId="7" fillId="0" borderId="0" xfId="1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4" borderId="1" xfId="2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2" applyFill="1" applyBorder="1" applyAlignment="1">
      <alignment horizontal="center" vertical="center" wrapText="1"/>
    </xf>
    <xf numFmtId="0" fontId="1" fillId="4" borderId="4" xfId="2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" fillId="4" borderId="1" xfId="2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 wrapText="1"/>
    </xf>
    <xf numFmtId="0" fontId="11" fillId="4" borderId="4" xfId="2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4" borderId="2" xfId="2" applyFill="1" applyBorder="1" applyAlignment="1">
      <alignment horizontal="left" vertical="center" wrapText="1"/>
    </xf>
    <xf numFmtId="0" fontId="1" fillId="4" borderId="3" xfId="2" applyFill="1" applyBorder="1" applyAlignment="1">
      <alignment horizontal="left" vertical="center" wrapText="1"/>
    </xf>
    <xf numFmtId="0" fontId="1" fillId="4" borderId="4" xfId="2" applyFill="1" applyBorder="1" applyAlignment="1">
      <alignment horizontal="left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4" borderId="1" xfId="1" applyFill="1" applyBorder="1" applyAlignment="1">
      <alignment horizontal="left" vertical="center" wrapText="1"/>
    </xf>
    <xf numFmtId="0" fontId="1" fillId="4" borderId="2" xfId="1" applyFill="1" applyBorder="1" applyAlignment="1">
      <alignment horizontal="left" vertical="center" wrapText="1"/>
    </xf>
    <xf numFmtId="0" fontId="1" fillId="4" borderId="3" xfId="1" applyFill="1" applyBorder="1" applyAlignment="1">
      <alignment horizontal="left" vertical="center" wrapText="1"/>
    </xf>
    <xf numFmtId="0" fontId="1" fillId="4" borderId="4" xfId="1" applyFill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4" borderId="2" xfId="2" applyFill="1" applyBorder="1" applyAlignment="1">
      <alignment horizontal="center" vertical="top" wrapText="1"/>
    </xf>
    <xf numFmtId="0" fontId="1" fillId="4" borderId="4" xfId="2" applyFill="1" applyBorder="1" applyAlignment="1">
      <alignment horizontal="center" vertical="top" wrapText="1"/>
    </xf>
    <xf numFmtId="0" fontId="1" fillId="4" borderId="2" xfId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4" xfId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8" fillId="4" borderId="2" xfId="2" applyFont="1" applyFill="1" applyBorder="1" applyAlignment="1">
      <alignment horizontal="left" vertical="center" wrapText="1"/>
    </xf>
    <xf numFmtId="0" fontId="8" fillId="4" borderId="3" xfId="2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/>
    </xf>
    <xf numFmtId="0" fontId="1" fillId="4" borderId="2" xfId="2" applyFill="1" applyBorder="1" applyAlignment="1">
      <alignment vertical="center" wrapText="1"/>
    </xf>
    <xf numFmtId="0" fontId="1" fillId="4" borderId="3" xfId="2" applyFill="1" applyBorder="1" applyAlignment="1">
      <alignment vertical="center" wrapText="1"/>
    </xf>
    <xf numFmtId="0" fontId="1" fillId="4" borderId="4" xfId="2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left" vertical="center" wrapText="1"/>
    </xf>
    <xf numFmtId="0" fontId="4" fillId="4" borderId="1" xfId="2" applyFont="1" applyFill="1" applyBorder="1" applyAlignment="1">
      <alignment horizontal="left" vertical="center" wrapText="1"/>
    </xf>
    <xf numFmtId="49" fontId="4" fillId="4" borderId="1" xfId="1" applyNumberFormat="1" applyFont="1" applyFill="1" applyBorder="1" applyAlignment="1">
      <alignment horizontal="left" vertical="center"/>
    </xf>
    <xf numFmtId="49" fontId="1" fillId="4" borderId="0" xfId="1" applyNumberFormat="1" applyFill="1" applyAlignment="1">
      <alignment horizontal="justify" vertical="center" wrapText="1"/>
    </xf>
  </cellXfs>
  <cellStyles count="5">
    <cellStyle name="Millares 2" xfId="3" xr:uid="{00000000-0005-0000-0000-000000000000}"/>
    <cellStyle name="Moneda" xfId="4" builtinId="4"/>
    <cellStyle name="Normal" xfId="0" builtinId="0"/>
    <cellStyle name="Normal 13 2" xfId="2" xr:uid="{00000000-0005-0000-0000-000003000000}"/>
    <cellStyle name="Normal 2" xfId="1" xr:uid="{00000000-0005-0000-0000-000004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535781</xdr:colOff>
      <xdr:row>1</xdr:row>
      <xdr:rowOff>59531</xdr:rowOff>
    </xdr:from>
    <xdr:to>
      <xdr:col>3</xdr:col>
      <xdr:colOff>748674</xdr:colOff>
      <xdr:row>2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902EF1-B30E-4679-881D-1BC187713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431" y="250031"/>
          <a:ext cx="1508293" cy="997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628650</xdr:colOff>
      <xdr:row>2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9BD480-45D3-4672-BBDC-7817E0493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B2:AA179"/>
  <sheetViews>
    <sheetView tabSelected="1" view="pageBreakPreview" zoomScale="80" zoomScaleNormal="80" zoomScaleSheetLayoutView="80" workbookViewId="0">
      <selection activeCell="B5" sqref="B5:L5"/>
    </sheetView>
  </sheetViews>
  <sheetFormatPr baseColWidth="10" defaultColWidth="11" defaultRowHeight="16" x14ac:dyDescent="0.15"/>
  <cols>
    <col min="1" max="1" width="3.1640625" style="1" customWidth="1"/>
    <col min="2" max="2" width="8.6640625" style="1" customWidth="1"/>
    <col min="3" max="3" width="8.33203125" style="1" customWidth="1"/>
    <col min="4" max="4" width="16.1640625" style="1" customWidth="1"/>
    <col min="5" max="5" width="29.5" style="1" customWidth="1"/>
    <col min="6" max="6" width="5.6640625" style="1" customWidth="1"/>
    <col min="7" max="7" width="3.6640625" style="1" customWidth="1"/>
    <col min="8" max="8" width="7.83203125" style="1" customWidth="1"/>
    <col min="9" max="9" width="3" style="1" customWidth="1"/>
    <col min="10" max="10" width="19.1640625" style="1" customWidth="1"/>
    <col min="11" max="11" width="18.1640625" style="1" customWidth="1"/>
    <col min="12" max="12" width="41.6640625" style="8" customWidth="1"/>
    <col min="13" max="13" width="2.33203125" style="1" customWidth="1"/>
    <col min="14" max="14" width="19.6640625" style="1" bestFit="1" customWidth="1"/>
    <col min="15" max="15" width="67" style="1" customWidth="1"/>
    <col min="16" max="16" width="15.5" style="1" bestFit="1" customWidth="1"/>
    <col min="17" max="17" width="24.33203125" style="1" customWidth="1"/>
    <col min="18" max="257" width="11" style="1"/>
    <col min="258" max="258" width="3.1640625" style="1" customWidth="1"/>
    <col min="259" max="259" width="8.6640625" style="1" customWidth="1"/>
    <col min="260" max="260" width="8.33203125" style="1" customWidth="1"/>
    <col min="261" max="261" width="16.1640625" style="1" customWidth="1"/>
    <col min="262" max="262" width="29.5" style="1" customWidth="1"/>
    <col min="263" max="263" width="5.6640625" style="1" customWidth="1"/>
    <col min="264" max="264" width="4.83203125" style="1" customWidth="1"/>
    <col min="265" max="265" width="6.33203125" style="1" customWidth="1"/>
    <col min="266" max="266" width="9" style="1" customWidth="1"/>
    <col min="267" max="267" width="17.1640625" style="1" customWidth="1"/>
    <col min="268" max="268" width="38.1640625" style="1" customWidth="1"/>
    <col min="269" max="269" width="2.33203125" style="1" customWidth="1"/>
    <col min="270" max="513" width="11" style="1"/>
    <col min="514" max="514" width="3.1640625" style="1" customWidth="1"/>
    <col min="515" max="515" width="8.6640625" style="1" customWidth="1"/>
    <col min="516" max="516" width="8.33203125" style="1" customWidth="1"/>
    <col min="517" max="517" width="16.1640625" style="1" customWidth="1"/>
    <col min="518" max="518" width="29.5" style="1" customWidth="1"/>
    <col min="519" max="519" width="5.6640625" style="1" customWidth="1"/>
    <col min="520" max="520" width="4.83203125" style="1" customWidth="1"/>
    <col min="521" max="521" width="6.33203125" style="1" customWidth="1"/>
    <col min="522" max="522" width="9" style="1" customWidth="1"/>
    <col min="523" max="523" width="17.1640625" style="1" customWidth="1"/>
    <col min="524" max="524" width="38.1640625" style="1" customWidth="1"/>
    <col min="525" max="525" width="2.33203125" style="1" customWidth="1"/>
    <col min="526" max="769" width="11" style="1"/>
    <col min="770" max="770" width="3.1640625" style="1" customWidth="1"/>
    <col min="771" max="771" width="8.6640625" style="1" customWidth="1"/>
    <col min="772" max="772" width="8.33203125" style="1" customWidth="1"/>
    <col min="773" max="773" width="16.1640625" style="1" customWidth="1"/>
    <col min="774" max="774" width="29.5" style="1" customWidth="1"/>
    <col min="775" max="775" width="5.6640625" style="1" customWidth="1"/>
    <col min="776" max="776" width="4.83203125" style="1" customWidth="1"/>
    <col min="777" max="777" width="6.33203125" style="1" customWidth="1"/>
    <col min="778" max="778" width="9" style="1" customWidth="1"/>
    <col min="779" max="779" width="17.1640625" style="1" customWidth="1"/>
    <col min="780" max="780" width="38.1640625" style="1" customWidth="1"/>
    <col min="781" max="781" width="2.33203125" style="1" customWidth="1"/>
    <col min="782" max="1025" width="11" style="1"/>
    <col min="1026" max="1026" width="3.1640625" style="1" customWidth="1"/>
    <col min="1027" max="1027" width="8.6640625" style="1" customWidth="1"/>
    <col min="1028" max="1028" width="8.33203125" style="1" customWidth="1"/>
    <col min="1029" max="1029" width="16.1640625" style="1" customWidth="1"/>
    <col min="1030" max="1030" width="29.5" style="1" customWidth="1"/>
    <col min="1031" max="1031" width="5.6640625" style="1" customWidth="1"/>
    <col min="1032" max="1032" width="4.83203125" style="1" customWidth="1"/>
    <col min="1033" max="1033" width="6.33203125" style="1" customWidth="1"/>
    <col min="1034" max="1034" width="9" style="1" customWidth="1"/>
    <col min="1035" max="1035" width="17.1640625" style="1" customWidth="1"/>
    <col min="1036" max="1036" width="38.1640625" style="1" customWidth="1"/>
    <col min="1037" max="1037" width="2.33203125" style="1" customWidth="1"/>
    <col min="1038" max="1281" width="11" style="1"/>
    <col min="1282" max="1282" width="3.1640625" style="1" customWidth="1"/>
    <col min="1283" max="1283" width="8.6640625" style="1" customWidth="1"/>
    <col min="1284" max="1284" width="8.33203125" style="1" customWidth="1"/>
    <col min="1285" max="1285" width="16.1640625" style="1" customWidth="1"/>
    <col min="1286" max="1286" width="29.5" style="1" customWidth="1"/>
    <col min="1287" max="1287" width="5.6640625" style="1" customWidth="1"/>
    <col min="1288" max="1288" width="4.83203125" style="1" customWidth="1"/>
    <col min="1289" max="1289" width="6.33203125" style="1" customWidth="1"/>
    <col min="1290" max="1290" width="9" style="1" customWidth="1"/>
    <col min="1291" max="1291" width="17.1640625" style="1" customWidth="1"/>
    <col min="1292" max="1292" width="38.1640625" style="1" customWidth="1"/>
    <col min="1293" max="1293" width="2.33203125" style="1" customWidth="1"/>
    <col min="1294" max="1537" width="11" style="1"/>
    <col min="1538" max="1538" width="3.1640625" style="1" customWidth="1"/>
    <col min="1539" max="1539" width="8.6640625" style="1" customWidth="1"/>
    <col min="1540" max="1540" width="8.33203125" style="1" customWidth="1"/>
    <col min="1541" max="1541" width="16.1640625" style="1" customWidth="1"/>
    <col min="1542" max="1542" width="29.5" style="1" customWidth="1"/>
    <col min="1543" max="1543" width="5.6640625" style="1" customWidth="1"/>
    <col min="1544" max="1544" width="4.83203125" style="1" customWidth="1"/>
    <col min="1545" max="1545" width="6.33203125" style="1" customWidth="1"/>
    <col min="1546" max="1546" width="9" style="1" customWidth="1"/>
    <col min="1547" max="1547" width="17.1640625" style="1" customWidth="1"/>
    <col min="1548" max="1548" width="38.1640625" style="1" customWidth="1"/>
    <col min="1549" max="1549" width="2.33203125" style="1" customWidth="1"/>
    <col min="1550" max="1793" width="11" style="1"/>
    <col min="1794" max="1794" width="3.1640625" style="1" customWidth="1"/>
    <col min="1795" max="1795" width="8.6640625" style="1" customWidth="1"/>
    <col min="1796" max="1796" width="8.33203125" style="1" customWidth="1"/>
    <col min="1797" max="1797" width="16.1640625" style="1" customWidth="1"/>
    <col min="1798" max="1798" width="29.5" style="1" customWidth="1"/>
    <col min="1799" max="1799" width="5.6640625" style="1" customWidth="1"/>
    <col min="1800" max="1800" width="4.83203125" style="1" customWidth="1"/>
    <col min="1801" max="1801" width="6.33203125" style="1" customWidth="1"/>
    <col min="1802" max="1802" width="9" style="1" customWidth="1"/>
    <col min="1803" max="1803" width="17.1640625" style="1" customWidth="1"/>
    <col min="1804" max="1804" width="38.1640625" style="1" customWidth="1"/>
    <col min="1805" max="1805" width="2.33203125" style="1" customWidth="1"/>
    <col min="1806" max="2049" width="11" style="1"/>
    <col min="2050" max="2050" width="3.1640625" style="1" customWidth="1"/>
    <col min="2051" max="2051" width="8.6640625" style="1" customWidth="1"/>
    <col min="2052" max="2052" width="8.33203125" style="1" customWidth="1"/>
    <col min="2053" max="2053" width="16.1640625" style="1" customWidth="1"/>
    <col min="2054" max="2054" width="29.5" style="1" customWidth="1"/>
    <col min="2055" max="2055" width="5.6640625" style="1" customWidth="1"/>
    <col min="2056" max="2056" width="4.83203125" style="1" customWidth="1"/>
    <col min="2057" max="2057" width="6.33203125" style="1" customWidth="1"/>
    <col min="2058" max="2058" width="9" style="1" customWidth="1"/>
    <col min="2059" max="2059" width="17.1640625" style="1" customWidth="1"/>
    <col min="2060" max="2060" width="38.1640625" style="1" customWidth="1"/>
    <col min="2061" max="2061" width="2.33203125" style="1" customWidth="1"/>
    <col min="2062" max="2305" width="11" style="1"/>
    <col min="2306" max="2306" width="3.1640625" style="1" customWidth="1"/>
    <col min="2307" max="2307" width="8.6640625" style="1" customWidth="1"/>
    <col min="2308" max="2308" width="8.33203125" style="1" customWidth="1"/>
    <col min="2309" max="2309" width="16.1640625" style="1" customWidth="1"/>
    <col min="2310" max="2310" width="29.5" style="1" customWidth="1"/>
    <col min="2311" max="2311" width="5.6640625" style="1" customWidth="1"/>
    <col min="2312" max="2312" width="4.83203125" style="1" customWidth="1"/>
    <col min="2313" max="2313" width="6.33203125" style="1" customWidth="1"/>
    <col min="2314" max="2314" width="9" style="1" customWidth="1"/>
    <col min="2315" max="2315" width="17.1640625" style="1" customWidth="1"/>
    <col min="2316" max="2316" width="38.1640625" style="1" customWidth="1"/>
    <col min="2317" max="2317" width="2.33203125" style="1" customWidth="1"/>
    <col min="2318" max="2561" width="11" style="1"/>
    <col min="2562" max="2562" width="3.1640625" style="1" customWidth="1"/>
    <col min="2563" max="2563" width="8.6640625" style="1" customWidth="1"/>
    <col min="2564" max="2564" width="8.33203125" style="1" customWidth="1"/>
    <col min="2565" max="2565" width="16.1640625" style="1" customWidth="1"/>
    <col min="2566" max="2566" width="29.5" style="1" customWidth="1"/>
    <col min="2567" max="2567" width="5.6640625" style="1" customWidth="1"/>
    <col min="2568" max="2568" width="4.83203125" style="1" customWidth="1"/>
    <col min="2569" max="2569" width="6.33203125" style="1" customWidth="1"/>
    <col min="2570" max="2570" width="9" style="1" customWidth="1"/>
    <col min="2571" max="2571" width="17.1640625" style="1" customWidth="1"/>
    <col min="2572" max="2572" width="38.1640625" style="1" customWidth="1"/>
    <col min="2573" max="2573" width="2.33203125" style="1" customWidth="1"/>
    <col min="2574" max="2817" width="11" style="1"/>
    <col min="2818" max="2818" width="3.1640625" style="1" customWidth="1"/>
    <col min="2819" max="2819" width="8.6640625" style="1" customWidth="1"/>
    <col min="2820" max="2820" width="8.33203125" style="1" customWidth="1"/>
    <col min="2821" max="2821" width="16.1640625" style="1" customWidth="1"/>
    <col min="2822" max="2822" width="29.5" style="1" customWidth="1"/>
    <col min="2823" max="2823" width="5.6640625" style="1" customWidth="1"/>
    <col min="2824" max="2824" width="4.83203125" style="1" customWidth="1"/>
    <col min="2825" max="2825" width="6.33203125" style="1" customWidth="1"/>
    <col min="2826" max="2826" width="9" style="1" customWidth="1"/>
    <col min="2827" max="2827" width="17.1640625" style="1" customWidth="1"/>
    <col min="2828" max="2828" width="38.1640625" style="1" customWidth="1"/>
    <col min="2829" max="2829" width="2.33203125" style="1" customWidth="1"/>
    <col min="2830" max="3073" width="11" style="1"/>
    <col min="3074" max="3074" width="3.1640625" style="1" customWidth="1"/>
    <col min="3075" max="3075" width="8.6640625" style="1" customWidth="1"/>
    <col min="3076" max="3076" width="8.33203125" style="1" customWidth="1"/>
    <col min="3077" max="3077" width="16.1640625" style="1" customWidth="1"/>
    <col min="3078" max="3078" width="29.5" style="1" customWidth="1"/>
    <col min="3079" max="3079" width="5.6640625" style="1" customWidth="1"/>
    <col min="3080" max="3080" width="4.83203125" style="1" customWidth="1"/>
    <col min="3081" max="3081" width="6.33203125" style="1" customWidth="1"/>
    <col min="3082" max="3082" width="9" style="1" customWidth="1"/>
    <col min="3083" max="3083" width="17.1640625" style="1" customWidth="1"/>
    <col min="3084" max="3084" width="38.1640625" style="1" customWidth="1"/>
    <col min="3085" max="3085" width="2.33203125" style="1" customWidth="1"/>
    <col min="3086" max="3329" width="11" style="1"/>
    <col min="3330" max="3330" width="3.1640625" style="1" customWidth="1"/>
    <col min="3331" max="3331" width="8.6640625" style="1" customWidth="1"/>
    <col min="3332" max="3332" width="8.33203125" style="1" customWidth="1"/>
    <col min="3333" max="3333" width="16.1640625" style="1" customWidth="1"/>
    <col min="3334" max="3334" width="29.5" style="1" customWidth="1"/>
    <col min="3335" max="3335" width="5.6640625" style="1" customWidth="1"/>
    <col min="3336" max="3336" width="4.83203125" style="1" customWidth="1"/>
    <col min="3337" max="3337" width="6.33203125" style="1" customWidth="1"/>
    <col min="3338" max="3338" width="9" style="1" customWidth="1"/>
    <col min="3339" max="3339" width="17.1640625" style="1" customWidth="1"/>
    <col min="3340" max="3340" width="38.1640625" style="1" customWidth="1"/>
    <col min="3341" max="3341" width="2.33203125" style="1" customWidth="1"/>
    <col min="3342" max="3585" width="11" style="1"/>
    <col min="3586" max="3586" width="3.1640625" style="1" customWidth="1"/>
    <col min="3587" max="3587" width="8.6640625" style="1" customWidth="1"/>
    <col min="3588" max="3588" width="8.33203125" style="1" customWidth="1"/>
    <col min="3589" max="3589" width="16.1640625" style="1" customWidth="1"/>
    <col min="3590" max="3590" width="29.5" style="1" customWidth="1"/>
    <col min="3591" max="3591" width="5.6640625" style="1" customWidth="1"/>
    <col min="3592" max="3592" width="4.83203125" style="1" customWidth="1"/>
    <col min="3593" max="3593" width="6.33203125" style="1" customWidth="1"/>
    <col min="3594" max="3594" width="9" style="1" customWidth="1"/>
    <col min="3595" max="3595" width="17.1640625" style="1" customWidth="1"/>
    <col min="3596" max="3596" width="38.1640625" style="1" customWidth="1"/>
    <col min="3597" max="3597" width="2.33203125" style="1" customWidth="1"/>
    <col min="3598" max="3841" width="11" style="1"/>
    <col min="3842" max="3842" width="3.1640625" style="1" customWidth="1"/>
    <col min="3843" max="3843" width="8.6640625" style="1" customWidth="1"/>
    <col min="3844" max="3844" width="8.33203125" style="1" customWidth="1"/>
    <col min="3845" max="3845" width="16.1640625" style="1" customWidth="1"/>
    <col min="3846" max="3846" width="29.5" style="1" customWidth="1"/>
    <col min="3847" max="3847" width="5.6640625" style="1" customWidth="1"/>
    <col min="3848" max="3848" width="4.83203125" style="1" customWidth="1"/>
    <col min="3849" max="3849" width="6.33203125" style="1" customWidth="1"/>
    <col min="3850" max="3850" width="9" style="1" customWidth="1"/>
    <col min="3851" max="3851" width="17.1640625" style="1" customWidth="1"/>
    <col min="3852" max="3852" width="38.1640625" style="1" customWidth="1"/>
    <col min="3853" max="3853" width="2.33203125" style="1" customWidth="1"/>
    <col min="3854" max="4097" width="11" style="1"/>
    <col min="4098" max="4098" width="3.1640625" style="1" customWidth="1"/>
    <col min="4099" max="4099" width="8.6640625" style="1" customWidth="1"/>
    <col min="4100" max="4100" width="8.33203125" style="1" customWidth="1"/>
    <col min="4101" max="4101" width="16.1640625" style="1" customWidth="1"/>
    <col min="4102" max="4102" width="29.5" style="1" customWidth="1"/>
    <col min="4103" max="4103" width="5.6640625" style="1" customWidth="1"/>
    <col min="4104" max="4104" width="4.83203125" style="1" customWidth="1"/>
    <col min="4105" max="4105" width="6.33203125" style="1" customWidth="1"/>
    <col min="4106" max="4106" width="9" style="1" customWidth="1"/>
    <col min="4107" max="4107" width="17.1640625" style="1" customWidth="1"/>
    <col min="4108" max="4108" width="38.1640625" style="1" customWidth="1"/>
    <col min="4109" max="4109" width="2.33203125" style="1" customWidth="1"/>
    <col min="4110" max="4353" width="11" style="1"/>
    <col min="4354" max="4354" width="3.1640625" style="1" customWidth="1"/>
    <col min="4355" max="4355" width="8.6640625" style="1" customWidth="1"/>
    <col min="4356" max="4356" width="8.33203125" style="1" customWidth="1"/>
    <col min="4357" max="4357" width="16.1640625" style="1" customWidth="1"/>
    <col min="4358" max="4358" width="29.5" style="1" customWidth="1"/>
    <col min="4359" max="4359" width="5.6640625" style="1" customWidth="1"/>
    <col min="4360" max="4360" width="4.83203125" style="1" customWidth="1"/>
    <col min="4361" max="4361" width="6.33203125" style="1" customWidth="1"/>
    <col min="4362" max="4362" width="9" style="1" customWidth="1"/>
    <col min="4363" max="4363" width="17.1640625" style="1" customWidth="1"/>
    <col min="4364" max="4364" width="38.1640625" style="1" customWidth="1"/>
    <col min="4365" max="4365" width="2.33203125" style="1" customWidth="1"/>
    <col min="4366" max="4609" width="11" style="1"/>
    <col min="4610" max="4610" width="3.1640625" style="1" customWidth="1"/>
    <col min="4611" max="4611" width="8.6640625" style="1" customWidth="1"/>
    <col min="4612" max="4612" width="8.33203125" style="1" customWidth="1"/>
    <col min="4613" max="4613" width="16.1640625" style="1" customWidth="1"/>
    <col min="4614" max="4614" width="29.5" style="1" customWidth="1"/>
    <col min="4615" max="4615" width="5.6640625" style="1" customWidth="1"/>
    <col min="4616" max="4616" width="4.83203125" style="1" customWidth="1"/>
    <col min="4617" max="4617" width="6.33203125" style="1" customWidth="1"/>
    <col min="4618" max="4618" width="9" style="1" customWidth="1"/>
    <col min="4619" max="4619" width="17.1640625" style="1" customWidth="1"/>
    <col min="4620" max="4620" width="38.1640625" style="1" customWidth="1"/>
    <col min="4621" max="4621" width="2.33203125" style="1" customWidth="1"/>
    <col min="4622" max="4865" width="11" style="1"/>
    <col min="4866" max="4866" width="3.1640625" style="1" customWidth="1"/>
    <col min="4867" max="4867" width="8.6640625" style="1" customWidth="1"/>
    <col min="4868" max="4868" width="8.33203125" style="1" customWidth="1"/>
    <col min="4869" max="4869" width="16.1640625" style="1" customWidth="1"/>
    <col min="4870" max="4870" width="29.5" style="1" customWidth="1"/>
    <col min="4871" max="4871" width="5.6640625" style="1" customWidth="1"/>
    <col min="4872" max="4872" width="4.83203125" style="1" customWidth="1"/>
    <col min="4873" max="4873" width="6.33203125" style="1" customWidth="1"/>
    <col min="4874" max="4874" width="9" style="1" customWidth="1"/>
    <col min="4875" max="4875" width="17.1640625" style="1" customWidth="1"/>
    <col min="4876" max="4876" width="38.1640625" style="1" customWidth="1"/>
    <col min="4877" max="4877" width="2.33203125" style="1" customWidth="1"/>
    <col min="4878" max="5121" width="11" style="1"/>
    <col min="5122" max="5122" width="3.1640625" style="1" customWidth="1"/>
    <col min="5123" max="5123" width="8.6640625" style="1" customWidth="1"/>
    <col min="5124" max="5124" width="8.33203125" style="1" customWidth="1"/>
    <col min="5125" max="5125" width="16.1640625" style="1" customWidth="1"/>
    <col min="5126" max="5126" width="29.5" style="1" customWidth="1"/>
    <col min="5127" max="5127" width="5.6640625" style="1" customWidth="1"/>
    <col min="5128" max="5128" width="4.83203125" style="1" customWidth="1"/>
    <col min="5129" max="5129" width="6.33203125" style="1" customWidth="1"/>
    <col min="5130" max="5130" width="9" style="1" customWidth="1"/>
    <col min="5131" max="5131" width="17.1640625" style="1" customWidth="1"/>
    <col min="5132" max="5132" width="38.1640625" style="1" customWidth="1"/>
    <col min="5133" max="5133" width="2.33203125" style="1" customWidth="1"/>
    <col min="5134" max="5377" width="11" style="1"/>
    <col min="5378" max="5378" width="3.1640625" style="1" customWidth="1"/>
    <col min="5379" max="5379" width="8.6640625" style="1" customWidth="1"/>
    <col min="5380" max="5380" width="8.33203125" style="1" customWidth="1"/>
    <col min="5381" max="5381" width="16.1640625" style="1" customWidth="1"/>
    <col min="5382" max="5382" width="29.5" style="1" customWidth="1"/>
    <col min="5383" max="5383" width="5.6640625" style="1" customWidth="1"/>
    <col min="5384" max="5384" width="4.83203125" style="1" customWidth="1"/>
    <col min="5385" max="5385" width="6.33203125" style="1" customWidth="1"/>
    <col min="5386" max="5386" width="9" style="1" customWidth="1"/>
    <col min="5387" max="5387" width="17.1640625" style="1" customWidth="1"/>
    <col min="5388" max="5388" width="38.1640625" style="1" customWidth="1"/>
    <col min="5389" max="5389" width="2.33203125" style="1" customWidth="1"/>
    <col min="5390" max="5633" width="11" style="1"/>
    <col min="5634" max="5634" width="3.1640625" style="1" customWidth="1"/>
    <col min="5635" max="5635" width="8.6640625" style="1" customWidth="1"/>
    <col min="5636" max="5636" width="8.33203125" style="1" customWidth="1"/>
    <col min="5637" max="5637" width="16.1640625" style="1" customWidth="1"/>
    <col min="5638" max="5638" width="29.5" style="1" customWidth="1"/>
    <col min="5639" max="5639" width="5.6640625" style="1" customWidth="1"/>
    <col min="5640" max="5640" width="4.83203125" style="1" customWidth="1"/>
    <col min="5641" max="5641" width="6.33203125" style="1" customWidth="1"/>
    <col min="5642" max="5642" width="9" style="1" customWidth="1"/>
    <col min="5643" max="5643" width="17.1640625" style="1" customWidth="1"/>
    <col min="5644" max="5644" width="38.1640625" style="1" customWidth="1"/>
    <col min="5645" max="5645" width="2.33203125" style="1" customWidth="1"/>
    <col min="5646" max="5889" width="11" style="1"/>
    <col min="5890" max="5890" width="3.1640625" style="1" customWidth="1"/>
    <col min="5891" max="5891" width="8.6640625" style="1" customWidth="1"/>
    <col min="5892" max="5892" width="8.33203125" style="1" customWidth="1"/>
    <col min="5893" max="5893" width="16.1640625" style="1" customWidth="1"/>
    <col min="5894" max="5894" width="29.5" style="1" customWidth="1"/>
    <col min="5895" max="5895" width="5.6640625" style="1" customWidth="1"/>
    <col min="5896" max="5896" width="4.83203125" style="1" customWidth="1"/>
    <col min="5897" max="5897" width="6.33203125" style="1" customWidth="1"/>
    <col min="5898" max="5898" width="9" style="1" customWidth="1"/>
    <col min="5899" max="5899" width="17.1640625" style="1" customWidth="1"/>
    <col min="5900" max="5900" width="38.1640625" style="1" customWidth="1"/>
    <col min="5901" max="5901" width="2.33203125" style="1" customWidth="1"/>
    <col min="5902" max="6145" width="11" style="1"/>
    <col min="6146" max="6146" width="3.1640625" style="1" customWidth="1"/>
    <col min="6147" max="6147" width="8.6640625" style="1" customWidth="1"/>
    <col min="6148" max="6148" width="8.33203125" style="1" customWidth="1"/>
    <col min="6149" max="6149" width="16.1640625" style="1" customWidth="1"/>
    <col min="6150" max="6150" width="29.5" style="1" customWidth="1"/>
    <col min="6151" max="6151" width="5.6640625" style="1" customWidth="1"/>
    <col min="6152" max="6152" width="4.83203125" style="1" customWidth="1"/>
    <col min="6153" max="6153" width="6.33203125" style="1" customWidth="1"/>
    <col min="6154" max="6154" width="9" style="1" customWidth="1"/>
    <col min="6155" max="6155" width="17.1640625" style="1" customWidth="1"/>
    <col min="6156" max="6156" width="38.1640625" style="1" customWidth="1"/>
    <col min="6157" max="6157" width="2.33203125" style="1" customWidth="1"/>
    <col min="6158" max="6401" width="11" style="1"/>
    <col min="6402" max="6402" width="3.1640625" style="1" customWidth="1"/>
    <col min="6403" max="6403" width="8.6640625" style="1" customWidth="1"/>
    <col min="6404" max="6404" width="8.33203125" style="1" customWidth="1"/>
    <col min="6405" max="6405" width="16.1640625" style="1" customWidth="1"/>
    <col min="6406" max="6406" width="29.5" style="1" customWidth="1"/>
    <col min="6407" max="6407" width="5.6640625" style="1" customWidth="1"/>
    <col min="6408" max="6408" width="4.83203125" style="1" customWidth="1"/>
    <col min="6409" max="6409" width="6.33203125" style="1" customWidth="1"/>
    <col min="6410" max="6410" width="9" style="1" customWidth="1"/>
    <col min="6411" max="6411" width="17.1640625" style="1" customWidth="1"/>
    <col min="6412" max="6412" width="38.1640625" style="1" customWidth="1"/>
    <col min="6413" max="6413" width="2.33203125" style="1" customWidth="1"/>
    <col min="6414" max="6657" width="11" style="1"/>
    <col min="6658" max="6658" width="3.1640625" style="1" customWidth="1"/>
    <col min="6659" max="6659" width="8.6640625" style="1" customWidth="1"/>
    <col min="6660" max="6660" width="8.33203125" style="1" customWidth="1"/>
    <col min="6661" max="6661" width="16.1640625" style="1" customWidth="1"/>
    <col min="6662" max="6662" width="29.5" style="1" customWidth="1"/>
    <col min="6663" max="6663" width="5.6640625" style="1" customWidth="1"/>
    <col min="6664" max="6664" width="4.83203125" style="1" customWidth="1"/>
    <col min="6665" max="6665" width="6.33203125" style="1" customWidth="1"/>
    <col min="6666" max="6666" width="9" style="1" customWidth="1"/>
    <col min="6667" max="6667" width="17.1640625" style="1" customWidth="1"/>
    <col min="6668" max="6668" width="38.1640625" style="1" customWidth="1"/>
    <col min="6669" max="6669" width="2.33203125" style="1" customWidth="1"/>
    <col min="6670" max="6913" width="11" style="1"/>
    <col min="6914" max="6914" width="3.1640625" style="1" customWidth="1"/>
    <col min="6915" max="6915" width="8.6640625" style="1" customWidth="1"/>
    <col min="6916" max="6916" width="8.33203125" style="1" customWidth="1"/>
    <col min="6917" max="6917" width="16.1640625" style="1" customWidth="1"/>
    <col min="6918" max="6918" width="29.5" style="1" customWidth="1"/>
    <col min="6919" max="6919" width="5.6640625" style="1" customWidth="1"/>
    <col min="6920" max="6920" width="4.83203125" style="1" customWidth="1"/>
    <col min="6921" max="6921" width="6.33203125" style="1" customWidth="1"/>
    <col min="6922" max="6922" width="9" style="1" customWidth="1"/>
    <col min="6923" max="6923" width="17.1640625" style="1" customWidth="1"/>
    <col min="6924" max="6924" width="38.1640625" style="1" customWidth="1"/>
    <col min="6925" max="6925" width="2.33203125" style="1" customWidth="1"/>
    <col min="6926" max="7169" width="11" style="1"/>
    <col min="7170" max="7170" width="3.1640625" style="1" customWidth="1"/>
    <col min="7171" max="7171" width="8.6640625" style="1" customWidth="1"/>
    <col min="7172" max="7172" width="8.33203125" style="1" customWidth="1"/>
    <col min="7173" max="7173" width="16.1640625" style="1" customWidth="1"/>
    <col min="7174" max="7174" width="29.5" style="1" customWidth="1"/>
    <col min="7175" max="7175" width="5.6640625" style="1" customWidth="1"/>
    <col min="7176" max="7176" width="4.83203125" style="1" customWidth="1"/>
    <col min="7177" max="7177" width="6.33203125" style="1" customWidth="1"/>
    <col min="7178" max="7178" width="9" style="1" customWidth="1"/>
    <col min="7179" max="7179" width="17.1640625" style="1" customWidth="1"/>
    <col min="7180" max="7180" width="38.1640625" style="1" customWidth="1"/>
    <col min="7181" max="7181" width="2.33203125" style="1" customWidth="1"/>
    <col min="7182" max="7425" width="11" style="1"/>
    <col min="7426" max="7426" width="3.1640625" style="1" customWidth="1"/>
    <col min="7427" max="7427" width="8.6640625" style="1" customWidth="1"/>
    <col min="7428" max="7428" width="8.33203125" style="1" customWidth="1"/>
    <col min="7429" max="7429" width="16.1640625" style="1" customWidth="1"/>
    <col min="7430" max="7430" width="29.5" style="1" customWidth="1"/>
    <col min="7431" max="7431" width="5.6640625" style="1" customWidth="1"/>
    <col min="7432" max="7432" width="4.83203125" style="1" customWidth="1"/>
    <col min="7433" max="7433" width="6.33203125" style="1" customWidth="1"/>
    <col min="7434" max="7434" width="9" style="1" customWidth="1"/>
    <col min="7435" max="7435" width="17.1640625" style="1" customWidth="1"/>
    <col min="7436" max="7436" width="38.1640625" style="1" customWidth="1"/>
    <col min="7437" max="7437" width="2.33203125" style="1" customWidth="1"/>
    <col min="7438" max="7681" width="11" style="1"/>
    <col min="7682" max="7682" width="3.1640625" style="1" customWidth="1"/>
    <col min="7683" max="7683" width="8.6640625" style="1" customWidth="1"/>
    <col min="7684" max="7684" width="8.33203125" style="1" customWidth="1"/>
    <col min="7685" max="7685" width="16.1640625" style="1" customWidth="1"/>
    <col min="7686" max="7686" width="29.5" style="1" customWidth="1"/>
    <col min="7687" max="7687" width="5.6640625" style="1" customWidth="1"/>
    <col min="7688" max="7688" width="4.83203125" style="1" customWidth="1"/>
    <col min="7689" max="7689" width="6.33203125" style="1" customWidth="1"/>
    <col min="7690" max="7690" width="9" style="1" customWidth="1"/>
    <col min="7691" max="7691" width="17.1640625" style="1" customWidth="1"/>
    <col min="7692" max="7692" width="38.1640625" style="1" customWidth="1"/>
    <col min="7693" max="7693" width="2.33203125" style="1" customWidth="1"/>
    <col min="7694" max="7937" width="11" style="1"/>
    <col min="7938" max="7938" width="3.1640625" style="1" customWidth="1"/>
    <col min="7939" max="7939" width="8.6640625" style="1" customWidth="1"/>
    <col min="7940" max="7940" width="8.33203125" style="1" customWidth="1"/>
    <col min="7941" max="7941" width="16.1640625" style="1" customWidth="1"/>
    <col min="7942" max="7942" width="29.5" style="1" customWidth="1"/>
    <col min="7943" max="7943" width="5.6640625" style="1" customWidth="1"/>
    <col min="7944" max="7944" width="4.83203125" style="1" customWidth="1"/>
    <col min="7945" max="7945" width="6.33203125" style="1" customWidth="1"/>
    <col min="7946" max="7946" width="9" style="1" customWidth="1"/>
    <col min="7947" max="7947" width="17.1640625" style="1" customWidth="1"/>
    <col min="7948" max="7948" width="38.1640625" style="1" customWidth="1"/>
    <col min="7949" max="7949" width="2.33203125" style="1" customWidth="1"/>
    <col min="7950" max="8193" width="11" style="1"/>
    <col min="8194" max="8194" width="3.1640625" style="1" customWidth="1"/>
    <col min="8195" max="8195" width="8.6640625" style="1" customWidth="1"/>
    <col min="8196" max="8196" width="8.33203125" style="1" customWidth="1"/>
    <col min="8197" max="8197" width="16.1640625" style="1" customWidth="1"/>
    <col min="8198" max="8198" width="29.5" style="1" customWidth="1"/>
    <col min="8199" max="8199" width="5.6640625" style="1" customWidth="1"/>
    <col min="8200" max="8200" width="4.83203125" style="1" customWidth="1"/>
    <col min="8201" max="8201" width="6.33203125" style="1" customWidth="1"/>
    <col min="8202" max="8202" width="9" style="1" customWidth="1"/>
    <col min="8203" max="8203" width="17.1640625" style="1" customWidth="1"/>
    <col min="8204" max="8204" width="38.1640625" style="1" customWidth="1"/>
    <col min="8205" max="8205" width="2.33203125" style="1" customWidth="1"/>
    <col min="8206" max="8449" width="11" style="1"/>
    <col min="8450" max="8450" width="3.1640625" style="1" customWidth="1"/>
    <col min="8451" max="8451" width="8.6640625" style="1" customWidth="1"/>
    <col min="8452" max="8452" width="8.33203125" style="1" customWidth="1"/>
    <col min="8453" max="8453" width="16.1640625" style="1" customWidth="1"/>
    <col min="8454" max="8454" width="29.5" style="1" customWidth="1"/>
    <col min="8455" max="8455" width="5.6640625" style="1" customWidth="1"/>
    <col min="8456" max="8456" width="4.83203125" style="1" customWidth="1"/>
    <col min="8457" max="8457" width="6.33203125" style="1" customWidth="1"/>
    <col min="8458" max="8458" width="9" style="1" customWidth="1"/>
    <col min="8459" max="8459" width="17.1640625" style="1" customWidth="1"/>
    <col min="8460" max="8460" width="38.1640625" style="1" customWidth="1"/>
    <col min="8461" max="8461" width="2.33203125" style="1" customWidth="1"/>
    <col min="8462" max="8705" width="11" style="1"/>
    <col min="8706" max="8706" width="3.1640625" style="1" customWidth="1"/>
    <col min="8707" max="8707" width="8.6640625" style="1" customWidth="1"/>
    <col min="8708" max="8708" width="8.33203125" style="1" customWidth="1"/>
    <col min="8709" max="8709" width="16.1640625" style="1" customWidth="1"/>
    <col min="8710" max="8710" width="29.5" style="1" customWidth="1"/>
    <col min="8711" max="8711" width="5.6640625" style="1" customWidth="1"/>
    <col min="8712" max="8712" width="4.83203125" style="1" customWidth="1"/>
    <col min="8713" max="8713" width="6.33203125" style="1" customWidth="1"/>
    <col min="8714" max="8714" width="9" style="1" customWidth="1"/>
    <col min="8715" max="8715" width="17.1640625" style="1" customWidth="1"/>
    <col min="8716" max="8716" width="38.1640625" style="1" customWidth="1"/>
    <col min="8717" max="8717" width="2.33203125" style="1" customWidth="1"/>
    <col min="8718" max="8961" width="11" style="1"/>
    <col min="8962" max="8962" width="3.1640625" style="1" customWidth="1"/>
    <col min="8963" max="8963" width="8.6640625" style="1" customWidth="1"/>
    <col min="8964" max="8964" width="8.33203125" style="1" customWidth="1"/>
    <col min="8965" max="8965" width="16.1640625" style="1" customWidth="1"/>
    <col min="8966" max="8966" width="29.5" style="1" customWidth="1"/>
    <col min="8967" max="8967" width="5.6640625" style="1" customWidth="1"/>
    <col min="8968" max="8968" width="4.83203125" style="1" customWidth="1"/>
    <col min="8969" max="8969" width="6.33203125" style="1" customWidth="1"/>
    <col min="8970" max="8970" width="9" style="1" customWidth="1"/>
    <col min="8971" max="8971" width="17.1640625" style="1" customWidth="1"/>
    <col min="8972" max="8972" width="38.1640625" style="1" customWidth="1"/>
    <col min="8973" max="8973" width="2.33203125" style="1" customWidth="1"/>
    <col min="8974" max="9217" width="11" style="1"/>
    <col min="9218" max="9218" width="3.1640625" style="1" customWidth="1"/>
    <col min="9219" max="9219" width="8.6640625" style="1" customWidth="1"/>
    <col min="9220" max="9220" width="8.33203125" style="1" customWidth="1"/>
    <col min="9221" max="9221" width="16.1640625" style="1" customWidth="1"/>
    <col min="9222" max="9222" width="29.5" style="1" customWidth="1"/>
    <col min="9223" max="9223" width="5.6640625" style="1" customWidth="1"/>
    <col min="9224" max="9224" width="4.83203125" style="1" customWidth="1"/>
    <col min="9225" max="9225" width="6.33203125" style="1" customWidth="1"/>
    <col min="9226" max="9226" width="9" style="1" customWidth="1"/>
    <col min="9227" max="9227" width="17.1640625" style="1" customWidth="1"/>
    <col min="9228" max="9228" width="38.1640625" style="1" customWidth="1"/>
    <col min="9229" max="9229" width="2.33203125" style="1" customWidth="1"/>
    <col min="9230" max="9473" width="11" style="1"/>
    <col min="9474" max="9474" width="3.1640625" style="1" customWidth="1"/>
    <col min="9475" max="9475" width="8.6640625" style="1" customWidth="1"/>
    <col min="9476" max="9476" width="8.33203125" style="1" customWidth="1"/>
    <col min="9477" max="9477" width="16.1640625" style="1" customWidth="1"/>
    <col min="9478" max="9478" width="29.5" style="1" customWidth="1"/>
    <col min="9479" max="9479" width="5.6640625" style="1" customWidth="1"/>
    <col min="9480" max="9480" width="4.83203125" style="1" customWidth="1"/>
    <col min="9481" max="9481" width="6.33203125" style="1" customWidth="1"/>
    <col min="9482" max="9482" width="9" style="1" customWidth="1"/>
    <col min="9483" max="9483" width="17.1640625" style="1" customWidth="1"/>
    <col min="9484" max="9484" width="38.1640625" style="1" customWidth="1"/>
    <col min="9485" max="9485" width="2.33203125" style="1" customWidth="1"/>
    <col min="9486" max="9729" width="11" style="1"/>
    <col min="9730" max="9730" width="3.1640625" style="1" customWidth="1"/>
    <col min="9731" max="9731" width="8.6640625" style="1" customWidth="1"/>
    <col min="9732" max="9732" width="8.33203125" style="1" customWidth="1"/>
    <col min="9733" max="9733" width="16.1640625" style="1" customWidth="1"/>
    <col min="9734" max="9734" width="29.5" style="1" customWidth="1"/>
    <col min="9735" max="9735" width="5.6640625" style="1" customWidth="1"/>
    <col min="9736" max="9736" width="4.83203125" style="1" customWidth="1"/>
    <col min="9737" max="9737" width="6.33203125" style="1" customWidth="1"/>
    <col min="9738" max="9738" width="9" style="1" customWidth="1"/>
    <col min="9739" max="9739" width="17.1640625" style="1" customWidth="1"/>
    <col min="9740" max="9740" width="38.1640625" style="1" customWidth="1"/>
    <col min="9741" max="9741" width="2.33203125" style="1" customWidth="1"/>
    <col min="9742" max="9985" width="11" style="1"/>
    <col min="9986" max="9986" width="3.1640625" style="1" customWidth="1"/>
    <col min="9987" max="9987" width="8.6640625" style="1" customWidth="1"/>
    <col min="9988" max="9988" width="8.33203125" style="1" customWidth="1"/>
    <col min="9989" max="9989" width="16.1640625" style="1" customWidth="1"/>
    <col min="9990" max="9990" width="29.5" style="1" customWidth="1"/>
    <col min="9991" max="9991" width="5.6640625" style="1" customWidth="1"/>
    <col min="9992" max="9992" width="4.83203125" style="1" customWidth="1"/>
    <col min="9993" max="9993" width="6.33203125" style="1" customWidth="1"/>
    <col min="9994" max="9994" width="9" style="1" customWidth="1"/>
    <col min="9995" max="9995" width="17.1640625" style="1" customWidth="1"/>
    <col min="9996" max="9996" width="38.1640625" style="1" customWidth="1"/>
    <col min="9997" max="9997" width="2.33203125" style="1" customWidth="1"/>
    <col min="9998" max="10241" width="11" style="1"/>
    <col min="10242" max="10242" width="3.1640625" style="1" customWidth="1"/>
    <col min="10243" max="10243" width="8.6640625" style="1" customWidth="1"/>
    <col min="10244" max="10244" width="8.33203125" style="1" customWidth="1"/>
    <col min="10245" max="10245" width="16.1640625" style="1" customWidth="1"/>
    <col min="10246" max="10246" width="29.5" style="1" customWidth="1"/>
    <col min="10247" max="10247" width="5.6640625" style="1" customWidth="1"/>
    <col min="10248" max="10248" width="4.83203125" style="1" customWidth="1"/>
    <col min="10249" max="10249" width="6.33203125" style="1" customWidth="1"/>
    <col min="10250" max="10250" width="9" style="1" customWidth="1"/>
    <col min="10251" max="10251" width="17.1640625" style="1" customWidth="1"/>
    <col min="10252" max="10252" width="38.1640625" style="1" customWidth="1"/>
    <col min="10253" max="10253" width="2.33203125" style="1" customWidth="1"/>
    <col min="10254" max="10497" width="11" style="1"/>
    <col min="10498" max="10498" width="3.1640625" style="1" customWidth="1"/>
    <col min="10499" max="10499" width="8.6640625" style="1" customWidth="1"/>
    <col min="10500" max="10500" width="8.33203125" style="1" customWidth="1"/>
    <col min="10501" max="10501" width="16.1640625" style="1" customWidth="1"/>
    <col min="10502" max="10502" width="29.5" style="1" customWidth="1"/>
    <col min="10503" max="10503" width="5.6640625" style="1" customWidth="1"/>
    <col min="10504" max="10504" width="4.83203125" style="1" customWidth="1"/>
    <col min="10505" max="10505" width="6.33203125" style="1" customWidth="1"/>
    <col min="10506" max="10506" width="9" style="1" customWidth="1"/>
    <col min="10507" max="10507" width="17.1640625" style="1" customWidth="1"/>
    <col min="10508" max="10508" width="38.1640625" style="1" customWidth="1"/>
    <col min="10509" max="10509" width="2.33203125" style="1" customWidth="1"/>
    <col min="10510" max="10753" width="11" style="1"/>
    <col min="10754" max="10754" width="3.1640625" style="1" customWidth="1"/>
    <col min="10755" max="10755" width="8.6640625" style="1" customWidth="1"/>
    <col min="10756" max="10756" width="8.33203125" style="1" customWidth="1"/>
    <col min="10757" max="10757" width="16.1640625" style="1" customWidth="1"/>
    <col min="10758" max="10758" width="29.5" style="1" customWidth="1"/>
    <col min="10759" max="10759" width="5.6640625" style="1" customWidth="1"/>
    <col min="10760" max="10760" width="4.83203125" style="1" customWidth="1"/>
    <col min="10761" max="10761" width="6.33203125" style="1" customWidth="1"/>
    <col min="10762" max="10762" width="9" style="1" customWidth="1"/>
    <col min="10763" max="10763" width="17.1640625" style="1" customWidth="1"/>
    <col min="10764" max="10764" width="38.1640625" style="1" customWidth="1"/>
    <col min="10765" max="10765" width="2.33203125" style="1" customWidth="1"/>
    <col min="10766" max="11009" width="11" style="1"/>
    <col min="11010" max="11010" width="3.1640625" style="1" customWidth="1"/>
    <col min="11011" max="11011" width="8.6640625" style="1" customWidth="1"/>
    <col min="11012" max="11012" width="8.33203125" style="1" customWidth="1"/>
    <col min="11013" max="11013" width="16.1640625" style="1" customWidth="1"/>
    <col min="11014" max="11014" width="29.5" style="1" customWidth="1"/>
    <col min="11015" max="11015" width="5.6640625" style="1" customWidth="1"/>
    <col min="11016" max="11016" width="4.83203125" style="1" customWidth="1"/>
    <col min="11017" max="11017" width="6.33203125" style="1" customWidth="1"/>
    <col min="11018" max="11018" width="9" style="1" customWidth="1"/>
    <col min="11019" max="11019" width="17.1640625" style="1" customWidth="1"/>
    <col min="11020" max="11020" width="38.1640625" style="1" customWidth="1"/>
    <col min="11021" max="11021" width="2.33203125" style="1" customWidth="1"/>
    <col min="11022" max="11265" width="11" style="1"/>
    <col min="11266" max="11266" width="3.1640625" style="1" customWidth="1"/>
    <col min="11267" max="11267" width="8.6640625" style="1" customWidth="1"/>
    <col min="11268" max="11268" width="8.33203125" style="1" customWidth="1"/>
    <col min="11269" max="11269" width="16.1640625" style="1" customWidth="1"/>
    <col min="11270" max="11270" width="29.5" style="1" customWidth="1"/>
    <col min="11271" max="11271" width="5.6640625" style="1" customWidth="1"/>
    <col min="11272" max="11272" width="4.83203125" style="1" customWidth="1"/>
    <col min="11273" max="11273" width="6.33203125" style="1" customWidth="1"/>
    <col min="11274" max="11274" width="9" style="1" customWidth="1"/>
    <col min="11275" max="11275" width="17.1640625" style="1" customWidth="1"/>
    <col min="11276" max="11276" width="38.1640625" style="1" customWidth="1"/>
    <col min="11277" max="11277" width="2.33203125" style="1" customWidth="1"/>
    <col min="11278" max="11521" width="11" style="1"/>
    <col min="11522" max="11522" width="3.1640625" style="1" customWidth="1"/>
    <col min="11523" max="11523" width="8.6640625" style="1" customWidth="1"/>
    <col min="11524" max="11524" width="8.33203125" style="1" customWidth="1"/>
    <col min="11525" max="11525" width="16.1640625" style="1" customWidth="1"/>
    <col min="11526" max="11526" width="29.5" style="1" customWidth="1"/>
    <col min="11527" max="11527" width="5.6640625" style="1" customWidth="1"/>
    <col min="11528" max="11528" width="4.83203125" style="1" customWidth="1"/>
    <col min="11529" max="11529" width="6.33203125" style="1" customWidth="1"/>
    <col min="11530" max="11530" width="9" style="1" customWidth="1"/>
    <col min="11531" max="11531" width="17.1640625" style="1" customWidth="1"/>
    <col min="11532" max="11532" width="38.1640625" style="1" customWidth="1"/>
    <col min="11533" max="11533" width="2.33203125" style="1" customWidth="1"/>
    <col min="11534" max="11777" width="11" style="1"/>
    <col min="11778" max="11778" width="3.1640625" style="1" customWidth="1"/>
    <col min="11779" max="11779" width="8.6640625" style="1" customWidth="1"/>
    <col min="11780" max="11780" width="8.33203125" style="1" customWidth="1"/>
    <col min="11781" max="11781" width="16.1640625" style="1" customWidth="1"/>
    <col min="11782" max="11782" width="29.5" style="1" customWidth="1"/>
    <col min="11783" max="11783" width="5.6640625" style="1" customWidth="1"/>
    <col min="11784" max="11784" width="4.83203125" style="1" customWidth="1"/>
    <col min="11785" max="11785" width="6.33203125" style="1" customWidth="1"/>
    <col min="11786" max="11786" width="9" style="1" customWidth="1"/>
    <col min="11787" max="11787" width="17.1640625" style="1" customWidth="1"/>
    <col min="11788" max="11788" width="38.1640625" style="1" customWidth="1"/>
    <col min="11789" max="11789" width="2.33203125" style="1" customWidth="1"/>
    <col min="11790" max="12033" width="11" style="1"/>
    <col min="12034" max="12034" width="3.1640625" style="1" customWidth="1"/>
    <col min="12035" max="12035" width="8.6640625" style="1" customWidth="1"/>
    <col min="12036" max="12036" width="8.33203125" style="1" customWidth="1"/>
    <col min="12037" max="12037" width="16.1640625" style="1" customWidth="1"/>
    <col min="12038" max="12038" width="29.5" style="1" customWidth="1"/>
    <col min="12039" max="12039" width="5.6640625" style="1" customWidth="1"/>
    <col min="12040" max="12040" width="4.83203125" style="1" customWidth="1"/>
    <col min="12041" max="12041" width="6.33203125" style="1" customWidth="1"/>
    <col min="12042" max="12042" width="9" style="1" customWidth="1"/>
    <col min="12043" max="12043" width="17.1640625" style="1" customWidth="1"/>
    <col min="12044" max="12044" width="38.1640625" style="1" customWidth="1"/>
    <col min="12045" max="12045" width="2.33203125" style="1" customWidth="1"/>
    <col min="12046" max="12289" width="11" style="1"/>
    <col min="12290" max="12290" width="3.1640625" style="1" customWidth="1"/>
    <col min="12291" max="12291" width="8.6640625" style="1" customWidth="1"/>
    <col min="12292" max="12292" width="8.33203125" style="1" customWidth="1"/>
    <col min="12293" max="12293" width="16.1640625" style="1" customWidth="1"/>
    <col min="12294" max="12294" width="29.5" style="1" customWidth="1"/>
    <col min="12295" max="12295" width="5.6640625" style="1" customWidth="1"/>
    <col min="12296" max="12296" width="4.83203125" style="1" customWidth="1"/>
    <col min="12297" max="12297" width="6.33203125" style="1" customWidth="1"/>
    <col min="12298" max="12298" width="9" style="1" customWidth="1"/>
    <col min="12299" max="12299" width="17.1640625" style="1" customWidth="1"/>
    <col min="12300" max="12300" width="38.1640625" style="1" customWidth="1"/>
    <col min="12301" max="12301" width="2.33203125" style="1" customWidth="1"/>
    <col min="12302" max="12545" width="11" style="1"/>
    <col min="12546" max="12546" width="3.1640625" style="1" customWidth="1"/>
    <col min="12547" max="12547" width="8.6640625" style="1" customWidth="1"/>
    <col min="12548" max="12548" width="8.33203125" style="1" customWidth="1"/>
    <col min="12549" max="12549" width="16.1640625" style="1" customWidth="1"/>
    <col min="12550" max="12550" width="29.5" style="1" customWidth="1"/>
    <col min="12551" max="12551" width="5.6640625" style="1" customWidth="1"/>
    <col min="12552" max="12552" width="4.83203125" style="1" customWidth="1"/>
    <col min="12553" max="12553" width="6.33203125" style="1" customWidth="1"/>
    <col min="12554" max="12554" width="9" style="1" customWidth="1"/>
    <col min="12555" max="12555" width="17.1640625" style="1" customWidth="1"/>
    <col min="12556" max="12556" width="38.1640625" style="1" customWidth="1"/>
    <col min="12557" max="12557" width="2.33203125" style="1" customWidth="1"/>
    <col min="12558" max="12801" width="11" style="1"/>
    <col min="12802" max="12802" width="3.1640625" style="1" customWidth="1"/>
    <col min="12803" max="12803" width="8.6640625" style="1" customWidth="1"/>
    <col min="12804" max="12804" width="8.33203125" style="1" customWidth="1"/>
    <col min="12805" max="12805" width="16.1640625" style="1" customWidth="1"/>
    <col min="12806" max="12806" width="29.5" style="1" customWidth="1"/>
    <col min="12807" max="12807" width="5.6640625" style="1" customWidth="1"/>
    <col min="12808" max="12808" width="4.83203125" style="1" customWidth="1"/>
    <col min="12809" max="12809" width="6.33203125" style="1" customWidth="1"/>
    <col min="12810" max="12810" width="9" style="1" customWidth="1"/>
    <col min="12811" max="12811" width="17.1640625" style="1" customWidth="1"/>
    <col min="12812" max="12812" width="38.1640625" style="1" customWidth="1"/>
    <col min="12813" max="12813" width="2.33203125" style="1" customWidth="1"/>
    <col min="12814" max="13057" width="11" style="1"/>
    <col min="13058" max="13058" width="3.1640625" style="1" customWidth="1"/>
    <col min="13059" max="13059" width="8.6640625" style="1" customWidth="1"/>
    <col min="13060" max="13060" width="8.33203125" style="1" customWidth="1"/>
    <col min="13061" max="13061" width="16.1640625" style="1" customWidth="1"/>
    <col min="13062" max="13062" width="29.5" style="1" customWidth="1"/>
    <col min="13063" max="13063" width="5.6640625" style="1" customWidth="1"/>
    <col min="13064" max="13064" width="4.83203125" style="1" customWidth="1"/>
    <col min="13065" max="13065" width="6.33203125" style="1" customWidth="1"/>
    <col min="13066" max="13066" width="9" style="1" customWidth="1"/>
    <col min="13067" max="13067" width="17.1640625" style="1" customWidth="1"/>
    <col min="13068" max="13068" width="38.1640625" style="1" customWidth="1"/>
    <col min="13069" max="13069" width="2.33203125" style="1" customWidth="1"/>
    <col min="13070" max="13313" width="11" style="1"/>
    <col min="13314" max="13314" width="3.1640625" style="1" customWidth="1"/>
    <col min="13315" max="13315" width="8.6640625" style="1" customWidth="1"/>
    <col min="13316" max="13316" width="8.33203125" style="1" customWidth="1"/>
    <col min="13317" max="13317" width="16.1640625" style="1" customWidth="1"/>
    <col min="13318" max="13318" width="29.5" style="1" customWidth="1"/>
    <col min="13319" max="13319" width="5.6640625" style="1" customWidth="1"/>
    <col min="13320" max="13320" width="4.83203125" style="1" customWidth="1"/>
    <col min="13321" max="13321" width="6.33203125" style="1" customWidth="1"/>
    <col min="13322" max="13322" width="9" style="1" customWidth="1"/>
    <col min="13323" max="13323" width="17.1640625" style="1" customWidth="1"/>
    <col min="13324" max="13324" width="38.1640625" style="1" customWidth="1"/>
    <col min="13325" max="13325" width="2.33203125" style="1" customWidth="1"/>
    <col min="13326" max="13569" width="11" style="1"/>
    <col min="13570" max="13570" width="3.1640625" style="1" customWidth="1"/>
    <col min="13571" max="13571" width="8.6640625" style="1" customWidth="1"/>
    <col min="13572" max="13572" width="8.33203125" style="1" customWidth="1"/>
    <col min="13573" max="13573" width="16.1640625" style="1" customWidth="1"/>
    <col min="13574" max="13574" width="29.5" style="1" customWidth="1"/>
    <col min="13575" max="13575" width="5.6640625" style="1" customWidth="1"/>
    <col min="13576" max="13576" width="4.83203125" style="1" customWidth="1"/>
    <col min="13577" max="13577" width="6.33203125" style="1" customWidth="1"/>
    <col min="13578" max="13578" width="9" style="1" customWidth="1"/>
    <col min="13579" max="13579" width="17.1640625" style="1" customWidth="1"/>
    <col min="13580" max="13580" width="38.1640625" style="1" customWidth="1"/>
    <col min="13581" max="13581" width="2.33203125" style="1" customWidth="1"/>
    <col min="13582" max="13825" width="11" style="1"/>
    <col min="13826" max="13826" width="3.1640625" style="1" customWidth="1"/>
    <col min="13827" max="13827" width="8.6640625" style="1" customWidth="1"/>
    <col min="13828" max="13828" width="8.33203125" style="1" customWidth="1"/>
    <col min="13829" max="13829" width="16.1640625" style="1" customWidth="1"/>
    <col min="13830" max="13830" width="29.5" style="1" customWidth="1"/>
    <col min="13831" max="13831" width="5.6640625" style="1" customWidth="1"/>
    <col min="13832" max="13832" width="4.83203125" style="1" customWidth="1"/>
    <col min="13833" max="13833" width="6.33203125" style="1" customWidth="1"/>
    <col min="13834" max="13834" width="9" style="1" customWidth="1"/>
    <col min="13835" max="13835" width="17.1640625" style="1" customWidth="1"/>
    <col min="13836" max="13836" width="38.1640625" style="1" customWidth="1"/>
    <col min="13837" max="13837" width="2.33203125" style="1" customWidth="1"/>
    <col min="13838" max="14081" width="11" style="1"/>
    <col min="14082" max="14082" width="3.1640625" style="1" customWidth="1"/>
    <col min="14083" max="14083" width="8.6640625" style="1" customWidth="1"/>
    <col min="14084" max="14084" width="8.33203125" style="1" customWidth="1"/>
    <col min="14085" max="14085" width="16.1640625" style="1" customWidth="1"/>
    <col min="14086" max="14086" width="29.5" style="1" customWidth="1"/>
    <col min="14087" max="14087" width="5.6640625" style="1" customWidth="1"/>
    <col min="14088" max="14088" width="4.83203125" style="1" customWidth="1"/>
    <col min="14089" max="14089" width="6.33203125" style="1" customWidth="1"/>
    <col min="14090" max="14090" width="9" style="1" customWidth="1"/>
    <col min="14091" max="14091" width="17.1640625" style="1" customWidth="1"/>
    <col min="14092" max="14092" width="38.1640625" style="1" customWidth="1"/>
    <col min="14093" max="14093" width="2.33203125" style="1" customWidth="1"/>
    <col min="14094" max="14337" width="11" style="1"/>
    <col min="14338" max="14338" width="3.1640625" style="1" customWidth="1"/>
    <col min="14339" max="14339" width="8.6640625" style="1" customWidth="1"/>
    <col min="14340" max="14340" width="8.33203125" style="1" customWidth="1"/>
    <col min="14341" max="14341" width="16.1640625" style="1" customWidth="1"/>
    <col min="14342" max="14342" width="29.5" style="1" customWidth="1"/>
    <col min="14343" max="14343" width="5.6640625" style="1" customWidth="1"/>
    <col min="14344" max="14344" width="4.83203125" style="1" customWidth="1"/>
    <col min="14345" max="14345" width="6.33203125" style="1" customWidth="1"/>
    <col min="14346" max="14346" width="9" style="1" customWidth="1"/>
    <col min="14347" max="14347" width="17.1640625" style="1" customWidth="1"/>
    <col min="14348" max="14348" width="38.1640625" style="1" customWidth="1"/>
    <col min="14349" max="14349" width="2.33203125" style="1" customWidth="1"/>
    <col min="14350" max="14593" width="11" style="1"/>
    <col min="14594" max="14594" width="3.1640625" style="1" customWidth="1"/>
    <col min="14595" max="14595" width="8.6640625" style="1" customWidth="1"/>
    <col min="14596" max="14596" width="8.33203125" style="1" customWidth="1"/>
    <col min="14597" max="14597" width="16.1640625" style="1" customWidth="1"/>
    <col min="14598" max="14598" width="29.5" style="1" customWidth="1"/>
    <col min="14599" max="14599" width="5.6640625" style="1" customWidth="1"/>
    <col min="14600" max="14600" width="4.83203125" style="1" customWidth="1"/>
    <col min="14601" max="14601" width="6.33203125" style="1" customWidth="1"/>
    <col min="14602" max="14602" width="9" style="1" customWidth="1"/>
    <col min="14603" max="14603" width="17.1640625" style="1" customWidth="1"/>
    <col min="14604" max="14604" width="38.1640625" style="1" customWidth="1"/>
    <col min="14605" max="14605" width="2.33203125" style="1" customWidth="1"/>
    <col min="14606" max="14849" width="11" style="1"/>
    <col min="14850" max="14850" width="3.1640625" style="1" customWidth="1"/>
    <col min="14851" max="14851" width="8.6640625" style="1" customWidth="1"/>
    <col min="14852" max="14852" width="8.33203125" style="1" customWidth="1"/>
    <col min="14853" max="14853" width="16.1640625" style="1" customWidth="1"/>
    <col min="14854" max="14854" width="29.5" style="1" customWidth="1"/>
    <col min="14855" max="14855" width="5.6640625" style="1" customWidth="1"/>
    <col min="14856" max="14856" width="4.83203125" style="1" customWidth="1"/>
    <col min="14857" max="14857" width="6.33203125" style="1" customWidth="1"/>
    <col min="14858" max="14858" width="9" style="1" customWidth="1"/>
    <col min="14859" max="14859" width="17.1640625" style="1" customWidth="1"/>
    <col min="14860" max="14860" width="38.1640625" style="1" customWidth="1"/>
    <col min="14861" max="14861" width="2.33203125" style="1" customWidth="1"/>
    <col min="14862" max="15105" width="11" style="1"/>
    <col min="15106" max="15106" width="3.1640625" style="1" customWidth="1"/>
    <col min="15107" max="15107" width="8.6640625" style="1" customWidth="1"/>
    <col min="15108" max="15108" width="8.33203125" style="1" customWidth="1"/>
    <col min="15109" max="15109" width="16.1640625" style="1" customWidth="1"/>
    <col min="15110" max="15110" width="29.5" style="1" customWidth="1"/>
    <col min="15111" max="15111" width="5.6640625" style="1" customWidth="1"/>
    <col min="15112" max="15112" width="4.83203125" style="1" customWidth="1"/>
    <col min="15113" max="15113" width="6.33203125" style="1" customWidth="1"/>
    <col min="15114" max="15114" width="9" style="1" customWidth="1"/>
    <col min="15115" max="15115" width="17.1640625" style="1" customWidth="1"/>
    <col min="15116" max="15116" width="38.1640625" style="1" customWidth="1"/>
    <col min="15117" max="15117" width="2.33203125" style="1" customWidth="1"/>
    <col min="15118" max="15361" width="11" style="1"/>
    <col min="15362" max="15362" width="3.1640625" style="1" customWidth="1"/>
    <col min="15363" max="15363" width="8.6640625" style="1" customWidth="1"/>
    <col min="15364" max="15364" width="8.33203125" style="1" customWidth="1"/>
    <col min="15365" max="15365" width="16.1640625" style="1" customWidth="1"/>
    <col min="15366" max="15366" width="29.5" style="1" customWidth="1"/>
    <col min="15367" max="15367" width="5.6640625" style="1" customWidth="1"/>
    <col min="15368" max="15368" width="4.83203125" style="1" customWidth="1"/>
    <col min="15369" max="15369" width="6.33203125" style="1" customWidth="1"/>
    <col min="15370" max="15370" width="9" style="1" customWidth="1"/>
    <col min="15371" max="15371" width="17.1640625" style="1" customWidth="1"/>
    <col min="15372" max="15372" width="38.1640625" style="1" customWidth="1"/>
    <col min="15373" max="15373" width="2.33203125" style="1" customWidth="1"/>
    <col min="15374" max="15617" width="11" style="1"/>
    <col min="15618" max="15618" width="3.1640625" style="1" customWidth="1"/>
    <col min="15619" max="15619" width="8.6640625" style="1" customWidth="1"/>
    <col min="15620" max="15620" width="8.33203125" style="1" customWidth="1"/>
    <col min="15621" max="15621" width="16.1640625" style="1" customWidth="1"/>
    <col min="15622" max="15622" width="29.5" style="1" customWidth="1"/>
    <col min="15623" max="15623" width="5.6640625" style="1" customWidth="1"/>
    <col min="15624" max="15624" width="4.83203125" style="1" customWidth="1"/>
    <col min="15625" max="15625" width="6.33203125" style="1" customWidth="1"/>
    <col min="15626" max="15626" width="9" style="1" customWidth="1"/>
    <col min="15627" max="15627" width="17.1640625" style="1" customWidth="1"/>
    <col min="15628" max="15628" width="38.1640625" style="1" customWidth="1"/>
    <col min="15629" max="15629" width="2.33203125" style="1" customWidth="1"/>
    <col min="15630" max="15873" width="11" style="1"/>
    <col min="15874" max="15874" width="3.1640625" style="1" customWidth="1"/>
    <col min="15875" max="15875" width="8.6640625" style="1" customWidth="1"/>
    <col min="15876" max="15876" width="8.33203125" style="1" customWidth="1"/>
    <col min="15877" max="15877" width="16.1640625" style="1" customWidth="1"/>
    <col min="15878" max="15878" width="29.5" style="1" customWidth="1"/>
    <col min="15879" max="15879" width="5.6640625" style="1" customWidth="1"/>
    <col min="15880" max="15880" width="4.83203125" style="1" customWidth="1"/>
    <col min="15881" max="15881" width="6.33203125" style="1" customWidth="1"/>
    <col min="15882" max="15882" width="9" style="1" customWidth="1"/>
    <col min="15883" max="15883" width="17.1640625" style="1" customWidth="1"/>
    <col min="15884" max="15884" width="38.1640625" style="1" customWidth="1"/>
    <col min="15885" max="15885" width="2.33203125" style="1" customWidth="1"/>
    <col min="15886" max="16129" width="11" style="1"/>
    <col min="16130" max="16130" width="3.1640625" style="1" customWidth="1"/>
    <col min="16131" max="16131" width="8.6640625" style="1" customWidth="1"/>
    <col min="16132" max="16132" width="8.33203125" style="1" customWidth="1"/>
    <col min="16133" max="16133" width="16.1640625" style="1" customWidth="1"/>
    <col min="16134" max="16134" width="29.5" style="1" customWidth="1"/>
    <col min="16135" max="16135" width="5.6640625" style="1" customWidth="1"/>
    <col min="16136" max="16136" width="4.83203125" style="1" customWidth="1"/>
    <col min="16137" max="16137" width="6.33203125" style="1" customWidth="1"/>
    <col min="16138" max="16138" width="9" style="1" customWidth="1"/>
    <col min="16139" max="16139" width="17.1640625" style="1" customWidth="1"/>
    <col min="16140" max="16140" width="38.1640625" style="1" customWidth="1"/>
    <col min="16141" max="16141" width="2.33203125" style="1" customWidth="1"/>
    <col min="16142" max="16384" width="11" style="1"/>
  </cols>
  <sheetData>
    <row r="2" spans="2:27" ht="33.75" customHeight="1" x14ac:dyDescent="0.15">
      <c r="B2" s="103"/>
      <c r="C2" s="103"/>
      <c r="D2" s="103"/>
      <c r="E2" s="104" t="s">
        <v>0</v>
      </c>
      <c r="F2" s="104"/>
      <c r="G2" s="104"/>
      <c r="H2" s="104"/>
      <c r="I2" s="104"/>
      <c r="J2" s="104"/>
      <c r="K2" s="104"/>
      <c r="L2" s="104"/>
    </row>
    <row r="3" spans="2:27" ht="52.5" customHeight="1" x14ac:dyDescent="0.15">
      <c r="B3" s="103"/>
      <c r="C3" s="103"/>
      <c r="D3" s="103"/>
      <c r="E3" s="105" t="s">
        <v>1</v>
      </c>
      <c r="F3" s="105"/>
      <c r="G3" s="105"/>
      <c r="H3" s="105"/>
      <c r="I3" s="105"/>
      <c r="J3" s="105"/>
      <c r="K3" s="105"/>
      <c r="L3" s="105"/>
    </row>
    <row r="4" spans="2:27" s="3" customFormat="1" ht="30" customHeight="1" x14ac:dyDescent="0.15">
      <c r="B4" s="106" t="s">
        <v>2</v>
      </c>
      <c r="C4" s="106"/>
      <c r="D4" s="106"/>
      <c r="E4" s="2" t="s">
        <v>3</v>
      </c>
      <c r="F4" s="107" t="s">
        <v>4</v>
      </c>
      <c r="G4" s="107"/>
      <c r="H4" s="107"/>
      <c r="I4" s="107"/>
      <c r="J4" s="107"/>
      <c r="K4" s="107"/>
      <c r="L4" s="2" t="s">
        <v>5</v>
      </c>
      <c r="M4" s="1"/>
      <c r="N4" s="1"/>
      <c r="O4" s="1"/>
      <c r="U4" s="1"/>
      <c r="V4" s="1"/>
      <c r="W4" s="1"/>
      <c r="X4" s="1"/>
      <c r="Y4" s="1"/>
      <c r="Z4" s="1"/>
      <c r="AA4" s="1"/>
    </row>
    <row r="5" spans="2:27" ht="63" customHeight="1" x14ac:dyDescent="0.15">
      <c r="B5" s="108" t="s">
        <v>144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</row>
    <row r="6" spans="2:27" ht="25.5" customHeight="1" x14ac:dyDescent="0.15">
      <c r="B6" s="19">
        <v>1</v>
      </c>
      <c r="C6" s="59" t="s">
        <v>6</v>
      </c>
      <c r="D6" s="59"/>
      <c r="E6" s="59"/>
      <c r="F6" s="59"/>
      <c r="G6" s="59"/>
      <c r="H6" s="59"/>
      <c r="I6" s="59"/>
      <c r="J6" s="59"/>
      <c r="K6" s="59"/>
      <c r="L6" s="59"/>
    </row>
    <row r="7" spans="2:27" s="4" customFormat="1" ht="40.5" customHeight="1" x14ac:dyDescent="0.15">
      <c r="B7" s="9" t="s">
        <v>7</v>
      </c>
      <c r="C7" s="60" t="s">
        <v>8</v>
      </c>
      <c r="D7" s="60"/>
      <c r="E7" s="60"/>
      <c r="F7" s="60" t="s">
        <v>9</v>
      </c>
      <c r="G7" s="60"/>
      <c r="H7" s="60" t="s">
        <v>10</v>
      </c>
      <c r="I7" s="60"/>
      <c r="J7" s="9" t="s">
        <v>11</v>
      </c>
      <c r="K7" s="9" t="s">
        <v>12</v>
      </c>
      <c r="L7" s="9" t="s">
        <v>13</v>
      </c>
      <c r="M7" s="1"/>
      <c r="N7" s="1"/>
      <c r="O7" s="1"/>
      <c r="U7" s="1"/>
      <c r="V7" s="1"/>
      <c r="W7" s="1"/>
      <c r="X7" s="1"/>
      <c r="Y7" s="1"/>
      <c r="Z7" s="1"/>
      <c r="AA7" s="1"/>
    </row>
    <row r="8" spans="2:27" s="4" customFormat="1" ht="54" customHeight="1" x14ac:dyDescent="0.15">
      <c r="B8" s="10">
        <v>1.1000000000000001</v>
      </c>
      <c r="C8" s="86" t="s">
        <v>14</v>
      </c>
      <c r="D8" s="87"/>
      <c r="E8" s="88"/>
      <c r="F8" s="57" t="s">
        <v>15</v>
      </c>
      <c r="G8" s="58"/>
      <c r="H8" s="57">
        <v>7</v>
      </c>
      <c r="I8" s="58"/>
      <c r="J8" s="26">
        <v>1</v>
      </c>
      <c r="K8" s="36"/>
      <c r="L8" s="34"/>
      <c r="M8" s="1"/>
      <c r="N8" s="1"/>
      <c r="O8" s="20"/>
      <c r="U8" s="1"/>
      <c r="V8" s="1"/>
      <c r="W8" s="1"/>
      <c r="X8" s="1"/>
      <c r="Y8" s="1"/>
      <c r="Z8" s="1"/>
      <c r="AA8" s="1"/>
    </row>
    <row r="9" spans="2:27" s="4" customFormat="1" ht="54" customHeight="1" x14ac:dyDescent="0.15">
      <c r="B9" s="11">
        <v>1.2</v>
      </c>
      <c r="C9" s="86" t="s">
        <v>16</v>
      </c>
      <c r="D9" s="87"/>
      <c r="E9" s="88"/>
      <c r="F9" s="57" t="s">
        <v>15</v>
      </c>
      <c r="G9" s="58"/>
      <c r="H9" s="57">
        <v>16</v>
      </c>
      <c r="I9" s="58"/>
      <c r="J9" s="26">
        <v>1</v>
      </c>
      <c r="K9" s="36"/>
      <c r="L9" s="34"/>
      <c r="M9" s="1"/>
      <c r="N9" s="1"/>
      <c r="O9" s="1"/>
      <c r="U9" s="1"/>
      <c r="V9" s="1"/>
      <c r="W9" s="1"/>
      <c r="X9" s="1"/>
      <c r="Y9" s="1"/>
      <c r="Z9" s="1"/>
      <c r="AA9" s="1"/>
    </row>
    <row r="10" spans="2:27" s="4" customFormat="1" ht="23.25" customHeight="1" x14ac:dyDescent="0.15">
      <c r="B10" s="11">
        <v>1.3</v>
      </c>
      <c r="C10" s="81" t="s">
        <v>17</v>
      </c>
      <c r="D10" s="81"/>
      <c r="E10" s="81"/>
      <c r="F10" s="57" t="s">
        <v>18</v>
      </c>
      <c r="G10" s="58"/>
      <c r="H10" s="57">
        <v>16</v>
      </c>
      <c r="I10" s="58"/>
      <c r="J10" s="26">
        <v>1</v>
      </c>
      <c r="K10" s="36"/>
      <c r="L10" s="34"/>
      <c r="M10" s="1"/>
      <c r="N10" s="1"/>
      <c r="O10" s="1"/>
      <c r="U10" s="1"/>
      <c r="V10" s="1"/>
      <c r="W10" s="1"/>
      <c r="X10" s="1"/>
      <c r="Y10" s="1"/>
      <c r="Z10" s="1"/>
      <c r="AA10" s="1"/>
    </row>
    <row r="11" spans="2:27" s="4" customFormat="1" ht="25.5" customHeight="1" x14ac:dyDescent="0.15">
      <c r="B11" s="10">
        <v>1.4</v>
      </c>
      <c r="C11" s="81" t="s">
        <v>19</v>
      </c>
      <c r="D11" s="81"/>
      <c r="E11" s="81"/>
      <c r="F11" s="57" t="s">
        <v>18</v>
      </c>
      <c r="G11" s="58"/>
      <c r="H11" s="57">
        <v>64</v>
      </c>
      <c r="I11" s="58"/>
      <c r="J11" s="26">
        <v>1</v>
      </c>
      <c r="K11" s="36"/>
      <c r="L11" s="34"/>
      <c r="M11" s="1"/>
      <c r="N11" s="1"/>
      <c r="O11" s="1"/>
      <c r="U11" s="1"/>
      <c r="V11" s="1"/>
      <c r="W11" s="1"/>
      <c r="X11" s="1"/>
      <c r="Y11" s="1"/>
      <c r="Z11" s="1"/>
      <c r="AA11" s="1"/>
    </row>
    <row r="12" spans="2:27" s="4" customFormat="1" ht="45" customHeight="1" x14ac:dyDescent="0.15">
      <c r="B12" s="11" t="s">
        <v>20</v>
      </c>
      <c r="C12" s="56" t="s">
        <v>21</v>
      </c>
      <c r="D12" s="56"/>
      <c r="E12" s="56"/>
      <c r="F12" s="57" t="s">
        <v>15</v>
      </c>
      <c r="G12" s="58"/>
      <c r="H12" s="57">
        <v>1</v>
      </c>
      <c r="I12" s="58"/>
      <c r="J12" s="26">
        <v>1</v>
      </c>
      <c r="K12" s="36"/>
      <c r="L12" s="34"/>
      <c r="M12" s="1"/>
      <c r="N12" s="1"/>
      <c r="O12" s="1"/>
      <c r="U12" s="1"/>
      <c r="V12" s="1"/>
      <c r="W12" s="1"/>
      <c r="X12" s="1"/>
      <c r="Y12" s="1"/>
      <c r="Z12" s="1"/>
      <c r="AA12" s="1"/>
    </row>
    <row r="13" spans="2:27" s="4" customFormat="1" ht="47.25" customHeight="1" x14ac:dyDescent="0.15">
      <c r="B13" s="11" t="s">
        <v>22</v>
      </c>
      <c r="C13" s="56" t="s">
        <v>23</v>
      </c>
      <c r="D13" s="56"/>
      <c r="E13" s="56"/>
      <c r="F13" s="57" t="s">
        <v>15</v>
      </c>
      <c r="G13" s="58"/>
      <c r="H13" s="57">
        <v>2</v>
      </c>
      <c r="I13" s="58"/>
      <c r="J13" s="26">
        <v>1</v>
      </c>
      <c r="K13" s="36"/>
      <c r="L13" s="34"/>
      <c r="M13" s="1"/>
      <c r="N13" s="1"/>
      <c r="O13" s="1"/>
      <c r="U13" s="1"/>
      <c r="V13" s="1"/>
      <c r="W13" s="1"/>
      <c r="X13" s="1"/>
      <c r="Y13" s="1"/>
      <c r="Z13" s="1"/>
      <c r="AA13" s="1"/>
    </row>
    <row r="14" spans="2:27" s="4" customFormat="1" ht="38.25" customHeight="1" x14ac:dyDescent="0.15">
      <c r="B14" s="11" t="s">
        <v>24</v>
      </c>
      <c r="C14" s="56" t="s">
        <v>25</v>
      </c>
      <c r="D14" s="56"/>
      <c r="E14" s="56"/>
      <c r="F14" s="57" t="s">
        <v>15</v>
      </c>
      <c r="G14" s="58"/>
      <c r="H14" s="57">
        <v>1</v>
      </c>
      <c r="I14" s="58"/>
      <c r="J14" s="26">
        <v>1</v>
      </c>
      <c r="K14" s="36"/>
      <c r="L14" s="34"/>
      <c r="M14" s="1"/>
      <c r="N14" s="1"/>
      <c r="O14" s="1"/>
      <c r="U14" s="1"/>
      <c r="V14" s="1"/>
      <c r="W14" s="1"/>
      <c r="X14" s="1"/>
      <c r="Y14" s="1"/>
      <c r="Z14" s="1"/>
      <c r="AA14" s="1"/>
    </row>
    <row r="15" spans="2:27" s="4" customFormat="1" ht="38.25" customHeight="1" x14ac:dyDescent="0.15">
      <c r="B15" s="11" t="s">
        <v>26</v>
      </c>
      <c r="C15" s="56" t="s">
        <v>27</v>
      </c>
      <c r="D15" s="56"/>
      <c r="E15" s="56"/>
      <c r="F15" s="57" t="s">
        <v>15</v>
      </c>
      <c r="G15" s="58"/>
      <c r="H15" s="57">
        <v>4</v>
      </c>
      <c r="I15" s="58"/>
      <c r="J15" s="26">
        <v>1</v>
      </c>
      <c r="K15" s="36"/>
      <c r="L15" s="34"/>
      <c r="M15" s="1"/>
      <c r="N15" s="1"/>
      <c r="O15" s="1"/>
      <c r="U15" s="1"/>
      <c r="V15" s="1"/>
      <c r="W15" s="1"/>
      <c r="X15" s="1"/>
      <c r="Y15" s="1"/>
      <c r="Z15" s="1"/>
      <c r="AA15" s="1"/>
    </row>
    <row r="16" spans="2:27" s="4" customFormat="1" ht="40.5" customHeight="1" x14ac:dyDescent="0.15">
      <c r="B16" s="11">
        <v>1.9</v>
      </c>
      <c r="C16" s="56" t="s">
        <v>28</v>
      </c>
      <c r="D16" s="56"/>
      <c r="E16" s="56"/>
      <c r="F16" s="57" t="s">
        <v>15</v>
      </c>
      <c r="G16" s="58"/>
      <c r="H16" s="57">
        <v>1</v>
      </c>
      <c r="I16" s="58"/>
      <c r="J16" s="26">
        <v>1</v>
      </c>
      <c r="K16" s="36"/>
      <c r="L16" s="34"/>
      <c r="M16" s="1"/>
      <c r="N16" s="1"/>
      <c r="O16" s="1"/>
      <c r="U16" s="1"/>
      <c r="V16" s="1"/>
      <c r="W16" s="1"/>
      <c r="X16" s="1"/>
      <c r="Y16" s="1"/>
      <c r="Z16" s="1"/>
      <c r="AA16" s="1"/>
    </row>
    <row r="17" spans="2:27" s="4" customFormat="1" ht="25.5" customHeight="1" x14ac:dyDescent="0.15">
      <c r="B17" s="50" t="s">
        <v>29</v>
      </c>
      <c r="C17" s="51"/>
      <c r="D17" s="51"/>
      <c r="E17" s="51"/>
      <c r="F17" s="51"/>
      <c r="G17" s="51"/>
      <c r="H17" s="51"/>
      <c r="I17" s="51"/>
      <c r="J17" s="51"/>
      <c r="K17" s="52"/>
      <c r="L17" s="29"/>
      <c r="M17" s="1"/>
      <c r="N17" s="1"/>
      <c r="O17" s="1"/>
      <c r="U17" s="1"/>
      <c r="V17" s="1"/>
      <c r="W17" s="1"/>
      <c r="X17" s="1"/>
      <c r="Y17" s="1"/>
      <c r="Z17" s="1"/>
      <c r="AA17" s="1"/>
    </row>
    <row r="18" spans="2:27" s="4" customFormat="1" ht="26.25" customHeight="1" x14ac:dyDescent="0.15">
      <c r="B18" s="19">
        <v>2</v>
      </c>
      <c r="C18" s="59" t="s">
        <v>30</v>
      </c>
      <c r="D18" s="59"/>
      <c r="E18" s="59"/>
      <c r="F18" s="59"/>
      <c r="G18" s="59"/>
      <c r="H18" s="59"/>
      <c r="I18" s="59"/>
      <c r="J18" s="59"/>
      <c r="K18" s="59"/>
      <c r="L18" s="59"/>
      <c r="M18" s="1"/>
      <c r="N18" s="1"/>
      <c r="O18" s="1"/>
      <c r="U18" s="1"/>
      <c r="V18" s="1"/>
      <c r="W18" s="1"/>
      <c r="X18" s="1"/>
      <c r="Y18" s="1"/>
      <c r="Z18" s="1"/>
      <c r="AA18" s="1"/>
    </row>
    <row r="19" spans="2:27" s="4" customFormat="1" ht="32.25" customHeight="1" x14ac:dyDescent="0.15">
      <c r="B19" s="9" t="s">
        <v>7</v>
      </c>
      <c r="C19" s="60" t="s">
        <v>8</v>
      </c>
      <c r="D19" s="60"/>
      <c r="E19" s="60"/>
      <c r="F19" s="60" t="s">
        <v>9</v>
      </c>
      <c r="G19" s="60"/>
      <c r="H19" s="60" t="s">
        <v>10</v>
      </c>
      <c r="I19" s="60"/>
      <c r="J19" s="9" t="s">
        <v>11</v>
      </c>
      <c r="K19" s="9" t="s">
        <v>12</v>
      </c>
      <c r="L19" s="9" t="s">
        <v>13</v>
      </c>
      <c r="M19" s="1"/>
      <c r="N19" s="1"/>
      <c r="O19" s="1"/>
      <c r="U19" s="1"/>
      <c r="V19" s="1"/>
      <c r="W19" s="1"/>
      <c r="X19" s="1"/>
      <c r="Y19" s="1"/>
      <c r="Z19" s="1"/>
      <c r="AA19" s="1"/>
    </row>
    <row r="20" spans="2:27" s="4" customFormat="1" ht="41.25" customHeight="1" x14ac:dyDescent="0.15">
      <c r="B20" s="11">
        <v>2.1</v>
      </c>
      <c r="C20" s="76" t="s">
        <v>31</v>
      </c>
      <c r="D20" s="77"/>
      <c r="E20" s="78"/>
      <c r="F20" s="57" t="s">
        <v>32</v>
      </c>
      <c r="G20" s="58"/>
      <c r="H20" s="57">
        <v>540</v>
      </c>
      <c r="I20" s="58"/>
      <c r="J20" s="26">
        <v>1</v>
      </c>
      <c r="K20" s="34"/>
      <c r="L20" s="34"/>
      <c r="M20" s="1"/>
      <c r="N20" s="1"/>
      <c r="O20" s="1"/>
      <c r="U20" s="1"/>
      <c r="V20" s="1"/>
      <c r="W20" s="1"/>
      <c r="X20" s="1"/>
      <c r="Y20" s="1"/>
      <c r="Z20" s="1"/>
      <c r="AA20" s="1"/>
    </row>
    <row r="21" spans="2:27" s="4" customFormat="1" ht="56.25" customHeight="1" x14ac:dyDescent="0.15">
      <c r="B21" s="10">
        <v>2.2000000000000002</v>
      </c>
      <c r="C21" s="100" t="s">
        <v>33</v>
      </c>
      <c r="D21" s="101"/>
      <c r="E21" s="102"/>
      <c r="F21" s="57" t="s">
        <v>15</v>
      </c>
      <c r="G21" s="58"/>
      <c r="H21" s="57">
        <v>12</v>
      </c>
      <c r="I21" s="58"/>
      <c r="J21" s="26">
        <v>1</v>
      </c>
      <c r="K21" s="34"/>
      <c r="L21" s="34"/>
      <c r="M21" s="1"/>
      <c r="N21" s="1"/>
      <c r="O21" s="1"/>
      <c r="U21" s="1"/>
      <c r="V21" s="1"/>
      <c r="W21" s="1"/>
      <c r="X21" s="1"/>
      <c r="Y21" s="1"/>
      <c r="Z21" s="1"/>
      <c r="AA21" s="1"/>
    </row>
    <row r="22" spans="2:27" s="4" customFormat="1" ht="56.25" customHeight="1" x14ac:dyDescent="0.15">
      <c r="B22" s="11">
        <v>2.2999999999999998</v>
      </c>
      <c r="C22" s="81" t="s">
        <v>17</v>
      </c>
      <c r="D22" s="81"/>
      <c r="E22" s="81"/>
      <c r="F22" s="57" t="s">
        <v>18</v>
      </c>
      <c r="G22" s="58"/>
      <c r="H22" s="57">
        <v>57</v>
      </c>
      <c r="I22" s="58"/>
      <c r="J22" s="26">
        <v>1</v>
      </c>
      <c r="K22" s="34"/>
      <c r="L22" s="34"/>
      <c r="M22" s="1"/>
      <c r="N22" s="1"/>
      <c r="O22" s="1"/>
      <c r="U22" s="1"/>
      <c r="V22" s="1"/>
      <c r="W22" s="1"/>
      <c r="X22" s="1"/>
      <c r="Y22" s="1"/>
      <c r="Z22" s="1"/>
      <c r="AA22" s="1"/>
    </row>
    <row r="23" spans="2:27" s="4" customFormat="1" ht="56.25" customHeight="1" x14ac:dyDescent="0.15">
      <c r="B23" s="11" t="s">
        <v>35</v>
      </c>
      <c r="C23" s="76" t="s">
        <v>34</v>
      </c>
      <c r="D23" s="77"/>
      <c r="E23" s="78"/>
      <c r="F23" s="57" t="s">
        <v>15</v>
      </c>
      <c r="G23" s="58"/>
      <c r="H23" s="57">
        <v>1</v>
      </c>
      <c r="I23" s="58"/>
      <c r="J23" s="26">
        <v>1</v>
      </c>
      <c r="K23" s="37"/>
      <c r="L23" s="34"/>
      <c r="M23" s="1"/>
      <c r="N23" s="1"/>
      <c r="O23" s="1"/>
      <c r="U23" s="1"/>
      <c r="V23" s="1"/>
      <c r="W23" s="1"/>
      <c r="X23" s="1"/>
      <c r="Y23" s="1"/>
      <c r="Z23" s="1"/>
      <c r="AA23" s="1"/>
    </row>
    <row r="24" spans="2:27" s="4" customFormat="1" ht="45" customHeight="1" x14ac:dyDescent="0.15">
      <c r="B24" s="11" t="s">
        <v>142</v>
      </c>
      <c r="C24" s="82" t="s">
        <v>27</v>
      </c>
      <c r="D24" s="82"/>
      <c r="E24" s="82"/>
      <c r="F24" s="57" t="s">
        <v>15</v>
      </c>
      <c r="G24" s="58"/>
      <c r="H24" s="57">
        <v>1</v>
      </c>
      <c r="I24" s="58"/>
      <c r="J24" s="26">
        <v>1</v>
      </c>
      <c r="K24" s="34"/>
      <c r="L24" s="34"/>
      <c r="M24" s="1"/>
      <c r="N24" s="1"/>
      <c r="O24" s="1"/>
      <c r="U24" s="1"/>
      <c r="V24" s="1"/>
      <c r="W24" s="1"/>
      <c r="X24" s="1"/>
      <c r="Y24" s="1"/>
      <c r="Z24" s="1"/>
      <c r="AA24" s="1"/>
    </row>
    <row r="25" spans="2:27" s="4" customFormat="1" ht="25.5" customHeight="1" x14ac:dyDescent="0.15">
      <c r="B25" s="49" t="s">
        <v>29</v>
      </c>
      <c r="C25" s="49"/>
      <c r="D25" s="49"/>
      <c r="E25" s="49"/>
      <c r="F25" s="49"/>
      <c r="G25" s="49"/>
      <c r="H25" s="49"/>
      <c r="I25" s="49"/>
      <c r="J25" s="49"/>
      <c r="K25" s="49"/>
      <c r="L25" s="29"/>
      <c r="M25" s="1"/>
      <c r="N25" s="1"/>
      <c r="O25" s="1"/>
      <c r="U25" s="1"/>
      <c r="V25" s="1"/>
      <c r="W25" s="1"/>
      <c r="X25" s="1"/>
      <c r="Y25" s="1"/>
      <c r="Z25" s="1"/>
      <c r="AA25" s="1"/>
    </row>
    <row r="26" spans="2:27" s="4" customFormat="1" ht="26.25" customHeight="1" x14ac:dyDescent="0.15">
      <c r="B26" s="19">
        <v>3</v>
      </c>
      <c r="C26" s="59" t="s">
        <v>36</v>
      </c>
      <c r="D26" s="59"/>
      <c r="E26" s="59"/>
      <c r="F26" s="59"/>
      <c r="G26" s="59"/>
      <c r="H26" s="59"/>
      <c r="I26" s="59"/>
      <c r="J26" s="59"/>
      <c r="K26" s="59"/>
      <c r="L26" s="59"/>
      <c r="M26" s="1"/>
      <c r="N26" s="1"/>
      <c r="O26" s="1"/>
      <c r="U26" s="1"/>
      <c r="V26" s="1"/>
      <c r="W26" s="1"/>
      <c r="X26" s="1"/>
      <c r="Y26" s="1"/>
      <c r="Z26" s="1"/>
      <c r="AA26" s="1"/>
    </row>
    <row r="27" spans="2:27" s="4" customFormat="1" ht="32.25" customHeight="1" x14ac:dyDescent="0.15">
      <c r="B27" s="9" t="s">
        <v>7</v>
      </c>
      <c r="C27" s="60" t="s">
        <v>8</v>
      </c>
      <c r="D27" s="60"/>
      <c r="E27" s="60"/>
      <c r="F27" s="60" t="s">
        <v>9</v>
      </c>
      <c r="G27" s="60"/>
      <c r="H27" s="60" t="s">
        <v>10</v>
      </c>
      <c r="I27" s="60"/>
      <c r="J27" s="9" t="s">
        <v>11</v>
      </c>
      <c r="K27" s="9" t="s">
        <v>12</v>
      </c>
      <c r="L27" s="9" t="s">
        <v>13</v>
      </c>
      <c r="M27" s="1"/>
      <c r="N27" s="1"/>
      <c r="O27" s="1"/>
      <c r="U27" s="1"/>
      <c r="V27" s="1"/>
      <c r="W27" s="1"/>
      <c r="X27" s="1"/>
      <c r="Y27" s="1"/>
      <c r="Z27" s="1"/>
      <c r="AA27" s="1"/>
    </row>
    <row r="28" spans="2:27" s="4" customFormat="1" ht="54" customHeight="1" x14ac:dyDescent="0.15">
      <c r="B28" s="11">
        <v>3.1</v>
      </c>
      <c r="C28" s="86" t="s">
        <v>37</v>
      </c>
      <c r="D28" s="87"/>
      <c r="E28" s="88"/>
      <c r="F28" s="57" t="s">
        <v>15</v>
      </c>
      <c r="G28" s="58"/>
      <c r="H28" s="57">
        <v>4</v>
      </c>
      <c r="I28" s="58"/>
      <c r="J28" s="26">
        <v>1</v>
      </c>
      <c r="K28" s="35"/>
      <c r="L28" s="34"/>
      <c r="M28" s="1"/>
      <c r="N28" s="1"/>
      <c r="O28" s="1"/>
      <c r="U28" s="1"/>
      <c r="V28" s="1"/>
      <c r="W28" s="1"/>
      <c r="X28" s="1"/>
      <c r="Y28" s="1"/>
      <c r="Z28" s="1"/>
      <c r="AA28" s="1"/>
    </row>
    <row r="29" spans="2:27" s="4" customFormat="1" ht="31.5" customHeight="1" x14ac:dyDescent="0.15">
      <c r="B29" s="11">
        <v>3.2</v>
      </c>
      <c r="C29" s="97" t="s">
        <v>38</v>
      </c>
      <c r="D29" s="98"/>
      <c r="E29" s="99"/>
      <c r="F29" s="57" t="s">
        <v>18</v>
      </c>
      <c r="G29" s="58"/>
      <c r="H29" s="57">
        <v>25</v>
      </c>
      <c r="I29" s="58"/>
      <c r="J29" s="26">
        <v>1</v>
      </c>
      <c r="K29" s="35"/>
      <c r="L29" s="34"/>
      <c r="M29" s="1"/>
      <c r="N29" s="1"/>
      <c r="O29" s="1"/>
      <c r="U29" s="1"/>
      <c r="V29" s="1"/>
      <c r="W29" s="1"/>
      <c r="X29" s="1"/>
      <c r="Y29" s="1"/>
      <c r="Z29" s="1"/>
      <c r="AA29" s="1"/>
    </row>
    <row r="30" spans="2:27" s="4" customFormat="1" ht="27.75" customHeight="1" x14ac:dyDescent="0.15">
      <c r="B30" s="11">
        <v>3.3</v>
      </c>
      <c r="C30" s="83" t="s">
        <v>17</v>
      </c>
      <c r="D30" s="84"/>
      <c r="E30" s="85"/>
      <c r="F30" s="57" t="s">
        <v>18</v>
      </c>
      <c r="G30" s="58"/>
      <c r="H30" s="57">
        <v>20</v>
      </c>
      <c r="I30" s="58"/>
      <c r="J30" s="26">
        <v>1</v>
      </c>
      <c r="K30" s="35"/>
      <c r="L30" s="34"/>
      <c r="M30" s="1"/>
      <c r="N30" s="1"/>
      <c r="O30" s="1"/>
      <c r="U30" s="1"/>
      <c r="V30" s="1"/>
      <c r="W30" s="1"/>
      <c r="X30" s="1"/>
      <c r="Y30" s="1"/>
      <c r="Z30" s="1"/>
      <c r="AA30" s="1"/>
    </row>
    <row r="31" spans="2:27" s="4" customFormat="1" ht="30.75" customHeight="1" x14ac:dyDescent="0.15">
      <c r="B31" s="11">
        <v>3.4</v>
      </c>
      <c r="C31" s="56" t="s">
        <v>39</v>
      </c>
      <c r="D31" s="56"/>
      <c r="E31" s="56"/>
      <c r="F31" s="57" t="s">
        <v>15</v>
      </c>
      <c r="G31" s="58"/>
      <c r="H31" s="57">
        <v>1</v>
      </c>
      <c r="I31" s="58"/>
      <c r="J31" s="26">
        <v>1</v>
      </c>
      <c r="K31" s="38"/>
      <c r="L31" s="34"/>
      <c r="M31" s="1"/>
      <c r="N31" s="1"/>
      <c r="O31" s="1"/>
      <c r="U31" s="1"/>
      <c r="V31" s="1"/>
      <c r="W31" s="1"/>
      <c r="X31" s="1"/>
      <c r="Y31" s="1"/>
      <c r="Z31" s="1"/>
      <c r="AA31" s="1"/>
    </row>
    <row r="32" spans="2:27" s="4" customFormat="1" ht="44.25" customHeight="1" x14ac:dyDescent="0.15">
      <c r="B32" s="11">
        <v>3.5</v>
      </c>
      <c r="C32" s="56" t="s">
        <v>27</v>
      </c>
      <c r="D32" s="56"/>
      <c r="E32" s="56"/>
      <c r="F32" s="57" t="s">
        <v>15</v>
      </c>
      <c r="G32" s="58"/>
      <c r="H32" s="57">
        <v>1</v>
      </c>
      <c r="I32" s="58"/>
      <c r="J32" s="26">
        <v>1</v>
      </c>
      <c r="K32" s="39"/>
      <c r="L32" s="34"/>
      <c r="M32" s="1"/>
      <c r="N32" s="1"/>
      <c r="O32" s="1"/>
      <c r="U32" s="1"/>
      <c r="V32" s="1"/>
      <c r="W32" s="1"/>
      <c r="X32" s="1"/>
      <c r="Y32" s="1"/>
      <c r="Z32" s="1"/>
      <c r="AA32" s="1"/>
    </row>
    <row r="33" spans="2:27" s="4" customFormat="1" ht="27" customHeight="1" x14ac:dyDescent="0.15">
      <c r="B33" s="49" t="s">
        <v>29</v>
      </c>
      <c r="C33" s="49"/>
      <c r="D33" s="49"/>
      <c r="E33" s="49"/>
      <c r="F33" s="49"/>
      <c r="G33" s="49"/>
      <c r="H33" s="49"/>
      <c r="I33" s="49"/>
      <c r="J33" s="49"/>
      <c r="K33" s="49"/>
      <c r="L33" s="29"/>
      <c r="M33" s="1"/>
      <c r="N33" s="1"/>
      <c r="O33" s="1"/>
      <c r="U33" s="1"/>
      <c r="V33" s="1"/>
      <c r="W33" s="1"/>
      <c r="X33" s="1"/>
      <c r="Y33" s="1"/>
      <c r="Z33" s="1"/>
      <c r="AA33" s="1"/>
    </row>
    <row r="34" spans="2:27" s="4" customFormat="1" ht="25.5" customHeight="1" x14ac:dyDescent="0.15">
      <c r="B34" s="19">
        <v>4</v>
      </c>
      <c r="C34" s="59" t="s">
        <v>40</v>
      </c>
      <c r="D34" s="59"/>
      <c r="E34" s="59"/>
      <c r="F34" s="59"/>
      <c r="G34" s="59"/>
      <c r="H34" s="59"/>
      <c r="I34" s="59"/>
      <c r="J34" s="59"/>
      <c r="K34" s="59"/>
      <c r="L34" s="59"/>
      <c r="M34" s="1"/>
      <c r="N34" s="1"/>
      <c r="O34" s="1"/>
      <c r="U34" s="1"/>
      <c r="V34" s="1"/>
      <c r="W34" s="1"/>
      <c r="X34" s="1"/>
      <c r="Y34" s="1"/>
      <c r="Z34" s="1"/>
      <c r="AA34" s="1"/>
    </row>
    <row r="35" spans="2:27" s="4" customFormat="1" ht="32.25" customHeight="1" x14ac:dyDescent="0.15">
      <c r="B35" s="9" t="s">
        <v>7</v>
      </c>
      <c r="C35" s="60" t="s">
        <v>8</v>
      </c>
      <c r="D35" s="60"/>
      <c r="E35" s="60"/>
      <c r="F35" s="60" t="s">
        <v>9</v>
      </c>
      <c r="G35" s="60"/>
      <c r="H35" s="60" t="s">
        <v>10</v>
      </c>
      <c r="I35" s="60"/>
      <c r="J35" s="9" t="s">
        <v>11</v>
      </c>
      <c r="K35" s="9" t="s">
        <v>12</v>
      </c>
      <c r="L35" s="9" t="s">
        <v>13</v>
      </c>
      <c r="M35" s="1"/>
      <c r="N35" s="1"/>
      <c r="O35" s="1"/>
      <c r="U35" s="1"/>
      <c r="V35" s="1"/>
      <c r="W35" s="1"/>
      <c r="X35" s="1"/>
      <c r="Y35" s="1"/>
      <c r="Z35" s="1"/>
      <c r="AA35" s="1"/>
    </row>
    <row r="36" spans="2:27" s="4" customFormat="1" ht="32.25" customHeight="1" x14ac:dyDescent="0.15">
      <c r="B36" s="11">
        <v>4.0999999999999996</v>
      </c>
      <c r="C36" s="94" t="s">
        <v>41</v>
      </c>
      <c r="D36" s="95"/>
      <c r="E36" s="96"/>
      <c r="F36" s="57" t="s">
        <v>18</v>
      </c>
      <c r="G36" s="58"/>
      <c r="H36" s="57">
        <v>36</v>
      </c>
      <c r="I36" s="58"/>
      <c r="J36" s="26">
        <v>1</v>
      </c>
      <c r="K36" s="34"/>
      <c r="L36" s="34"/>
      <c r="M36" s="1"/>
      <c r="N36" s="1"/>
      <c r="O36" s="1"/>
      <c r="U36" s="1"/>
      <c r="V36" s="1"/>
      <c r="W36" s="1"/>
      <c r="X36" s="1"/>
      <c r="Y36" s="1"/>
      <c r="Z36" s="1"/>
      <c r="AA36" s="1"/>
    </row>
    <row r="37" spans="2:27" s="4" customFormat="1" ht="32.25" customHeight="1" x14ac:dyDescent="0.15">
      <c r="B37" s="11">
        <v>4.2</v>
      </c>
      <c r="C37" s="91" t="s">
        <v>42</v>
      </c>
      <c r="D37" s="92"/>
      <c r="E37" s="93"/>
      <c r="F37" s="57" t="s">
        <v>15</v>
      </c>
      <c r="G37" s="58"/>
      <c r="H37" s="57">
        <v>5</v>
      </c>
      <c r="I37" s="58"/>
      <c r="J37" s="26">
        <v>1</v>
      </c>
      <c r="K37" s="34"/>
      <c r="L37" s="34"/>
      <c r="M37" s="1"/>
      <c r="N37" s="1"/>
      <c r="O37" s="1"/>
      <c r="U37" s="1"/>
      <c r="V37" s="1"/>
      <c r="W37" s="1"/>
      <c r="X37" s="1"/>
      <c r="Y37" s="1"/>
      <c r="Z37" s="1"/>
      <c r="AA37" s="1"/>
    </row>
    <row r="38" spans="2:27" s="4" customFormat="1" ht="50.25" customHeight="1" x14ac:dyDescent="0.15">
      <c r="B38" s="11">
        <v>4.3</v>
      </c>
      <c r="C38" s="91" t="s">
        <v>27</v>
      </c>
      <c r="D38" s="92"/>
      <c r="E38" s="93"/>
      <c r="F38" s="57" t="s">
        <v>15</v>
      </c>
      <c r="G38" s="58"/>
      <c r="H38" s="57">
        <v>3</v>
      </c>
      <c r="I38" s="58"/>
      <c r="J38" s="26">
        <v>1</v>
      </c>
      <c r="K38" s="34"/>
      <c r="L38" s="34"/>
      <c r="M38" s="1"/>
      <c r="N38" s="1"/>
      <c r="O38" s="1"/>
      <c r="U38" s="1"/>
      <c r="V38" s="1"/>
      <c r="W38" s="1"/>
      <c r="X38" s="1"/>
      <c r="Y38" s="1"/>
      <c r="Z38" s="1"/>
      <c r="AA38" s="1"/>
    </row>
    <row r="39" spans="2:27" s="4" customFormat="1" ht="32.25" customHeight="1" x14ac:dyDescent="0.15">
      <c r="B39" s="49" t="s">
        <v>29</v>
      </c>
      <c r="C39" s="49"/>
      <c r="D39" s="49"/>
      <c r="E39" s="49"/>
      <c r="F39" s="49"/>
      <c r="G39" s="49"/>
      <c r="H39" s="49"/>
      <c r="I39" s="49"/>
      <c r="J39" s="49"/>
      <c r="K39" s="49"/>
      <c r="L39" s="34"/>
      <c r="M39" s="1"/>
      <c r="N39" s="1"/>
      <c r="O39" s="1"/>
      <c r="U39" s="1"/>
      <c r="V39" s="1"/>
      <c r="W39" s="1"/>
      <c r="X39" s="1"/>
      <c r="Y39" s="1"/>
      <c r="Z39" s="1"/>
      <c r="AA39" s="1"/>
    </row>
    <row r="40" spans="2:27" s="4" customFormat="1" ht="26.25" customHeight="1" x14ac:dyDescent="0.15">
      <c r="B40" s="19">
        <v>5</v>
      </c>
      <c r="C40" s="59" t="s">
        <v>43</v>
      </c>
      <c r="D40" s="59"/>
      <c r="E40" s="59"/>
      <c r="F40" s="59"/>
      <c r="G40" s="59"/>
      <c r="H40" s="59"/>
      <c r="I40" s="59"/>
      <c r="J40" s="59"/>
      <c r="K40" s="59"/>
      <c r="L40" s="59"/>
      <c r="M40" s="1"/>
      <c r="N40" s="1"/>
      <c r="O40" s="1"/>
      <c r="U40" s="1"/>
      <c r="V40" s="1"/>
      <c r="W40" s="1"/>
      <c r="X40" s="1"/>
      <c r="Y40" s="1"/>
      <c r="Z40" s="1"/>
      <c r="AA40" s="1"/>
    </row>
    <row r="41" spans="2:27" s="4" customFormat="1" ht="32.25" customHeight="1" x14ac:dyDescent="0.15">
      <c r="B41" s="9" t="s">
        <v>7</v>
      </c>
      <c r="C41" s="60" t="s">
        <v>8</v>
      </c>
      <c r="D41" s="60"/>
      <c r="E41" s="60"/>
      <c r="F41" s="60" t="s">
        <v>9</v>
      </c>
      <c r="G41" s="60"/>
      <c r="H41" s="60" t="s">
        <v>10</v>
      </c>
      <c r="I41" s="60"/>
      <c r="J41" s="9" t="s">
        <v>11</v>
      </c>
      <c r="K41" s="9" t="s">
        <v>12</v>
      </c>
      <c r="L41" s="9" t="s">
        <v>13</v>
      </c>
      <c r="M41" s="1"/>
      <c r="N41" s="1"/>
      <c r="O41" s="1"/>
      <c r="U41" s="1"/>
      <c r="V41" s="1"/>
      <c r="W41" s="1"/>
      <c r="X41" s="1"/>
      <c r="Y41" s="1"/>
      <c r="Z41" s="1"/>
      <c r="AA41" s="1"/>
    </row>
    <row r="42" spans="2:27" s="4" customFormat="1" ht="32.25" customHeight="1" x14ac:dyDescent="0.15">
      <c r="B42" s="11">
        <v>5.0999999999999996</v>
      </c>
      <c r="C42" s="81" t="s">
        <v>44</v>
      </c>
      <c r="D42" s="81"/>
      <c r="E42" s="81"/>
      <c r="F42" s="69" t="s">
        <v>15</v>
      </c>
      <c r="G42" s="70"/>
      <c r="H42" s="89">
        <v>4</v>
      </c>
      <c r="I42" s="90"/>
      <c r="J42" s="26">
        <v>1</v>
      </c>
      <c r="K42" s="34"/>
      <c r="L42" s="34"/>
      <c r="M42" s="1"/>
      <c r="N42" s="1"/>
      <c r="O42" s="1"/>
      <c r="U42" s="1"/>
      <c r="V42" s="1"/>
      <c r="W42" s="1"/>
      <c r="X42" s="1"/>
      <c r="Y42" s="1"/>
      <c r="Z42" s="1"/>
      <c r="AA42" s="1"/>
    </row>
    <row r="43" spans="2:27" s="4" customFormat="1" ht="52.5" customHeight="1" x14ac:dyDescent="0.15">
      <c r="B43" s="11">
        <v>5.2</v>
      </c>
      <c r="C43" s="86" t="s">
        <v>45</v>
      </c>
      <c r="D43" s="87"/>
      <c r="E43" s="88"/>
      <c r="F43" s="69" t="s">
        <v>15</v>
      </c>
      <c r="G43" s="70"/>
      <c r="H43" s="57">
        <v>2</v>
      </c>
      <c r="I43" s="58"/>
      <c r="J43" s="26">
        <v>1</v>
      </c>
      <c r="K43" s="34"/>
      <c r="L43" s="34"/>
      <c r="M43" s="1"/>
      <c r="N43" s="1"/>
      <c r="O43" s="1"/>
      <c r="U43" s="1"/>
      <c r="V43" s="1"/>
      <c r="W43" s="1"/>
      <c r="X43" s="1"/>
      <c r="Y43" s="1"/>
      <c r="Z43" s="1"/>
      <c r="AA43" s="1"/>
    </row>
    <row r="44" spans="2:27" s="4" customFormat="1" ht="26.25" customHeight="1" x14ac:dyDescent="0.15">
      <c r="B44" s="11">
        <v>5.3</v>
      </c>
      <c r="C44" s="83" t="s">
        <v>46</v>
      </c>
      <c r="D44" s="84"/>
      <c r="E44" s="85"/>
      <c r="F44" s="57" t="s">
        <v>18</v>
      </c>
      <c r="G44" s="58"/>
      <c r="H44" s="89">
        <v>97</v>
      </c>
      <c r="I44" s="90"/>
      <c r="J44" s="26">
        <v>1</v>
      </c>
      <c r="K44" s="34"/>
      <c r="L44" s="34"/>
      <c r="M44" s="1"/>
      <c r="N44" s="1"/>
      <c r="O44" s="1"/>
      <c r="U44" s="1"/>
      <c r="V44" s="1"/>
      <c r="W44" s="1"/>
      <c r="X44" s="1"/>
      <c r="Y44" s="1"/>
      <c r="Z44" s="1"/>
      <c r="AA44" s="1"/>
    </row>
    <row r="45" spans="2:27" s="4" customFormat="1" ht="26.25" customHeight="1" x14ac:dyDescent="0.15">
      <c r="B45" s="11">
        <v>5.4</v>
      </c>
      <c r="C45" s="64" t="s">
        <v>47</v>
      </c>
      <c r="D45" s="64"/>
      <c r="E45" s="64"/>
      <c r="F45" s="79" t="s">
        <v>15</v>
      </c>
      <c r="G45" s="80"/>
      <c r="H45" s="89">
        <v>2</v>
      </c>
      <c r="I45" s="90"/>
      <c r="J45" s="26">
        <v>1</v>
      </c>
      <c r="K45" s="34"/>
      <c r="L45" s="34"/>
      <c r="M45" s="1"/>
      <c r="N45" s="1"/>
      <c r="O45" s="1"/>
      <c r="U45" s="1"/>
      <c r="V45" s="1"/>
      <c r="W45" s="1"/>
      <c r="X45" s="1"/>
      <c r="Y45" s="1"/>
      <c r="Z45" s="1"/>
      <c r="AA45" s="1"/>
    </row>
    <row r="46" spans="2:27" s="4" customFormat="1" ht="26.25" customHeight="1" x14ac:dyDescent="0.15">
      <c r="B46" s="11">
        <v>5.5</v>
      </c>
      <c r="C46" s="64" t="s">
        <v>48</v>
      </c>
      <c r="D46" s="64"/>
      <c r="E46" s="64"/>
      <c r="F46" s="79" t="s">
        <v>15</v>
      </c>
      <c r="G46" s="80"/>
      <c r="H46" s="89">
        <v>1</v>
      </c>
      <c r="I46" s="90"/>
      <c r="J46" s="26">
        <v>1</v>
      </c>
      <c r="K46" s="34"/>
      <c r="L46" s="34"/>
      <c r="M46" s="1"/>
      <c r="N46" s="1"/>
      <c r="O46" s="1"/>
      <c r="U46" s="1"/>
      <c r="V46" s="1"/>
      <c r="W46" s="1"/>
      <c r="X46" s="1"/>
      <c r="Y46" s="1"/>
      <c r="Z46" s="1"/>
      <c r="AA46" s="1"/>
    </row>
    <row r="47" spans="2:27" s="4" customFormat="1" ht="26.25" customHeight="1" x14ac:dyDescent="0.15">
      <c r="B47" s="11">
        <v>5.6</v>
      </c>
      <c r="C47" s="64" t="s">
        <v>49</v>
      </c>
      <c r="D47" s="64"/>
      <c r="E47" s="64"/>
      <c r="F47" s="79" t="s">
        <v>15</v>
      </c>
      <c r="G47" s="80"/>
      <c r="H47" s="89">
        <v>3</v>
      </c>
      <c r="I47" s="90"/>
      <c r="J47" s="26">
        <v>1</v>
      </c>
      <c r="K47" s="34"/>
      <c r="L47" s="34"/>
      <c r="M47" s="1"/>
      <c r="N47" s="1"/>
      <c r="O47" s="1"/>
      <c r="U47" s="1"/>
      <c r="V47" s="1"/>
      <c r="W47" s="1"/>
      <c r="X47" s="1"/>
      <c r="Y47" s="1"/>
      <c r="Z47" s="1"/>
      <c r="AA47" s="1"/>
    </row>
    <row r="48" spans="2:27" s="4" customFormat="1" ht="26.25" customHeight="1" x14ac:dyDescent="0.15">
      <c r="B48" s="11">
        <v>5.7</v>
      </c>
      <c r="C48" s="64" t="s">
        <v>27</v>
      </c>
      <c r="D48" s="64"/>
      <c r="E48" s="64"/>
      <c r="F48" s="79" t="s">
        <v>15</v>
      </c>
      <c r="G48" s="80"/>
      <c r="H48" s="89">
        <v>6</v>
      </c>
      <c r="I48" s="90"/>
      <c r="J48" s="26">
        <v>1</v>
      </c>
      <c r="K48" s="34"/>
      <c r="L48" s="34"/>
      <c r="M48" s="1"/>
      <c r="N48" s="1"/>
      <c r="O48" s="1"/>
      <c r="U48" s="1"/>
      <c r="V48" s="1"/>
      <c r="W48" s="1"/>
      <c r="X48" s="1"/>
      <c r="Y48" s="1"/>
      <c r="Z48" s="1"/>
      <c r="AA48" s="1"/>
    </row>
    <row r="49" spans="2:27" s="4" customFormat="1" ht="26.25" customHeight="1" x14ac:dyDescent="0.15">
      <c r="B49" s="49" t="s">
        <v>29</v>
      </c>
      <c r="C49" s="49"/>
      <c r="D49" s="49"/>
      <c r="E49" s="49"/>
      <c r="F49" s="49"/>
      <c r="G49" s="49"/>
      <c r="H49" s="49"/>
      <c r="I49" s="49"/>
      <c r="J49" s="49"/>
      <c r="K49" s="49"/>
      <c r="L49" s="32"/>
      <c r="M49" s="1"/>
      <c r="N49" s="1"/>
      <c r="O49" s="1"/>
      <c r="U49" s="1"/>
      <c r="V49" s="1"/>
      <c r="W49" s="1"/>
      <c r="X49" s="1"/>
      <c r="Y49" s="1"/>
      <c r="Z49" s="1"/>
      <c r="AA49" s="1"/>
    </row>
    <row r="50" spans="2:27" s="4" customFormat="1" ht="25.5" customHeight="1" x14ac:dyDescent="0.15">
      <c r="B50" s="19">
        <v>6</v>
      </c>
      <c r="C50" s="59" t="s">
        <v>50</v>
      </c>
      <c r="D50" s="59"/>
      <c r="E50" s="59"/>
      <c r="F50" s="59"/>
      <c r="G50" s="59"/>
      <c r="H50" s="59"/>
      <c r="I50" s="59"/>
      <c r="J50" s="59"/>
      <c r="K50" s="59"/>
      <c r="L50" s="59"/>
      <c r="M50" s="1"/>
      <c r="N50" s="1"/>
      <c r="O50" s="1"/>
      <c r="U50" s="1"/>
      <c r="V50" s="1"/>
      <c r="W50" s="1"/>
      <c r="X50" s="1"/>
      <c r="Y50" s="1"/>
      <c r="Z50" s="1"/>
      <c r="AA50" s="1"/>
    </row>
    <row r="51" spans="2:27" s="4" customFormat="1" ht="32.25" customHeight="1" x14ac:dyDescent="0.15">
      <c r="B51" s="9" t="s">
        <v>7</v>
      </c>
      <c r="C51" s="60" t="s">
        <v>8</v>
      </c>
      <c r="D51" s="60"/>
      <c r="E51" s="60"/>
      <c r="F51" s="60" t="s">
        <v>9</v>
      </c>
      <c r="G51" s="60"/>
      <c r="H51" s="60" t="s">
        <v>10</v>
      </c>
      <c r="I51" s="60"/>
      <c r="J51" s="9" t="s">
        <v>11</v>
      </c>
      <c r="K51" s="9" t="s">
        <v>12</v>
      </c>
      <c r="L51" s="9" t="s">
        <v>13</v>
      </c>
      <c r="M51" s="1"/>
      <c r="N51" s="1"/>
      <c r="O51" s="1"/>
      <c r="U51" s="1"/>
      <c r="V51" s="1"/>
      <c r="W51" s="1"/>
      <c r="X51" s="1"/>
      <c r="Y51" s="1"/>
      <c r="Z51" s="1"/>
      <c r="AA51" s="1"/>
    </row>
    <row r="52" spans="2:27" s="4" customFormat="1" ht="32.25" customHeight="1" x14ac:dyDescent="0.15">
      <c r="B52" s="11">
        <v>6.1</v>
      </c>
      <c r="C52" s="86" t="s">
        <v>51</v>
      </c>
      <c r="D52" s="87" t="s">
        <v>51</v>
      </c>
      <c r="E52" s="88" t="s">
        <v>51</v>
      </c>
      <c r="F52" s="57" t="s">
        <v>15</v>
      </c>
      <c r="G52" s="58"/>
      <c r="H52" s="57">
        <v>4</v>
      </c>
      <c r="I52" s="58"/>
      <c r="J52" s="26">
        <v>1</v>
      </c>
      <c r="K52" s="34"/>
      <c r="L52" s="34"/>
      <c r="M52" s="1"/>
      <c r="N52" s="1"/>
      <c r="O52" s="1"/>
      <c r="U52" s="1"/>
      <c r="V52" s="1"/>
      <c r="W52" s="1"/>
      <c r="X52" s="1"/>
      <c r="Y52" s="1"/>
      <c r="Z52" s="1"/>
      <c r="AA52" s="1"/>
    </row>
    <row r="53" spans="2:27" s="4" customFormat="1" ht="32.25" customHeight="1" x14ac:dyDescent="0.15">
      <c r="B53" s="11">
        <v>6.2</v>
      </c>
      <c r="C53" s="86" t="s">
        <v>52</v>
      </c>
      <c r="D53" s="87" t="s">
        <v>53</v>
      </c>
      <c r="E53" s="88" t="s">
        <v>53</v>
      </c>
      <c r="F53" s="57" t="s">
        <v>32</v>
      </c>
      <c r="G53" s="58"/>
      <c r="H53" s="57">
        <v>2</v>
      </c>
      <c r="I53" s="58"/>
      <c r="J53" s="26">
        <v>1</v>
      </c>
      <c r="K53" s="34"/>
      <c r="L53" s="34"/>
      <c r="M53" s="1"/>
      <c r="N53" s="1"/>
      <c r="O53" s="1"/>
      <c r="U53" s="1"/>
      <c r="V53" s="1"/>
      <c r="W53" s="1"/>
      <c r="X53" s="1"/>
      <c r="Y53" s="1"/>
      <c r="Z53" s="1"/>
      <c r="AA53" s="1"/>
    </row>
    <row r="54" spans="2:27" s="4" customFormat="1" ht="55.5" customHeight="1" x14ac:dyDescent="0.15">
      <c r="B54" s="11">
        <v>6.3</v>
      </c>
      <c r="C54" s="86" t="s">
        <v>54</v>
      </c>
      <c r="D54" s="87" t="s">
        <v>55</v>
      </c>
      <c r="E54" s="88" t="s">
        <v>55</v>
      </c>
      <c r="F54" s="57" t="s">
        <v>15</v>
      </c>
      <c r="G54" s="58"/>
      <c r="H54" s="57">
        <v>2</v>
      </c>
      <c r="I54" s="58"/>
      <c r="J54" s="26">
        <v>1</v>
      </c>
      <c r="K54" s="34"/>
      <c r="L54" s="34"/>
      <c r="M54" s="1"/>
      <c r="N54" s="1"/>
      <c r="O54" s="1"/>
      <c r="U54" s="1"/>
      <c r="V54" s="1"/>
      <c r="W54" s="1"/>
      <c r="X54" s="1"/>
      <c r="Y54" s="1"/>
      <c r="Z54" s="1"/>
      <c r="AA54" s="1"/>
    </row>
    <row r="55" spans="2:27" s="4" customFormat="1" ht="38.25" customHeight="1" x14ac:dyDescent="0.15">
      <c r="B55" s="11">
        <v>6.4</v>
      </c>
      <c r="C55" s="86" t="s">
        <v>56</v>
      </c>
      <c r="D55" s="87" t="s">
        <v>56</v>
      </c>
      <c r="E55" s="88" t="s">
        <v>56</v>
      </c>
      <c r="F55" s="57" t="s">
        <v>18</v>
      </c>
      <c r="G55" s="58"/>
      <c r="H55" s="57">
        <v>60</v>
      </c>
      <c r="I55" s="58"/>
      <c r="J55" s="26">
        <v>1</v>
      </c>
      <c r="K55" s="34"/>
      <c r="L55" s="34"/>
      <c r="M55" s="1"/>
      <c r="N55" s="1"/>
      <c r="O55" s="1"/>
      <c r="U55" s="1"/>
      <c r="V55" s="1"/>
      <c r="W55" s="1"/>
      <c r="X55" s="1"/>
      <c r="Y55" s="1"/>
      <c r="Z55" s="1"/>
      <c r="AA55" s="1"/>
    </row>
    <row r="56" spans="2:27" s="4" customFormat="1" ht="36.75" customHeight="1" x14ac:dyDescent="0.15">
      <c r="B56" s="11">
        <v>6.5</v>
      </c>
      <c r="C56" s="64" t="s">
        <v>42</v>
      </c>
      <c r="D56" s="64"/>
      <c r="E56" s="64"/>
      <c r="F56" s="79" t="s">
        <v>15</v>
      </c>
      <c r="G56" s="80"/>
      <c r="H56" s="57">
        <v>1</v>
      </c>
      <c r="I56" s="58"/>
      <c r="J56" s="26">
        <v>1</v>
      </c>
      <c r="K56" s="34"/>
      <c r="L56" s="34"/>
      <c r="M56" s="1"/>
      <c r="N56" s="1"/>
      <c r="O56" s="1"/>
      <c r="U56" s="1"/>
      <c r="V56" s="1"/>
      <c r="W56" s="1"/>
      <c r="X56" s="1"/>
      <c r="Y56" s="1"/>
      <c r="Z56" s="1"/>
      <c r="AA56" s="1"/>
    </row>
    <row r="57" spans="2:27" s="4" customFormat="1" ht="55.5" customHeight="1" x14ac:dyDescent="0.15">
      <c r="B57" s="11">
        <v>6.6</v>
      </c>
      <c r="C57" s="64" t="s">
        <v>39</v>
      </c>
      <c r="D57" s="64"/>
      <c r="E57" s="64"/>
      <c r="F57" s="79" t="s">
        <v>15</v>
      </c>
      <c r="G57" s="80"/>
      <c r="H57" s="57">
        <v>1</v>
      </c>
      <c r="I57" s="58"/>
      <c r="J57" s="26">
        <v>1</v>
      </c>
      <c r="K57" s="34"/>
      <c r="L57" s="34"/>
      <c r="M57" s="1"/>
      <c r="N57" s="1"/>
      <c r="O57" s="1"/>
      <c r="U57" s="1"/>
      <c r="V57" s="1"/>
      <c r="W57" s="1"/>
      <c r="X57" s="1"/>
      <c r="Y57" s="1"/>
      <c r="Z57" s="1"/>
      <c r="AA57" s="1"/>
    </row>
    <row r="58" spans="2:27" s="4" customFormat="1" ht="55.5" customHeight="1" x14ac:dyDescent="0.15">
      <c r="B58" s="11">
        <v>6.7</v>
      </c>
      <c r="C58" s="64" t="s">
        <v>27</v>
      </c>
      <c r="D58" s="64"/>
      <c r="E58" s="64"/>
      <c r="F58" s="79" t="s">
        <v>15</v>
      </c>
      <c r="G58" s="80"/>
      <c r="H58" s="57">
        <v>2</v>
      </c>
      <c r="I58" s="58"/>
      <c r="J58" s="26">
        <v>1</v>
      </c>
      <c r="K58" s="34"/>
      <c r="L58" s="34"/>
      <c r="M58" s="1"/>
      <c r="N58" s="1"/>
      <c r="O58" s="1"/>
      <c r="U58" s="1"/>
      <c r="V58" s="1"/>
      <c r="W58" s="1"/>
      <c r="X58" s="1"/>
      <c r="Y58" s="1"/>
      <c r="Z58" s="1"/>
      <c r="AA58" s="1"/>
    </row>
    <row r="59" spans="2:27" s="4" customFormat="1" ht="24.75" customHeight="1" x14ac:dyDescent="0.15">
      <c r="B59" s="49" t="s">
        <v>29</v>
      </c>
      <c r="C59" s="49"/>
      <c r="D59" s="49"/>
      <c r="E59" s="49"/>
      <c r="F59" s="49"/>
      <c r="G59" s="49"/>
      <c r="H59" s="49"/>
      <c r="I59" s="49"/>
      <c r="J59" s="49"/>
      <c r="K59" s="49"/>
      <c r="L59" s="29"/>
      <c r="M59" s="1"/>
      <c r="N59" s="1"/>
      <c r="O59" s="1"/>
      <c r="U59" s="1"/>
      <c r="V59" s="1"/>
      <c r="W59" s="1"/>
      <c r="X59" s="1"/>
      <c r="Y59" s="1"/>
      <c r="Z59" s="1"/>
      <c r="AA59" s="1"/>
    </row>
    <row r="60" spans="2:27" s="4" customFormat="1" ht="24.75" customHeight="1" x14ac:dyDescent="0.15">
      <c r="B60" s="19">
        <v>7</v>
      </c>
      <c r="C60" s="59" t="s">
        <v>57</v>
      </c>
      <c r="D60" s="59"/>
      <c r="E60" s="59"/>
      <c r="F60" s="59"/>
      <c r="G60" s="59"/>
      <c r="H60" s="59"/>
      <c r="I60" s="59"/>
      <c r="J60" s="59"/>
      <c r="K60" s="59"/>
      <c r="L60" s="59"/>
      <c r="M60" s="1"/>
      <c r="N60" s="1"/>
      <c r="O60" s="1"/>
      <c r="U60" s="1"/>
      <c r="V60" s="1"/>
      <c r="W60" s="1"/>
      <c r="X60" s="1"/>
      <c r="Y60" s="1"/>
      <c r="Z60" s="1"/>
      <c r="AA60" s="1"/>
    </row>
    <row r="61" spans="2:27" s="4" customFormat="1" ht="32.25" customHeight="1" x14ac:dyDescent="0.15">
      <c r="B61" s="9" t="s">
        <v>7</v>
      </c>
      <c r="C61" s="60" t="s">
        <v>8</v>
      </c>
      <c r="D61" s="60"/>
      <c r="E61" s="60"/>
      <c r="F61" s="60" t="s">
        <v>9</v>
      </c>
      <c r="G61" s="60"/>
      <c r="H61" s="60" t="s">
        <v>10</v>
      </c>
      <c r="I61" s="60"/>
      <c r="J61" s="9" t="s">
        <v>11</v>
      </c>
      <c r="K61" s="9" t="s">
        <v>12</v>
      </c>
      <c r="L61" s="9" t="s">
        <v>13</v>
      </c>
      <c r="M61" s="1"/>
      <c r="N61" s="1"/>
      <c r="O61" s="1"/>
      <c r="U61" s="1"/>
      <c r="V61" s="1"/>
      <c r="W61" s="1"/>
      <c r="X61" s="1"/>
      <c r="Y61" s="1"/>
      <c r="Z61" s="1"/>
      <c r="AA61" s="1"/>
    </row>
    <row r="62" spans="2:27" s="4" customFormat="1" ht="27" customHeight="1" x14ac:dyDescent="0.15">
      <c r="B62" s="11">
        <v>7.1</v>
      </c>
      <c r="C62" s="86" t="s">
        <v>84</v>
      </c>
      <c r="D62" s="87"/>
      <c r="E62" s="88"/>
      <c r="F62" s="69" t="s">
        <v>32</v>
      </c>
      <c r="G62" s="70"/>
      <c r="H62" s="57">
        <v>2</v>
      </c>
      <c r="I62" s="58"/>
      <c r="J62" s="26">
        <v>1</v>
      </c>
      <c r="K62" s="34"/>
      <c r="L62" s="34"/>
      <c r="M62" s="1"/>
      <c r="N62" s="1"/>
      <c r="O62" s="1"/>
      <c r="U62" s="1"/>
      <c r="V62" s="1"/>
      <c r="W62" s="1"/>
      <c r="X62" s="1"/>
      <c r="Y62" s="1"/>
      <c r="Z62" s="1"/>
      <c r="AA62" s="1"/>
    </row>
    <row r="63" spans="2:27" s="4" customFormat="1" ht="42" customHeight="1" x14ac:dyDescent="0.15">
      <c r="B63" s="11">
        <v>7.2</v>
      </c>
      <c r="C63" s="86" t="s">
        <v>59</v>
      </c>
      <c r="D63" s="87"/>
      <c r="E63" s="88"/>
      <c r="F63" s="69" t="s">
        <v>32</v>
      </c>
      <c r="G63" s="70"/>
      <c r="H63" s="57">
        <v>0.4</v>
      </c>
      <c r="I63" s="58"/>
      <c r="J63" s="26">
        <v>1</v>
      </c>
      <c r="K63" s="34"/>
      <c r="L63" s="34"/>
      <c r="M63" s="1"/>
      <c r="N63" s="1"/>
      <c r="O63" s="1"/>
      <c r="U63" s="1"/>
      <c r="V63" s="1"/>
      <c r="W63" s="1"/>
      <c r="X63" s="1"/>
      <c r="Y63" s="1"/>
      <c r="Z63" s="1"/>
      <c r="AA63" s="1"/>
    </row>
    <row r="64" spans="2:27" s="4" customFormat="1" ht="42" customHeight="1" x14ac:dyDescent="0.15">
      <c r="B64" s="11">
        <v>7.3</v>
      </c>
      <c r="C64" s="83" t="s">
        <v>46</v>
      </c>
      <c r="D64" s="84" t="s">
        <v>46</v>
      </c>
      <c r="E64" s="85" t="s">
        <v>46</v>
      </c>
      <c r="F64" s="57" t="s">
        <v>18</v>
      </c>
      <c r="G64" s="58" t="s">
        <v>18</v>
      </c>
      <c r="H64" s="57">
        <v>40</v>
      </c>
      <c r="I64" s="58"/>
      <c r="J64" s="26">
        <v>1</v>
      </c>
      <c r="K64" s="34"/>
      <c r="L64" s="34"/>
      <c r="M64" s="1"/>
      <c r="N64" s="1"/>
      <c r="O64" s="1"/>
      <c r="U64" s="1"/>
      <c r="V64" s="1"/>
      <c r="W64" s="1"/>
      <c r="X64" s="1"/>
      <c r="Y64" s="1"/>
      <c r="Z64" s="1"/>
      <c r="AA64" s="1"/>
    </row>
    <row r="65" spans="2:27" s="4" customFormat="1" ht="42" customHeight="1" x14ac:dyDescent="0.15">
      <c r="B65" s="11">
        <v>7.4</v>
      </c>
      <c r="C65" s="71" t="s">
        <v>60</v>
      </c>
      <c r="D65" s="71"/>
      <c r="E65" s="71"/>
      <c r="F65" s="57" t="s">
        <v>15</v>
      </c>
      <c r="G65" s="58"/>
      <c r="H65" s="57">
        <v>1</v>
      </c>
      <c r="I65" s="58"/>
      <c r="J65" s="26">
        <v>1</v>
      </c>
      <c r="K65" s="34"/>
      <c r="L65" s="34"/>
      <c r="M65" s="1"/>
      <c r="N65" s="1"/>
      <c r="O65" s="1"/>
      <c r="U65" s="1"/>
      <c r="V65" s="1"/>
      <c r="W65" s="1"/>
      <c r="X65" s="1"/>
      <c r="Y65" s="1"/>
      <c r="Z65" s="1"/>
      <c r="AA65" s="1"/>
    </row>
    <row r="66" spans="2:27" s="4" customFormat="1" ht="32.25" customHeight="1" x14ac:dyDescent="0.15">
      <c r="B66" s="11">
        <v>7.5</v>
      </c>
      <c r="C66" s="71" t="s">
        <v>27</v>
      </c>
      <c r="D66" s="71"/>
      <c r="E66" s="71"/>
      <c r="F66" s="57" t="s">
        <v>15</v>
      </c>
      <c r="G66" s="58"/>
      <c r="H66" s="57">
        <v>1</v>
      </c>
      <c r="I66" s="58"/>
      <c r="J66" s="26">
        <v>1</v>
      </c>
      <c r="K66" s="34"/>
      <c r="L66" s="34"/>
      <c r="M66" s="1"/>
      <c r="N66" s="1"/>
      <c r="O66" s="1"/>
      <c r="U66" s="1"/>
      <c r="V66" s="1"/>
      <c r="W66" s="1"/>
      <c r="X66" s="1"/>
      <c r="Y66" s="1"/>
      <c r="Z66" s="1"/>
      <c r="AA66" s="1"/>
    </row>
    <row r="67" spans="2:27" s="4" customFormat="1" ht="32.25" customHeight="1" x14ac:dyDescent="0.15">
      <c r="B67" s="49" t="s">
        <v>29</v>
      </c>
      <c r="C67" s="49"/>
      <c r="D67" s="49"/>
      <c r="E67" s="49"/>
      <c r="F67" s="49"/>
      <c r="G67" s="49"/>
      <c r="H67" s="49"/>
      <c r="I67" s="49"/>
      <c r="J67" s="49"/>
      <c r="K67" s="49"/>
      <c r="L67" s="29"/>
      <c r="M67" s="1"/>
      <c r="N67" s="1"/>
      <c r="O67" s="1"/>
      <c r="U67" s="1"/>
      <c r="V67" s="1"/>
      <c r="W67" s="1"/>
      <c r="X67" s="1"/>
      <c r="Y67" s="1"/>
      <c r="Z67" s="1"/>
      <c r="AA67" s="1"/>
    </row>
    <row r="68" spans="2:27" s="4" customFormat="1" ht="24.75" customHeight="1" x14ac:dyDescent="0.15">
      <c r="B68" s="19">
        <v>8</v>
      </c>
      <c r="C68" s="59" t="s">
        <v>61</v>
      </c>
      <c r="D68" s="59"/>
      <c r="E68" s="59"/>
      <c r="F68" s="59"/>
      <c r="G68" s="59"/>
      <c r="H68" s="59"/>
      <c r="I68" s="59"/>
      <c r="J68" s="59"/>
      <c r="K68" s="59"/>
      <c r="L68" s="59"/>
      <c r="M68" s="1"/>
      <c r="N68" s="1"/>
      <c r="O68" s="1"/>
      <c r="U68" s="1"/>
      <c r="V68" s="1"/>
      <c r="W68" s="1"/>
      <c r="X68" s="1"/>
      <c r="Y68" s="1"/>
      <c r="Z68" s="1"/>
      <c r="AA68" s="1"/>
    </row>
    <row r="69" spans="2:27" s="4" customFormat="1" ht="32.25" customHeight="1" x14ac:dyDescent="0.15">
      <c r="B69" s="9" t="s">
        <v>7</v>
      </c>
      <c r="C69" s="60" t="s">
        <v>8</v>
      </c>
      <c r="D69" s="60"/>
      <c r="E69" s="60"/>
      <c r="F69" s="60" t="s">
        <v>9</v>
      </c>
      <c r="G69" s="60"/>
      <c r="H69" s="60" t="s">
        <v>10</v>
      </c>
      <c r="I69" s="60"/>
      <c r="J69" s="9" t="s">
        <v>11</v>
      </c>
      <c r="K69" s="9" t="s">
        <v>12</v>
      </c>
      <c r="L69" s="9" t="s">
        <v>13</v>
      </c>
      <c r="M69" s="1"/>
      <c r="N69" s="1"/>
      <c r="O69" s="1"/>
      <c r="U69" s="1"/>
      <c r="V69" s="1"/>
      <c r="W69" s="1"/>
      <c r="X69" s="1"/>
      <c r="Y69" s="1"/>
      <c r="Z69" s="1"/>
      <c r="AA69" s="1"/>
    </row>
    <row r="70" spans="2:27" s="4" customFormat="1" ht="39.75" customHeight="1" x14ac:dyDescent="0.15">
      <c r="B70" s="11">
        <v>8.1</v>
      </c>
      <c r="C70" s="76" t="s">
        <v>62</v>
      </c>
      <c r="D70" s="77"/>
      <c r="E70" s="78"/>
      <c r="F70" s="55" t="s">
        <v>63</v>
      </c>
      <c r="G70" s="55"/>
      <c r="H70" s="57">
        <v>2</v>
      </c>
      <c r="I70" s="58"/>
      <c r="J70" s="26">
        <v>1</v>
      </c>
      <c r="K70" s="34"/>
      <c r="L70" s="34"/>
      <c r="M70" s="1"/>
      <c r="N70" s="1"/>
      <c r="O70" s="1"/>
      <c r="U70" s="1"/>
      <c r="V70" s="1"/>
      <c r="W70" s="1"/>
      <c r="X70" s="1"/>
      <c r="Y70" s="1"/>
      <c r="Z70" s="1"/>
      <c r="AA70" s="1"/>
    </row>
    <row r="71" spans="2:27" s="4" customFormat="1" ht="45.75" customHeight="1" x14ac:dyDescent="0.15">
      <c r="B71" s="11">
        <v>8.1999999999999993</v>
      </c>
      <c r="C71" s="76" t="s">
        <v>64</v>
      </c>
      <c r="D71" s="77"/>
      <c r="E71" s="78"/>
      <c r="F71" s="55" t="s">
        <v>32</v>
      </c>
      <c r="G71" s="55"/>
      <c r="H71" s="57">
        <v>2</v>
      </c>
      <c r="I71" s="58"/>
      <c r="J71" s="26">
        <v>1</v>
      </c>
      <c r="K71" s="34"/>
      <c r="L71" s="34"/>
      <c r="M71" s="1"/>
      <c r="N71" s="1"/>
      <c r="O71" s="1"/>
      <c r="U71" s="1"/>
      <c r="V71" s="1"/>
      <c r="W71" s="1"/>
      <c r="X71" s="1"/>
      <c r="Y71" s="1"/>
      <c r="Z71" s="1"/>
      <c r="AA71" s="1"/>
    </row>
    <row r="72" spans="2:27" s="4" customFormat="1" ht="61.5" customHeight="1" x14ac:dyDescent="0.15">
      <c r="B72" s="10">
        <v>8.3000000000000007</v>
      </c>
      <c r="C72" s="86" t="s">
        <v>65</v>
      </c>
      <c r="D72" s="87"/>
      <c r="E72" s="88"/>
      <c r="F72" s="55" t="s">
        <v>15</v>
      </c>
      <c r="G72" s="55"/>
      <c r="H72" s="57">
        <v>3</v>
      </c>
      <c r="I72" s="58"/>
      <c r="J72" s="26">
        <v>1</v>
      </c>
      <c r="K72" s="34"/>
      <c r="L72" s="34"/>
      <c r="M72" s="1"/>
      <c r="N72" s="1"/>
      <c r="O72" s="1"/>
      <c r="U72" s="1"/>
      <c r="V72" s="1"/>
      <c r="W72" s="1"/>
      <c r="X72" s="1"/>
      <c r="Y72" s="1"/>
      <c r="Z72" s="1"/>
      <c r="AA72" s="1"/>
    </row>
    <row r="73" spans="2:27" s="4" customFormat="1" ht="25.5" customHeight="1" x14ac:dyDescent="0.15">
      <c r="B73" s="11">
        <v>8.4</v>
      </c>
      <c r="C73" s="83" t="s">
        <v>66</v>
      </c>
      <c r="D73" s="84"/>
      <c r="E73" s="85"/>
      <c r="F73" s="55" t="s">
        <v>18</v>
      </c>
      <c r="G73" s="55"/>
      <c r="H73" s="57">
        <v>20</v>
      </c>
      <c r="I73" s="58"/>
      <c r="J73" s="26">
        <v>1</v>
      </c>
      <c r="K73" s="34"/>
      <c r="L73" s="34"/>
      <c r="M73" s="1"/>
      <c r="N73" s="1"/>
      <c r="O73" s="1"/>
      <c r="U73" s="1"/>
      <c r="V73" s="1"/>
      <c r="W73" s="1"/>
      <c r="X73" s="1"/>
      <c r="Y73" s="1"/>
      <c r="Z73" s="1"/>
      <c r="AA73" s="1"/>
    </row>
    <row r="74" spans="2:27" s="4" customFormat="1" ht="25.5" customHeight="1" x14ac:dyDescent="0.15">
      <c r="B74" s="11">
        <v>8.5</v>
      </c>
      <c r="C74" s="83" t="s">
        <v>67</v>
      </c>
      <c r="D74" s="84"/>
      <c r="E74" s="85"/>
      <c r="F74" s="55" t="s">
        <v>18</v>
      </c>
      <c r="G74" s="55"/>
      <c r="H74" s="57">
        <v>43</v>
      </c>
      <c r="I74" s="58"/>
      <c r="J74" s="26">
        <v>1</v>
      </c>
      <c r="K74" s="34"/>
      <c r="L74" s="34"/>
      <c r="M74" s="1"/>
      <c r="N74" s="1"/>
      <c r="O74" s="1"/>
      <c r="U74" s="1"/>
      <c r="V74" s="1"/>
      <c r="W74" s="1"/>
      <c r="X74" s="1"/>
      <c r="Y74" s="1"/>
      <c r="Z74" s="1"/>
      <c r="AA74" s="1"/>
    </row>
    <row r="75" spans="2:27" s="4" customFormat="1" ht="25.5" customHeight="1" x14ac:dyDescent="0.15">
      <c r="B75" s="11">
        <v>8.6</v>
      </c>
      <c r="C75" s="71" t="s">
        <v>68</v>
      </c>
      <c r="D75" s="71"/>
      <c r="E75" s="71"/>
      <c r="F75" s="57" t="s">
        <v>15</v>
      </c>
      <c r="G75" s="58"/>
      <c r="H75" s="57">
        <v>2</v>
      </c>
      <c r="I75" s="58"/>
      <c r="J75" s="26">
        <v>1</v>
      </c>
      <c r="K75" s="34"/>
      <c r="L75" s="34"/>
      <c r="M75" s="1"/>
      <c r="N75" s="1"/>
      <c r="O75" s="1"/>
      <c r="U75" s="1"/>
      <c r="V75" s="1"/>
      <c r="W75" s="1"/>
      <c r="X75" s="1"/>
      <c r="Y75" s="1"/>
      <c r="Z75" s="1"/>
      <c r="AA75" s="1"/>
    </row>
    <row r="76" spans="2:27" s="4" customFormat="1" ht="25.5" customHeight="1" x14ac:dyDescent="0.15">
      <c r="B76" s="11">
        <v>8.6999999999999993</v>
      </c>
      <c r="C76" s="71" t="s">
        <v>69</v>
      </c>
      <c r="D76" s="71"/>
      <c r="E76" s="71"/>
      <c r="F76" s="57" t="s">
        <v>15</v>
      </c>
      <c r="G76" s="58"/>
      <c r="H76" s="57">
        <v>1</v>
      </c>
      <c r="I76" s="58"/>
      <c r="J76" s="26">
        <v>1</v>
      </c>
      <c r="K76" s="34"/>
      <c r="L76" s="34"/>
      <c r="M76" s="1"/>
      <c r="N76" s="1"/>
      <c r="O76" s="1"/>
      <c r="U76" s="1"/>
      <c r="V76" s="1"/>
      <c r="W76" s="1"/>
      <c r="X76" s="1"/>
      <c r="Y76" s="1"/>
      <c r="Z76" s="1"/>
      <c r="AA76" s="1"/>
    </row>
    <row r="77" spans="2:27" s="4" customFormat="1" ht="25.5" customHeight="1" x14ac:dyDescent="0.15">
      <c r="B77" s="11">
        <v>8.8000000000000007</v>
      </c>
      <c r="C77" s="71" t="s">
        <v>27</v>
      </c>
      <c r="D77" s="71"/>
      <c r="E77" s="71"/>
      <c r="F77" s="57" t="s">
        <v>15</v>
      </c>
      <c r="G77" s="58"/>
      <c r="H77" s="57">
        <v>3</v>
      </c>
      <c r="I77" s="58"/>
      <c r="J77" s="26">
        <v>1</v>
      </c>
      <c r="K77" s="34"/>
      <c r="L77" s="34"/>
      <c r="M77" s="1"/>
      <c r="N77" s="1"/>
      <c r="O77" s="1"/>
      <c r="U77" s="1"/>
      <c r="V77" s="1"/>
      <c r="W77" s="1"/>
      <c r="X77" s="1"/>
      <c r="Y77" s="1"/>
      <c r="Z77" s="1"/>
      <c r="AA77" s="1"/>
    </row>
    <row r="78" spans="2:27" s="4" customFormat="1" ht="25.5" customHeight="1" x14ac:dyDescent="0.15">
      <c r="B78" s="49" t="s">
        <v>29</v>
      </c>
      <c r="C78" s="49"/>
      <c r="D78" s="49"/>
      <c r="E78" s="49"/>
      <c r="F78" s="49"/>
      <c r="G78" s="49"/>
      <c r="H78" s="49"/>
      <c r="I78" s="49"/>
      <c r="J78" s="49"/>
      <c r="K78" s="49"/>
      <c r="L78" s="15"/>
      <c r="M78" s="1"/>
      <c r="N78" s="1"/>
      <c r="O78" s="1"/>
      <c r="U78" s="1"/>
      <c r="V78" s="1"/>
      <c r="W78" s="1"/>
      <c r="X78" s="1"/>
      <c r="Y78" s="1"/>
      <c r="Z78" s="1"/>
      <c r="AA78" s="1"/>
    </row>
    <row r="79" spans="2:27" s="4" customFormat="1" ht="24" customHeight="1" x14ac:dyDescent="0.15">
      <c r="B79" s="19">
        <v>9</v>
      </c>
      <c r="C79" s="59" t="s">
        <v>70</v>
      </c>
      <c r="D79" s="59"/>
      <c r="E79" s="59"/>
      <c r="F79" s="59"/>
      <c r="G79" s="59"/>
      <c r="H79" s="59"/>
      <c r="I79" s="59"/>
      <c r="J79" s="59"/>
      <c r="K79" s="59"/>
      <c r="L79" s="59"/>
      <c r="M79" s="1"/>
      <c r="N79" s="1"/>
      <c r="O79" s="1"/>
      <c r="U79" s="1"/>
      <c r="V79" s="1"/>
      <c r="W79" s="1"/>
      <c r="X79" s="1"/>
      <c r="Y79" s="1"/>
      <c r="Z79" s="1"/>
      <c r="AA79" s="1"/>
    </row>
    <row r="80" spans="2:27" s="4" customFormat="1" ht="32.25" customHeight="1" x14ac:dyDescent="0.15">
      <c r="B80" s="9" t="s">
        <v>7</v>
      </c>
      <c r="C80" s="60" t="s">
        <v>8</v>
      </c>
      <c r="D80" s="60"/>
      <c r="E80" s="60"/>
      <c r="F80" s="60" t="s">
        <v>9</v>
      </c>
      <c r="G80" s="60"/>
      <c r="H80" s="60" t="s">
        <v>10</v>
      </c>
      <c r="I80" s="60"/>
      <c r="J80" s="9" t="s">
        <v>11</v>
      </c>
      <c r="K80" s="9" t="s">
        <v>12</v>
      </c>
      <c r="L80" s="9" t="s">
        <v>13</v>
      </c>
      <c r="M80" s="1"/>
      <c r="N80" s="1"/>
      <c r="O80" s="1"/>
      <c r="U80" s="1"/>
      <c r="V80" s="1"/>
      <c r="W80" s="1"/>
      <c r="X80" s="1"/>
      <c r="Y80" s="1"/>
      <c r="Z80" s="1"/>
      <c r="AA80" s="1"/>
    </row>
    <row r="81" spans="2:27" s="4" customFormat="1" ht="32.25" customHeight="1" x14ac:dyDescent="0.15">
      <c r="B81" s="10">
        <v>9.1</v>
      </c>
      <c r="C81" s="81" t="s">
        <v>71</v>
      </c>
      <c r="D81" s="81"/>
      <c r="E81" s="81"/>
      <c r="F81" s="55" t="s">
        <v>15</v>
      </c>
      <c r="G81" s="55"/>
      <c r="H81" s="57">
        <v>6</v>
      </c>
      <c r="I81" s="58"/>
      <c r="J81" s="26">
        <v>1</v>
      </c>
      <c r="K81" s="34"/>
      <c r="L81" s="34"/>
      <c r="M81" s="1"/>
      <c r="N81" s="1"/>
      <c r="O81" s="1"/>
      <c r="U81" s="1"/>
      <c r="V81" s="1"/>
      <c r="W81" s="1"/>
      <c r="X81" s="1"/>
      <c r="Y81" s="1"/>
      <c r="Z81" s="1"/>
      <c r="AA81" s="1"/>
    </row>
    <row r="82" spans="2:27" s="4" customFormat="1" ht="32.25" customHeight="1" x14ac:dyDescent="0.15">
      <c r="B82" s="10">
        <v>9.1999999999999993</v>
      </c>
      <c r="C82" s="81" t="s">
        <v>72</v>
      </c>
      <c r="D82" s="81"/>
      <c r="E82" s="81"/>
      <c r="F82" s="55" t="s">
        <v>32</v>
      </c>
      <c r="G82" s="55"/>
      <c r="H82" s="57">
        <v>1</v>
      </c>
      <c r="I82" s="58"/>
      <c r="J82" s="26">
        <v>1</v>
      </c>
      <c r="K82" s="34"/>
      <c r="L82" s="34"/>
      <c r="M82" s="1"/>
      <c r="N82" s="1"/>
      <c r="O82" s="1"/>
      <c r="U82" s="1"/>
      <c r="V82" s="1"/>
      <c r="W82" s="1"/>
      <c r="X82" s="1"/>
      <c r="Y82" s="1"/>
      <c r="Z82" s="1"/>
      <c r="AA82" s="1"/>
    </row>
    <row r="83" spans="2:27" s="4" customFormat="1" ht="52.5" customHeight="1" x14ac:dyDescent="0.15">
      <c r="B83" s="10">
        <v>9.3000000000000007</v>
      </c>
      <c r="C83" s="81" t="s">
        <v>73</v>
      </c>
      <c r="D83" s="81"/>
      <c r="E83" s="81"/>
      <c r="F83" s="55" t="s">
        <v>15</v>
      </c>
      <c r="G83" s="55"/>
      <c r="H83" s="57">
        <v>8</v>
      </c>
      <c r="I83" s="58"/>
      <c r="J83" s="26">
        <v>1</v>
      </c>
      <c r="K83" s="34"/>
      <c r="L83" s="34"/>
      <c r="M83" s="1"/>
      <c r="N83" s="1"/>
      <c r="O83" s="1"/>
      <c r="U83" s="1"/>
      <c r="V83" s="1"/>
      <c r="W83" s="1"/>
      <c r="X83" s="1"/>
      <c r="Y83" s="1"/>
      <c r="Z83" s="1"/>
      <c r="AA83" s="1"/>
    </row>
    <row r="84" spans="2:27" s="4" customFormat="1" ht="52.5" customHeight="1" x14ac:dyDescent="0.15">
      <c r="B84" s="11">
        <v>9.4</v>
      </c>
      <c r="C84" s="82" t="s">
        <v>67</v>
      </c>
      <c r="D84" s="82"/>
      <c r="E84" s="82"/>
      <c r="F84" s="55" t="s">
        <v>18</v>
      </c>
      <c r="G84" s="55"/>
      <c r="H84" s="57">
        <v>40</v>
      </c>
      <c r="I84" s="58"/>
      <c r="J84" s="26">
        <v>1</v>
      </c>
      <c r="K84" s="34"/>
      <c r="L84" s="34"/>
      <c r="M84" s="1"/>
      <c r="N84" s="1"/>
      <c r="O84" s="1"/>
      <c r="U84" s="1"/>
      <c r="V84" s="1"/>
      <c r="W84" s="1"/>
      <c r="X84" s="1"/>
      <c r="Y84" s="1"/>
      <c r="Z84" s="1"/>
      <c r="AA84" s="1"/>
    </row>
    <row r="85" spans="2:27" s="4" customFormat="1" ht="52.5" customHeight="1" x14ac:dyDescent="0.15">
      <c r="B85" s="11">
        <v>9.5</v>
      </c>
      <c r="C85" s="64" t="s">
        <v>74</v>
      </c>
      <c r="D85" s="64"/>
      <c r="E85" s="64"/>
      <c r="F85" s="79" t="s">
        <v>15</v>
      </c>
      <c r="G85" s="80"/>
      <c r="H85" s="57">
        <v>1</v>
      </c>
      <c r="I85" s="58"/>
      <c r="J85" s="26">
        <v>1</v>
      </c>
      <c r="K85" s="34"/>
      <c r="L85" s="34"/>
      <c r="M85" s="1"/>
      <c r="N85" s="1"/>
      <c r="O85" s="1"/>
      <c r="U85" s="1"/>
      <c r="V85" s="1"/>
      <c r="W85" s="1"/>
      <c r="X85" s="1"/>
      <c r="Y85" s="1"/>
      <c r="Z85" s="1"/>
      <c r="AA85" s="1"/>
    </row>
    <row r="86" spans="2:27" s="4" customFormat="1" ht="52.5" customHeight="1" x14ac:dyDescent="0.15">
      <c r="B86" s="11">
        <v>9.6</v>
      </c>
      <c r="C86" s="64" t="s">
        <v>75</v>
      </c>
      <c r="D86" s="64"/>
      <c r="E86" s="64"/>
      <c r="F86" s="79" t="s">
        <v>15</v>
      </c>
      <c r="G86" s="80"/>
      <c r="H86" s="57">
        <v>2</v>
      </c>
      <c r="I86" s="58"/>
      <c r="J86" s="26">
        <v>1</v>
      </c>
      <c r="K86" s="34"/>
      <c r="L86" s="34"/>
      <c r="M86" s="1"/>
      <c r="N86" s="1"/>
      <c r="O86" s="1"/>
      <c r="U86" s="1"/>
      <c r="V86" s="1"/>
      <c r="W86" s="1"/>
      <c r="X86" s="1"/>
      <c r="Y86" s="1"/>
      <c r="Z86" s="1"/>
      <c r="AA86" s="1"/>
    </row>
    <row r="87" spans="2:27" s="4" customFormat="1" ht="24.75" customHeight="1" x14ac:dyDescent="0.15">
      <c r="B87" s="11">
        <v>9.6999999999999993</v>
      </c>
      <c r="C87" s="64" t="s">
        <v>76</v>
      </c>
      <c r="D87" s="64"/>
      <c r="E87" s="64"/>
      <c r="F87" s="79" t="s">
        <v>15</v>
      </c>
      <c r="G87" s="80"/>
      <c r="H87" s="57">
        <v>1</v>
      </c>
      <c r="I87" s="58"/>
      <c r="J87" s="26">
        <v>1</v>
      </c>
      <c r="K87" s="34"/>
      <c r="L87" s="34"/>
      <c r="M87" s="1"/>
      <c r="N87" s="1"/>
      <c r="O87" s="1"/>
      <c r="U87" s="1"/>
      <c r="V87" s="1"/>
      <c r="W87" s="1"/>
      <c r="X87" s="1"/>
      <c r="Y87" s="1"/>
      <c r="Z87" s="1"/>
      <c r="AA87" s="1"/>
    </row>
    <row r="88" spans="2:27" s="4" customFormat="1" ht="24.75" customHeight="1" x14ac:dyDescent="0.15">
      <c r="B88" s="11">
        <v>9.8000000000000007</v>
      </c>
      <c r="C88" s="64" t="s">
        <v>27</v>
      </c>
      <c r="D88" s="64"/>
      <c r="E88" s="64"/>
      <c r="F88" s="79" t="s">
        <v>15</v>
      </c>
      <c r="G88" s="80"/>
      <c r="H88" s="57">
        <v>4</v>
      </c>
      <c r="I88" s="58"/>
      <c r="J88" s="26">
        <v>1</v>
      </c>
      <c r="K88" s="34"/>
      <c r="L88" s="34"/>
      <c r="M88" s="1"/>
      <c r="N88" s="1"/>
      <c r="O88" s="1"/>
      <c r="U88" s="1"/>
      <c r="V88" s="1"/>
      <c r="W88" s="1"/>
      <c r="X88" s="1"/>
      <c r="Y88" s="1"/>
      <c r="Z88" s="1"/>
      <c r="AA88" s="1"/>
    </row>
    <row r="89" spans="2:27" s="4" customFormat="1" ht="24.75" customHeight="1" x14ac:dyDescent="0.15">
      <c r="B89" s="49" t="s">
        <v>29</v>
      </c>
      <c r="C89" s="49"/>
      <c r="D89" s="49"/>
      <c r="E89" s="49"/>
      <c r="F89" s="49"/>
      <c r="G89" s="49"/>
      <c r="H89" s="49"/>
      <c r="I89" s="49"/>
      <c r="J89" s="49"/>
      <c r="K89" s="49"/>
      <c r="L89" s="15"/>
      <c r="M89" s="1"/>
      <c r="N89" s="1"/>
      <c r="O89" s="1"/>
      <c r="U89" s="1"/>
      <c r="V89" s="1"/>
      <c r="W89" s="1"/>
      <c r="X89" s="1"/>
      <c r="Y89" s="1"/>
      <c r="Z89" s="1"/>
      <c r="AA89" s="1"/>
    </row>
    <row r="90" spans="2:27" s="4" customFormat="1" ht="32.25" customHeight="1" x14ac:dyDescent="0.15">
      <c r="B90" s="19">
        <v>10</v>
      </c>
      <c r="C90" s="59" t="s">
        <v>77</v>
      </c>
      <c r="D90" s="59"/>
      <c r="E90" s="59"/>
      <c r="F90" s="59"/>
      <c r="G90" s="59"/>
      <c r="H90" s="59"/>
      <c r="I90" s="59"/>
      <c r="J90" s="59"/>
      <c r="K90" s="59"/>
      <c r="L90" s="59"/>
      <c r="M90" s="1"/>
      <c r="N90" s="1"/>
      <c r="O90" s="1"/>
      <c r="U90" s="1"/>
      <c r="V90" s="1"/>
      <c r="W90" s="1"/>
      <c r="X90" s="1"/>
      <c r="Y90" s="1"/>
      <c r="Z90" s="1"/>
      <c r="AA90" s="1"/>
    </row>
    <row r="91" spans="2:27" s="4" customFormat="1" ht="32.25" customHeight="1" x14ac:dyDescent="0.15">
      <c r="B91" s="9" t="s">
        <v>7</v>
      </c>
      <c r="C91" s="60" t="s">
        <v>8</v>
      </c>
      <c r="D91" s="60"/>
      <c r="E91" s="60"/>
      <c r="F91" s="60" t="s">
        <v>9</v>
      </c>
      <c r="G91" s="60"/>
      <c r="H91" s="60" t="s">
        <v>10</v>
      </c>
      <c r="I91" s="60"/>
      <c r="J91" s="9" t="s">
        <v>11</v>
      </c>
      <c r="K91" s="9" t="s">
        <v>12</v>
      </c>
      <c r="L91" s="9" t="s">
        <v>13</v>
      </c>
      <c r="M91" s="1"/>
      <c r="N91" s="1"/>
      <c r="O91" s="1"/>
      <c r="U91" s="1"/>
      <c r="V91" s="1"/>
      <c r="W91" s="1"/>
      <c r="X91" s="1"/>
      <c r="Y91" s="1"/>
      <c r="Z91" s="1"/>
      <c r="AA91" s="1"/>
    </row>
    <row r="92" spans="2:27" s="4" customFormat="1" ht="40.5" customHeight="1" x14ac:dyDescent="0.15">
      <c r="B92" s="10">
        <v>10.1</v>
      </c>
      <c r="C92" s="54" t="s">
        <v>78</v>
      </c>
      <c r="D92" s="54"/>
      <c r="E92" s="54"/>
      <c r="F92" s="69" t="s">
        <v>32</v>
      </c>
      <c r="G92" s="70"/>
      <c r="H92" s="69">
        <v>16.2</v>
      </c>
      <c r="I92" s="70"/>
      <c r="J92" s="27">
        <v>1</v>
      </c>
      <c r="K92" s="34"/>
      <c r="L92" s="34"/>
      <c r="M92" s="1"/>
      <c r="N92" s="1"/>
      <c r="O92" s="1"/>
      <c r="U92" s="1"/>
      <c r="V92" s="1"/>
      <c r="W92" s="1"/>
      <c r="X92" s="1"/>
      <c r="Y92" s="1"/>
      <c r="Z92" s="1"/>
      <c r="AA92" s="1"/>
    </row>
    <row r="93" spans="2:27" s="4" customFormat="1" ht="26.25" customHeight="1" x14ac:dyDescent="0.15">
      <c r="B93" s="10">
        <v>10.199999999999999</v>
      </c>
      <c r="C93" s="54" t="s">
        <v>79</v>
      </c>
      <c r="D93" s="54"/>
      <c r="E93" s="54"/>
      <c r="F93" s="69" t="s">
        <v>63</v>
      </c>
      <c r="G93" s="70"/>
      <c r="H93" s="69">
        <v>2</v>
      </c>
      <c r="I93" s="70"/>
      <c r="J93" s="27">
        <v>1</v>
      </c>
      <c r="K93" s="34"/>
      <c r="L93" s="34"/>
      <c r="M93" s="1"/>
      <c r="N93" s="1"/>
      <c r="O93" s="1"/>
      <c r="U93" s="1"/>
      <c r="V93" s="1"/>
      <c r="W93" s="1"/>
      <c r="X93" s="1"/>
      <c r="Y93" s="1"/>
      <c r="Z93" s="1"/>
      <c r="AA93" s="1"/>
    </row>
    <row r="94" spans="2:27" s="4" customFormat="1" ht="26.25" customHeight="1" x14ac:dyDescent="0.15">
      <c r="B94" s="11">
        <v>10.3</v>
      </c>
      <c r="C94" s="61" t="s">
        <v>56</v>
      </c>
      <c r="D94" s="62"/>
      <c r="E94" s="63"/>
      <c r="F94" s="57" t="s">
        <v>18</v>
      </c>
      <c r="G94" s="58"/>
      <c r="H94" s="57">
        <v>50</v>
      </c>
      <c r="I94" s="58"/>
      <c r="J94" s="26">
        <v>1</v>
      </c>
      <c r="K94" s="34"/>
      <c r="L94" s="34"/>
      <c r="M94" s="1"/>
      <c r="N94" s="1"/>
      <c r="O94" s="1"/>
      <c r="U94" s="1"/>
      <c r="V94" s="1"/>
      <c r="W94" s="1"/>
      <c r="X94" s="1"/>
      <c r="Y94" s="1"/>
      <c r="Z94" s="1"/>
      <c r="AA94" s="1"/>
    </row>
    <row r="95" spans="2:27" s="4" customFormat="1" ht="26.25" customHeight="1" x14ac:dyDescent="0.15">
      <c r="B95" s="11">
        <v>10.4</v>
      </c>
      <c r="C95" s="56" t="s">
        <v>66</v>
      </c>
      <c r="D95" s="56"/>
      <c r="E95" s="56"/>
      <c r="F95" s="57" t="s">
        <v>18</v>
      </c>
      <c r="G95" s="58"/>
      <c r="H95" s="57">
        <v>25</v>
      </c>
      <c r="I95" s="58"/>
      <c r="J95" s="26">
        <v>1</v>
      </c>
      <c r="K95" s="34"/>
      <c r="L95" s="34"/>
      <c r="M95" s="1"/>
      <c r="N95" s="1"/>
      <c r="O95" s="1"/>
      <c r="U95" s="1"/>
      <c r="V95" s="1"/>
      <c r="W95" s="1"/>
      <c r="X95" s="1"/>
      <c r="Y95" s="1"/>
      <c r="Z95" s="1"/>
      <c r="AA95" s="1"/>
    </row>
    <row r="96" spans="2:27" s="4" customFormat="1" ht="26.25" customHeight="1" x14ac:dyDescent="0.15">
      <c r="B96" s="11">
        <v>10.5</v>
      </c>
      <c r="C96" s="56" t="s">
        <v>80</v>
      </c>
      <c r="D96" s="56"/>
      <c r="E96" s="56"/>
      <c r="F96" s="57" t="s">
        <v>15</v>
      </c>
      <c r="G96" s="58"/>
      <c r="H96" s="57">
        <v>1</v>
      </c>
      <c r="I96" s="58"/>
      <c r="J96" s="26">
        <v>1</v>
      </c>
      <c r="K96" s="34"/>
      <c r="L96" s="34"/>
      <c r="M96" s="1"/>
      <c r="N96" s="1"/>
      <c r="O96" s="1"/>
      <c r="U96" s="1"/>
      <c r="V96" s="1"/>
      <c r="W96" s="1"/>
      <c r="X96" s="1"/>
      <c r="Y96" s="1"/>
      <c r="Z96" s="1"/>
      <c r="AA96" s="1"/>
    </row>
    <row r="97" spans="2:27" s="4" customFormat="1" ht="26.25" customHeight="1" x14ac:dyDescent="0.15">
      <c r="B97" s="11">
        <v>10.6</v>
      </c>
      <c r="C97" s="56" t="s">
        <v>81</v>
      </c>
      <c r="D97" s="56"/>
      <c r="E97" s="56"/>
      <c r="F97" s="57" t="s">
        <v>15</v>
      </c>
      <c r="G97" s="58"/>
      <c r="H97" s="57">
        <v>1</v>
      </c>
      <c r="I97" s="58"/>
      <c r="J97" s="26">
        <v>1</v>
      </c>
      <c r="K97" s="34"/>
      <c r="L97" s="34"/>
      <c r="M97" s="1"/>
      <c r="N97" s="1"/>
      <c r="O97" s="1"/>
      <c r="U97" s="1"/>
      <c r="V97" s="1"/>
      <c r="W97" s="1"/>
      <c r="X97" s="1"/>
      <c r="Y97" s="1"/>
      <c r="Z97" s="1"/>
      <c r="AA97" s="1"/>
    </row>
    <row r="98" spans="2:27" s="4" customFormat="1" ht="26.25" customHeight="1" x14ac:dyDescent="0.15">
      <c r="B98" s="11">
        <v>10.7</v>
      </c>
      <c r="C98" s="56" t="s">
        <v>82</v>
      </c>
      <c r="D98" s="56"/>
      <c r="E98" s="56"/>
      <c r="F98" s="57" t="s">
        <v>15</v>
      </c>
      <c r="G98" s="58"/>
      <c r="H98" s="57">
        <v>2</v>
      </c>
      <c r="I98" s="58"/>
      <c r="J98" s="26">
        <v>1</v>
      </c>
      <c r="K98" s="34"/>
      <c r="L98" s="34"/>
      <c r="M98" s="1"/>
      <c r="N98" s="1"/>
      <c r="O98" s="1"/>
      <c r="U98" s="1"/>
      <c r="V98" s="1"/>
      <c r="W98" s="1"/>
      <c r="X98" s="1"/>
      <c r="Y98" s="1"/>
      <c r="Z98" s="1"/>
      <c r="AA98" s="1"/>
    </row>
    <row r="99" spans="2:27" s="4" customFormat="1" ht="26.25" customHeight="1" x14ac:dyDescent="0.15">
      <c r="B99" s="11">
        <v>10.8</v>
      </c>
      <c r="C99" s="56" t="s">
        <v>27</v>
      </c>
      <c r="D99" s="56"/>
      <c r="E99" s="56"/>
      <c r="F99" s="57" t="s">
        <v>15</v>
      </c>
      <c r="G99" s="58"/>
      <c r="H99" s="57">
        <v>4</v>
      </c>
      <c r="I99" s="58"/>
      <c r="J99" s="26">
        <v>1</v>
      </c>
      <c r="K99" s="34"/>
      <c r="L99" s="34"/>
      <c r="M99" s="1"/>
      <c r="N99" s="1"/>
      <c r="O99" s="1"/>
      <c r="U99" s="1"/>
      <c r="V99" s="1"/>
      <c r="W99" s="1"/>
      <c r="X99" s="1"/>
      <c r="Y99" s="1"/>
      <c r="Z99" s="1"/>
      <c r="AA99" s="1"/>
    </row>
    <row r="100" spans="2:27" s="4" customFormat="1" ht="24" customHeight="1" x14ac:dyDescent="0.15">
      <c r="B100" s="49" t="s">
        <v>29</v>
      </c>
      <c r="C100" s="49"/>
      <c r="D100" s="49"/>
      <c r="E100" s="49"/>
      <c r="F100" s="49"/>
      <c r="G100" s="49"/>
      <c r="H100" s="49"/>
      <c r="I100" s="49"/>
      <c r="J100" s="49"/>
      <c r="K100" s="49"/>
      <c r="L100" s="15"/>
      <c r="M100" s="1"/>
      <c r="N100" s="1"/>
      <c r="O100" s="1"/>
      <c r="U100" s="1"/>
      <c r="V100" s="1"/>
      <c r="W100" s="1"/>
      <c r="X100" s="1"/>
      <c r="Y100" s="1"/>
      <c r="Z100" s="1"/>
      <c r="AA100" s="1"/>
    </row>
    <row r="101" spans="2:27" s="4" customFormat="1" ht="32.25" customHeight="1" x14ac:dyDescent="0.15">
      <c r="B101" s="19">
        <v>11</v>
      </c>
      <c r="C101" s="59" t="s">
        <v>83</v>
      </c>
      <c r="D101" s="59"/>
      <c r="E101" s="59"/>
      <c r="F101" s="59"/>
      <c r="G101" s="59"/>
      <c r="H101" s="59"/>
      <c r="I101" s="59"/>
      <c r="J101" s="59"/>
      <c r="K101" s="59"/>
      <c r="L101" s="59"/>
      <c r="M101" s="1"/>
      <c r="N101" s="1"/>
      <c r="O101" s="1"/>
      <c r="U101" s="1"/>
      <c r="V101" s="1"/>
      <c r="W101" s="1"/>
      <c r="X101" s="1"/>
      <c r="Y101" s="1"/>
      <c r="Z101" s="1"/>
      <c r="AA101" s="1"/>
    </row>
    <row r="102" spans="2:27" s="4" customFormat="1" ht="32.25" customHeight="1" x14ac:dyDescent="0.15">
      <c r="B102" s="9" t="s">
        <v>7</v>
      </c>
      <c r="C102" s="60" t="s">
        <v>8</v>
      </c>
      <c r="D102" s="60"/>
      <c r="E102" s="60"/>
      <c r="F102" s="60" t="s">
        <v>9</v>
      </c>
      <c r="G102" s="60"/>
      <c r="H102" s="60" t="s">
        <v>10</v>
      </c>
      <c r="I102" s="60"/>
      <c r="J102" s="9" t="s">
        <v>11</v>
      </c>
      <c r="K102" s="9" t="s">
        <v>12</v>
      </c>
      <c r="L102" s="9" t="s">
        <v>13</v>
      </c>
      <c r="M102" s="1"/>
      <c r="N102" s="1"/>
      <c r="O102" s="1"/>
      <c r="U102" s="1"/>
      <c r="V102" s="1"/>
      <c r="W102" s="1"/>
      <c r="X102" s="1"/>
      <c r="Y102" s="1"/>
      <c r="Z102" s="1"/>
      <c r="AA102" s="1"/>
    </row>
    <row r="103" spans="2:27" s="4" customFormat="1" ht="38.25" customHeight="1" x14ac:dyDescent="0.15">
      <c r="B103" s="11">
        <v>11.1</v>
      </c>
      <c r="C103" s="76" t="s">
        <v>84</v>
      </c>
      <c r="D103" s="77"/>
      <c r="E103" s="78"/>
      <c r="F103" s="57" t="s">
        <v>32</v>
      </c>
      <c r="G103" s="58"/>
      <c r="H103" s="57">
        <v>36</v>
      </c>
      <c r="I103" s="58"/>
      <c r="J103" s="26">
        <v>1</v>
      </c>
      <c r="K103" s="14"/>
      <c r="L103" s="34"/>
      <c r="M103" s="1"/>
      <c r="N103" s="1"/>
      <c r="O103" s="1"/>
      <c r="U103" s="1"/>
      <c r="V103" s="1"/>
      <c r="W103" s="1"/>
      <c r="X103" s="1"/>
      <c r="Y103" s="1"/>
      <c r="Z103" s="1"/>
      <c r="AA103" s="1"/>
    </row>
    <row r="104" spans="2:27" ht="51.75" customHeight="1" x14ac:dyDescent="0.15">
      <c r="B104" s="11">
        <v>11.2</v>
      </c>
      <c r="C104" s="76" t="s">
        <v>85</v>
      </c>
      <c r="D104" s="77"/>
      <c r="E104" s="78"/>
      <c r="F104" s="57" t="s">
        <v>63</v>
      </c>
      <c r="G104" s="58"/>
      <c r="H104" s="57">
        <v>2</v>
      </c>
      <c r="I104" s="58">
        <v>1</v>
      </c>
      <c r="J104" s="26">
        <v>1</v>
      </c>
      <c r="K104" s="14"/>
      <c r="L104" s="34"/>
    </row>
    <row r="105" spans="2:27" ht="26.25" customHeight="1" x14ac:dyDescent="0.15">
      <c r="B105" s="10">
        <v>11.3</v>
      </c>
      <c r="C105" s="54" t="s">
        <v>86</v>
      </c>
      <c r="D105" s="54"/>
      <c r="E105" s="54"/>
      <c r="F105" s="57" t="s">
        <v>15</v>
      </c>
      <c r="G105" s="58"/>
      <c r="H105" s="57">
        <v>6</v>
      </c>
      <c r="I105" s="58">
        <v>6</v>
      </c>
      <c r="J105" s="26">
        <v>1</v>
      </c>
      <c r="K105" s="14"/>
      <c r="L105" s="34"/>
    </row>
    <row r="106" spans="2:27" ht="26.25" customHeight="1" x14ac:dyDescent="0.15">
      <c r="B106" s="11">
        <v>11.4</v>
      </c>
      <c r="C106" s="56" t="s">
        <v>66</v>
      </c>
      <c r="D106" s="56"/>
      <c r="E106" s="56"/>
      <c r="F106" s="57" t="s">
        <v>18</v>
      </c>
      <c r="G106" s="58"/>
      <c r="H106" s="57">
        <v>10</v>
      </c>
      <c r="I106" s="58">
        <v>10</v>
      </c>
      <c r="J106" s="26">
        <v>1</v>
      </c>
      <c r="K106" s="14"/>
      <c r="L106" s="34"/>
    </row>
    <row r="107" spans="2:27" ht="26.25" customHeight="1" x14ac:dyDescent="0.15">
      <c r="B107" s="11">
        <v>11.5</v>
      </c>
      <c r="C107" s="56" t="s">
        <v>67</v>
      </c>
      <c r="D107" s="56"/>
      <c r="E107" s="56"/>
      <c r="F107" s="57" t="s">
        <v>18</v>
      </c>
      <c r="G107" s="58"/>
      <c r="H107" s="57">
        <v>55</v>
      </c>
      <c r="I107" s="58">
        <v>55</v>
      </c>
      <c r="J107" s="26">
        <v>1</v>
      </c>
      <c r="K107" s="14"/>
      <c r="L107" s="34"/>
    </row>
    <row r="108" spans="2:27" ht="26.25" customHeight="1" x14ac:dyDescent="0.15">
      <c r="B108" s="11">
        <v>11.6</v>
      </c>
      <c r="C108" s="56" t="s">
        <v>87</v>
      </c>
      <c r="D108" s="56"/>
      <c r="E108" s="56"/>
      <c r="F108" s="57" t="s">
        <v>15</v>
      </c>
      <c r="G108" s="58"/>
      <c r="H108" s="57">
        <v>1</v>
      </c>
      <c r="I108" s="58"/>
      <c r="J108" s="26">
        <v>1</v>
      </c>
      <c r="K108" s="14"/>
      <c r="L108" s="34"/>
    </row>
    <row r="109" spans="2:27" ht="26.25" customHeight="1" x14ac:dyDescent="0.15">
      <c r="B109" s="11">
        <v>11.7</v>
      </c>
      <c r="C109" s="56" t="s">
        <v>88</v>
      </c>
      <c r="D109" s="56"/>
      <c r="E109" s="56"/>
      <c r="F109" s="57" t="s">
        <v>15</v>
      </c>
      <c r="G109" s="58"/>
      <c r="H109" s="57">
        <v>6</v>
      </c>
      <c r="I109" s="58"/>
      <c r="J109" s="26">
        <v>1</v>
      </c>
      <c r="K109" s="14"/>
      <c r="L109" s="34"/>
    </row>
    <row r="110" spans="2:27" ht="26.25" customHeight="1" x14ac:dyDescent="0.15">
      <c r="B110" s="11">
        <v>11.8</v>
      </c>
      <c r="C110" s="56" t="s">
        <v>27</v>
      </c>
      <c r="D110" s="56"/>
      <c r="E110" s="56"/>
      <c r="F110" s="57" t="s">
        <v>15</v>
      </c>
      <c r="G110" s="58"/>
      <c r="H110" s="57">
        <v>7</v>
      </c>
      <c r="I110" s="58"/>
      <c r="J110" s="26">
        <v>1</v>
      </c>
      <c r="K110" s="14"/>
      <c r="L110" s="34"/>
    </row>
    <row r="111" spans="2:27" ht="24" customHeight="1" x14ac:dyDescent="0.15">
      <c r="B111" s="49" t="s">
        <v>29</v>
      </c>
      <c r="C111" s="49"/>
      <c r="D111" s="49"/>
      <c r="E111" s="49"/>
      <c r="F111" s="49"/>
      <c r="G111" s="49"/>
      <c r="H111" s="49"/>
      <c r="I111" s="49"/>
      <c r="J111" s="49"/>
      <c r="K111" s="49"/>
      <c r="L111" s="15"/>
    </row>
    <row r="112" spans="2:27" ht="33" customHeight="1" x14ac:dyDescent="0.15">
      <c r="B112" s="19">
        <v>12</v>
      </c>
      <c r="C112" s="59" t="s">
        <v>89</v>
      </c>
      <c r="D112" s="59"/>
      <c r="E112" s="59"/>
      <c r="F112" s="59"/>
      <c r="G112" s="59"/>
      <c r="H112" s="59"/>
      <c r="I112" s="59"/>
      <c r="J112" s="59"/>
      <c r="K112" s="59"/>
      <c r="L112" s="59"/>
    </row>
    <row r="113" spans="2:12" ht="30" customHeight="1" x14ac:dyDescent="0.15">
      <c r="B113" s="9" t="s">
        <v>7</v>
      </c>
      <c r="C113" s="60" t="s">
        <v>8</v>
      </c>
      <c r="D113" s="60"/>
      <c r="E113" s="60"/>
      <c r="F113" s="60" t="s">
        <v>9</v>
      </c>
      <c r="G113" s="60"/>
      <c r="H113" s="60" t="s">
        <v>10</v>
      </c>
      <c r="I113" s="60"/>
      <c r="J113" s="9" t="s">
        <v>11</v>
      </c>
      <c r="K113" s="9" t="s">
        <v>12</v>
      </c>
      <c r="L113" s="9" t="s">
        <v>13</v>
      </c>
    </row>
    <row r="114" spans="2:12" ht="51.75" customHeight="1" x14ac:dyDescent="0.15">
      <c r="B114" s="10">
        <v>12.1</v>
      </c>
      <c r="C114" s="54" t="s">
        <v>84</v>
      </c>
      <c r="D114" s="54"/>
      <c r="E114" s="54"/>
      <c r="F114" s="69" t="s">
        <v>32</v>
      </c>
      <c r="G114" s="70"/>
      <c r="H114" s="69">
        <v>16</v>
      </c>
      <c r="I114" s="70"/>
      <c r="J114" s="27">
        <v>1</v>
      </c>
      <c r="K114" s="14"/>
      <c r="L114" s="14"/>
    </row>
    <row r="115" spans="2:12" ht="23.25" customHeight="1" x14ac:dyDescent="0.15">
      <c r="B115" s="10">
        <v>12.2</v>
      </c>
      <c r="C115" s="66" t="s">
        <v>90</v>
      </c>
      <c r="D115" s="67"/>
      <c r="E115" s="68"/>
      <c r="F115" s="69" t="s">
        <v>15</v>
      </c>
      <c r="G115" s="70"/>
      <c r="H115" s="69">
        <v>4</v>
      </c>
      <c r="I115" s="70"/>
      <c r="J115" s="27">
        <v>1</v>
      </c>
      <c r="K115" s="14"/>
      <c r="L115" s="14"/>
    </row>
    <row r="116" spans="2:12" ht="23.25" customHeight="1" x14ac:dyDescent="0.15">
      <c r="B116" s="10">
        <v>12.3</v>
      </c>
      <c r="C116" s="54" t="s">
        <v>67</v>
      </c>
      <c r="D116" s="54"/>
      <c r="E116" s="54"/>
      <c r="F116" s="69" t="s">
        <v>18</v>
      </c>
      <c r="G116" s="70"/>
      <c r="H116" s="69">
        <v>75</v>
      </c>
      <c r="I116" s="70"/>
      <c r="J116" s="27">
        <v>1</v>
      </c>
      <c r="K116" s="14"/>
      <c r="L116" s="14"/>
    </row>
    <row r="117" spans="2:12" ht="29.25" customHeight="1" x14ac:dyDescent="0.15">
      <c r="B117" s="11">
        <v>12.4</v>
      </c>
      <c r="C117" s="56" t="s">
        <v>91</v>
      </c>
      <c r="D117" s="56"/>
      <c r="E117" s="56"/>
      <c r="F117" s="57" t="s">
        <v>15</v>
      </c>
      <c r="G117" s="58"/>
      <c r="H117" s="57">
        <v>2</v>
      </c>
      <c r="I117" s="58"/>
      <c r="J117" s="27">
        <v>1</v>
      </c>
      <c r="K117" s="14"/>
      <c r="L117" s="14"/>
    </row>
    <row r="118" spans="2:12" ht="30.75" customHeight="1" x14ac:dyDescent="0.15">
      <c r="B118" s="11">
        <v>12.5</v>
      </c>
      <c r="C118" s="56" t="s">
        <v>27</v>
      </c>
      <c r="D118" s="56"/>
      <c r="E118" s="56"/>
      <c r="F118" s="57" t="s">
        <v>15</v>
      </c>
      <c r="G118" s="58"/>
      <c r="H118" s="57">
        <v>2</v>
      </c>
      <c r="I118" s="58"/>
      <c r="J118" s="27">
        <v>1</v>
      </c>
      <c r="K118" s="14"/>
      <c r="L118" s="14"/>
    </row>
    <row r="119" spans="2:12" ht="24" customHeight="1" x14ac:dyDescent="0.15">
      <c r="B119" s="49" t="s">
        <v>29</v>
      </c>
      <c r="C119" s="49"/>
      <c r="D119" s="49"/>
      <c r="E119" s="49"/>
      <c r="F119" s="49"/>
      <c r="G119" s="49"/>
      <c r="H119" s="49"/>
      <c r="I119" s="49"/>
      <c r="J119" s="49"/>
      <c r="K119" s="49"/>
      <c r="L119" s="15"/>
    </row>
    <row r="120" spans="2:12" ht="33.75" customHeight="1" x14ac:dyDescent="0.15">
      <c r="B120" s="19">
        <v>13</v>
      </c>
      <c r="C120" s="59" t="s">
        <v>92</v>
      </c>
      <c r="D120" s="59"/>
      <c r="E120" s="59"/>
      <c r="F120" s="59"/>
      <c r="G120" s="59"/>
      <c r="H120" s="59"/>
      <c r="I120" s="59"/>
      <c r="J120" s="59"/>
      <c r="K120" s="59"/>
      <c r="L120" s="59"/>
    </row>
    <row r="121" spans="2:12" ht="33.75" customHeight="1" x14ac:dyDescent="0.15">
      <c r="B121" s="9" t="s">
        <v>7</v>
      </c>
      <c r="C121" s="60" t="s">
        <v>8</v>
      </c>
      <c r="D121" s="60"/>
      <c r="E121" s="60"/>
      <c r="F121" s="60" t="s">
        <v>9</v>
      </c>
      <c r="G121" s="60"/>
      <c r="H121" s="60" t="s">
        <v>10</v>
      </c>
      <c r="I121" s="60"/>
      <c r="J121" s="9" t="s">
        <v>11</v>
      </c>
      <c r="K121" s="9" t="s">
        <v>12</v>
      </c>
      <c r="L121" s="9" t="s">
        <v>13</v>
      </c>
    </row>
    <row r="122" spans="2:12" ht="33.75" customHeight="1" x14ac:dyDescent="0.15">
      <c r="B122" s="10">
        <v>13.1</v>
      </c>
      <c r="C122" s="54" t="s">
        <v>56</v>
      </c>
      <c r="D122" s="54"/>
      <c r="E122" s="54"/>
      <c r="F122" s="75" t="s">
        <v>18</v>
      </c>
      <c r="G122" s="75"/>
      <c r="H122" s="75">
        <v>30</v>
      </c>
      <c r="I122" s="75"/>
      <c r="J122" s="10">
        <v>1</v>
      </c>
      <c r="K122" s="30"/>
      <c r="L122" s="31"/>
    </row>
    <row r="123" spans="2:12" ht="33.75" customHeight="1" x14ac:dyDescent="0.15">
      <c r="B123" s="11">
        <v>13.2</v>
      </c>
      <c r="C123" s="71" t="s">
        <v>93</v>
      </c>
      <c r="D123" s="71"/>
      <c r="E123" s="71"/>
      <c r="F123" s="57" t="s">
        <v>15</v>
      </c>
      <c r="G123" s="58"/>
      <c r="H123" s="73">
        <v>1</v>
      </c>
      <c r="I123" s="74"/>
      <c r="J123" s="10">
        <v>1</v>
      </c>
      <c r="K123" s="40"/>
      <c r="L123" s="31"/>
    </row>
    <row r="124" spans="2:12" ht="33.75" customHeight="1" x14ac:dyDescent="0.15">
      <c r="B124" s="11">
        <v>13.3</v>
      </c>
      <c r="C124" s="71" t="s">
        <v>94</v>
      </c>
      <c r="D124" s="71"/>
      <c r="E124" s="71"/>
      <c r="F124" s="57" t="s">
        <v>15</v>
      </c>
      <c r="G124" s="58"/>
      <c r="H124" s="73">
        <v>2</v>
      </c>
      <c r="I124" s="74"/>
      <c r="J124" s="10">
        <v>1</v>
      </c>
      <c r="K124" s="40"/>
      <c r="L124" s="31"/>
    </row>
    <row r="125" spans="2:12" ht="33.75" customHeight="1" x14ac:dyDescent="0.15">
      <c r="B125" s="41">
        <v>13.4</v>
      </c>
      <c r="C125" s="71" t="s">
        <v>27</v>
      </c>
      <c r="D125" s="71"/>
      <c r="E125" s="71"/>
      <c r="F125" s="57" t="s">
        <v>15</v>
      </c>
      <c r="G125" s="58"/>
      <c r="H125" s="72">
        <v>3</v>
      </c>
      <c r="I125" s="72"/>
      <c r="J125" s="10">
        <v>1</v>
      </c>
      <c r="K125" s="42"/>
      <c r="L125" s="31"/>
    </row>
    <row r="126" spans="2:12" ht="25.5" customHeight="1" x14ac:dyDescent="0.15">
      <c r="B126" s="49" t="s">
        <v>29</v>
      </c>
      <c r="C126" s="49"/>
      <c r="D126" s="49"/>
      <c r="E126" s="49"/>
      <c r="F126" s="49"/>
      <c r="G126" s="49"/>
      <c r="H126" s="49"/>
      <c r="I126" s="49"/>
      <c r="J126" s="49"/>
      <c r="K126" s="49"/>
      <c r="L126" s="15"/>
    </row>
    <row r="127" spans="2:12" ht="33.75" customHeight="1" x14ac:dyDescent="0.15">
      <c r="B127" s="19">
        <v>14</v>
      </c>
      <c r="C127" s="59" t="s">
        <v>95</v>
      </c>
      <c r="D127" s="59"/>
      <c r="E127" s="59"/>
      <c r="F127" s="59"/>
      <c r="G127" s="59"/>
      <c r="H127" s="59"/>
      <c r="I127" s="59"/>
      <c r="J127" s="59"/>
      <c r="K127" s="59"/>
      <c r="L127" s="59"/>
    </row>
    <row r="128" spans="2:12" ht="51" customHeight="1" x14ac:dyDescent="0.15">
      <c r="B128" s="9" t="s">
        <v>7</v>
      </c>
      <c r="C128" s="60" t="s">
        <v>8</v>
      </c>
      <c r="D128" s="60"/>
      <c r="E128" s="60"/>
      <c r="F128" s="60" t="s">
        <v>9</v>
      </c>
      <c r="G128" s="60"/>
      <c r="H128" s="60" t="s">
        <v>10</v>
      </c>
      <c r="I128" s="60"/>
      <c r="J128" s="9" t="s">
        <v>11</v>
      </c>
      <c r="K128" s="9" t="s">
        <v>12</v>
      </c>
      <c r="L128" s="9" t="s">
        <v>13</v>
      </c>
    </row>
    <row r="129" spans="2:13" ht="27" customHeight="1" x14ac:dyDescent="0.15">
      <c r="B129" s="10">
        <v>14.1</v>
      </c>
      <c r="C129" s="54" t="s">
        <v>96</v>
      </c>
      <c r="D129" s="54"/>
      <c r="E129" s="54"/>
      <c r="F129" s="69" t="s">
        <v>97</v>
      </c>
      <c r="G129" s="70"/>
      <c r="H129" s="69">
        <v>2</v>
      </c>
      <c r="I129" s="70"/>
      <c r="J129" s="27">
        <v>1</v>
      </c>
      <c r="K129" s="34"/>
      <c r="L129" s="34"/>
    </row>
    <row r="130" spans="2:13" ht="27" customHeight="1" x14ac:dyDescent="0.15">
      <c r="B130" s="10">
        <v>14.2</v>
      </c>
      <c r="C130" s="54" t="s">
        <v>46</v>
      </c>
      <c r="D130" s="54"/>
      <c r="E130" s="54"/>
      <c r="F130" s="69" t="s">
        <v>18</v>
      </c>
      <c r="G130" s="70"/>
      <c r="H130" s="69">
        <v>40</v>
      </c>
      <c r="I130" s="70"/>
      <c r="J130" s="27">
        <v>1</v>
      </c>
      <c r="K130" s="34"/>
      <c r="L130" s="34"/>
    </row>
    <row r="131" spans="2:13" ht="27" customHeight="1" x14ac:dyDescent="0.15">
      <c r="B131" s="11">
        <v>14.3</v>
      </c>
      <c r="C131" s="64" t="s">
        <v>98</v>
      </c>
      <c r="D131" s="64"/>
      <c r="E131" s="64"/>
      <c r="F131" s="57" t="s">
        <v>97</v>
      </c>
      <c r="G131" s="58"/>
      <c r="H131" s="57">
        <v>2</v>
      </c>
      <c r="I131" s="58"/>
      <c r="J131" s="27">
        <v>1</v>
      </c>
      <c r="K131" s="34"/>
      <c r="L131" s="34"/>
    </row>
    <row r="132" spans="2:13" ht="27" customHeight="1" x14ac:dyDescent="0.15">
      <c r="B132" s="11">
        <v>14.4</v>
      </c>
      <c r="C132" s="64" t="s">
        <v>99</v>
      </c>
      <c r="D132" s="64"/>
      <c r="E132" s="64"/>
      <c r="F132" s="57" t="s">
        <v>97</v>
      </c>
      <c r="G132" s="58"/>
      <c r="H132" s="57">
        <v>1</v>
      </c>
      <c r="I132" s="58"/>
      <c r="J132" s="27">
        <v>1</v>
      </c>
      <c r="K132" s="34"/>
      <c r="L132" s="34"/>
    </row>
    <row r="133" spans="2:13" ht="27" customHeight="1" x14ac:dyDescent="0.15">
      <c r="B133" s="11">
        <v>14.5</v>
      </c>
      <c r="C133" s="64" t="s">
        <v>93</v>
      </c>
      <c r="D133" s="64"/>
      <c r="E133" s="64"/>
      <c r="F133" s="57" t="s">
        <v>97</v>
      </c>
      <c r="G133" s="58"/>
      <c r="H133" s="57">
        <v>1</v>
      </c>
      <c r="I133" s="58"/>
      <c r="J133" s="27">
        <v>1</v>
      </c>
      <c r="K133" s="34"/>
      <c r="L133" s="34"/>
    </row>
    <row r="134" spans="2:13" ht="27" customHeight="1" x14ac:dyDescent="0.15">
      <c r="B134" s="11">
        <v>14.6</v>
      </c>
      <c r="C134" s="64" t="s">
        <v>27</v>
      </c>
      <c r="D134" s="64"/>
      <c r="E134" s="64"/>
      <c r="F134" s="57" t="s">
        <v>97</v>
      </c>
      <c r="G134" s="58"/>
      <c r="H134" s="57">
        <v>4</v>
      </c>
      <c r="I134" s="58"/>
      <c r="J134" s="27">
        <v>1</v>
      </c>
      <c r="K134" s="34"/>
      <c r="L134" s="34"/>
      <c r="M134" s="15"/>
    </row>
    <row r="135" spans="2:13" ht="24" customHeight="1" x14ac:dyDescent="0.15">
      <c r="B135" s="49" t="s">
        <v>29</v>
      </c>
      <c r="C135" s="49"/>
      <c r="D135" s="49"/>
      <c r="E135" s="49"/>
      <c r="F135" s="49"/>
      <c r="G135" s="49"/>
      <c r="H135" s="49"/>
      <c r="I135" s="49"/>
      <c r="J135" s="49"/>
      <c r="K135" s="49"/>
      <c r="L135" s="29"/>
    </row>
    <row r="136" spans="2:13" ht="33.75" customHeight="1" x14ac:dyDescent="0.15">
      <c r="B136" s="19">
        <v>15</v>
      </c>
      <c r="C136" s="59" t="s">
        <v>100</v>
      </c>
      <c r="D136" s="59"/>
      <c r="E136" s="59"/>
      <c r="F136" s="59"/>
      <c r="G136" s="59"/>
      <c r="H136" s="59"/>
      <c r="I136" s="59"/>
      <c r="J136" s="59"/>
      <c r="K136" s="59"/>
      <c r="L136" s="59"/>
    </row>
    <row r="137" spans="2:13" ht="27" customHeight="1" x14ac:dyDescent="0.15">
      <c r="B137" s="9" t="s">
        <v>7</v>
      </c>
      <c r="C137" s="60" t="s">
        <v>8</v>
      </c>
      <c r="D137" s="60"/>
      <c r="E137" s="60"/>
      <c r="F137" s="60" t="s">
        <v>9</v>
      </c>
      <c r="G137" s="60"/>
      <c r="H137" s="60" t="s">
        <v>10</v>
      </c>
      <c r="I137" s="60"/>
      <c r="J137" s="9" t="s">
        <v>11</v>
      </c>
      <c r="K137" s="9" t="s">
        <v>12</v>
      </c>
      <c r="L137" s="9" t="s">
        <v>13</v>
      </c>
    </row>
    <row r="138" spans="2:13" ht="53.25" customHeight="1" x14ac:dyDescent="0.15">
      <c r="B138" s="10">
        <v>15.1</v>
      </c>
      <c r="C138" s="66" t="s">
        <v>101</v>
      </c>
      <c r="D138" s="67"/>
      <c r="E138" s="68"/>
      <c r="F138" s="69" t="s">
        <v>32</v>
      </c>
      <c r="G138" s="70"/>
      <c r="H138" s="69">
        <v>10</v>
      </c>
      <c r="I138" s="70"/>
      <c r="J138" s="27">
        <v>1</v>
      </c>
      <c r="K138" s="34"/>
      <c r="L138" s="34"/>
    </row>
    <row r="139" spans="2:13" ht="53.25" customHeight="1" x14ac:dyDescent="0.15">
      <c r="B139" s="10">
        <v>15.2</v>
      </c>
      <c r="C139" s="66" t="s">
        <v>102</v>
      </c>
      <c r="D139" s="67"/>
      <c r="E139" s="68"/>
      <c r="F139" s="69" t="s">
        <v>15</v>
      </c>
      <c r="G139" s="70"/>
      <c r="H139" s="69">
        <v>4</v>
      </c>
      <c r="I139" s="70">
        <v>2</v>
      </c>
      <c r="J139" s="27">
        <v>1</v>
      </c>
      <c r="K139" s="34"/>
      <c r="L139" s="34"/>
    </row>
    <row r="140" spans="2:13" ht="53.25" customHeight="1" x14ac:dyDescent="0.15">
      <c r="B140" s="11">
        <v>15.3</v>
      </c>
      <c r="C140" s="56" t="s">
        <v>23</v>
      </c>
      <c r="D140" s="56"/>
      <c r="E140" s="56"/>
      <c r="F140" s="57" t="s">
        <v>15</v>
      </c>
      <c r="G140" s="58"/>
      <c r="H140" s="57">
        <v>1</v>
      </c>
      <c r="I140" s="58"/>
      <c r="J140" s="26">
        <v>1</v>
      </c>
      <c r="K140" s="34"/>
      <c r="L140" s="34"/>
    </row>
    <row r="141" spans="2:13" ht="53.25" customHeight="1" x14ac:dyDescent="0.15">
      <c r="B141" s="11">
        <v>15.4</v>
      </c>
      <c r="C141" s="56" t="s">
        <v>103</v>
      </c>
      <c r="D141" s="56"/>
      <c r="E141" s="56"/>
      <c r="F141" s="57" t="s">
        <v>15</v>
      </c>
      <c r="G141" s="58"/>
      <c r="H141" s="57">
        <v>1</v>
      </c>
      <c r="I141" s="58"/>
      <c r="J141" s="26">
        <v>1</v>
      </c>
      <c r="K141" s="34"/>
      <c r="L141" s="34"/>
    </row>
    <row r="142" spans="2:13" ht="27" customHeight="1" x14ac:dyDescent="0.15">
      <c r="B142" s="11">
        <v>15.5</v>
      </c>
      <c r="C142" s="56" t="s">
        <v>27</v>
      </c>
      <c r="D142" s="56"/>
      <c r="E142" s="56"/>
      <c r="F142" s="57" t="s">
        <v>15</v>
      </c>
      <c r="G142" s="58"/>
      <c r="H142" s="57">
        <v>2</v>
      </c>
      <c r="I142" s="58">
        <v>2</v>
      </c>
      <c r="J142" s="26">
        <v>1</v>
      </c>
      <c r="K142" s="34"/>
      <c r="L142" s="34"/>
    </row>
    <row r="143" spans="2:13" ht="23.25" customHeight="1" x14ac:dyDescent="0.15">
      <c r="B143" s="19">
        <v>16</v>
      </c>
      <c r="C143" s="59" t="s">
        <v>104</v>
      </c>
      <c r="D143" s="59"/>
      <c r="E143" s="59"/>
      <c r="F143" s="59"/>
      <c r="G143" s="59"/>
      <c r="H143" s="59"/>
      <c r="I143" s="59"/>
      <c r="J143" s="59"/>
      <c r="K143" s="59"/>
      <c r="L143" s="59"/>
    </row>
    <row r="144" spans="2:13" ht="35.25" customHeight="1" x14ac:dyDescent="0.15">
      <c r="B144" s="9" t="s">
        <v>7</v>
      </c>
      <c r="C144" s="60" t="s">
        <v>8</v>
      </c>
      <c r="D144" s="60"/>
      <c r="E144" s="60"/>
      <c r="F144" s="60" t="s">
        <v>9</v>
      </c>
      <c r="G144" s="60"/>
      <c r="H144" s="60" t="s">
        <v>10</v>
      </c>
      <c r="I144" s="60"/>
      <c r="J144" s="9" t="s">
        <v>11</v>
      </c>
      <c r="K144" s="9" t="s">
        <v>12</v>
      </c>
      <c r="L144" s="9" t="s">
        <v>13</v>
      </c>
    </row>
    <row r="145" spans="2:16" ht="35.25" customHeight="1" x14ac:dyDescent="0.15">
      <c r="B145" s="11">
        <v>16.100000000000001</v>
      </c>
      <c r="C145" s="65" t="s">
        <v>105</v>
      </c>
      <c r="D145" s="65"/>
      <c r="E145" s="65"/>
      <c r="F145" s="55" t="s">
        <v>18</v>
      </c>
      <c r="G145" s="55"/>
      <c r="H145" s="55">
        <v>78</v>
      </c>
      <c r="I145" s="55"/>
      <c r="J145" s="11">
        <v>1</v>
      </c>
      <c r="K145" s="34"/>
      <c r="L145" s="34"/>
    </row>
    <row r="146" spans="2:16" ht="35.25" customHeight="1" x14ac:dyDescent="0.15">
      <c r="B146" s="11">
        <v>16.2</v>
      </c>
      <c r="C146" s="64" t="s">
        <v>60</v>
      </c>
      <c r="D146" s="64"/>
      <c r="E146" s="64"/>
      <c r="F146" s="57" t="s">
        <v>15</v>
      </c>
      <c r="G146" s="58"/>
      <c r="H146" s="57">
        <v>14</v>
      </c>
      <c r="I146" s="58"/>
      <c r="J146" s="11">
        <v>1</v>
      </c>
      <c r="K146" s="43"/>
      <c r="L146" s="34"/>
    </row>
    <row r="147" spans="2:16" ht="35.25" customHeight="1" x14ac:dyDescent="0.15">
      <c r="B147" s="11">
        <v>16.3</v>
      </c>
      <c r="C147" s="64" t="s">
        <v>106</v>
      </c>
      <c r="D147" s="64"/>
      <c r="E147" s="64"/>
      <c r="F147" s="55" t="s">
        <v>15</v>
      </c>
      <c r="G147" s="55"/>
      <c r="H147" s="57">
        <v>14</v>
      </c>
      <c r="I147" s="58"/>
      <c r="J147" s="11">
        <v>1</v>
      </c>
      <c r="K147" s="34"/>
      <c r="L147" s="34"/>
    </row>
    <row r="148" spans="2:16" ht="35.25" customHeight="1" x14ac:dyDescent="0.15">
      <c r="B148" s="49" t="s">
        <v>29</v>
      </c>
      <c r="C148" s="49"/>
      <c r="D148" s="49"/>
      <c r="E148" s="49"/>
      <c r="F148" s="49"/>
      <c r="G148" s="49"/>
      <c r="H148" s="49"/>
      <c r="I148" s="49"/>
      <c r="J148" s="49"/>
      <c r="K148" s="49"/>
      <c r="L148" s="29"/>
    </row>
    <row r="149" spans="2:16" ht="31.5" customHeight="1" x14ac:dyDescent="0.15">
      <c r="B149" s="19">
        <v>17</v>
      </c>
      <c r="C149" s="59" t="s">
        <v>107</v>
      </c>
      <c r="D149" s="59"/>
      <c r="E149" s="59"/>
      <c r="F149" s="59"/>
      <c r="G149" s="59"/>
      <c r="H149" s="59"/>
      <c r="I149" s="59"/>
      <c r="J149" s="59"/>
      <c r="K149" s="59"/>
      <c r="L149" s="59"/>
    </row>
    <row r="150" spans="2:16" ht="42" customHeight="1" x14ac:dyDescent="0.15">
      <c r="B150" s="9" t="s">
        <v>7</v>
      </c>
      <c r="C150" s="60" t="s">
        <v>8</v>
      </c>
      <c r="D150" s="60"/>
      <c r="E150" s="60"/>
      <c r="F150" s="60" t="s">
        <v>9</v>
      </c>
      <c r="G150" s="60"/>
      <c r="H150" s="60" t="s">
        <v>10</v>
      </c>
      <c r="I150" s="60"/>
      <c r="J150" s="9" t="s">
        <v>11</v>
      </c>
      <c r="K150" s="9" t="s">
        <v>12</v>
      </c>
      <c r="L150" s="9" t="s">
        <v>13</v>
      </c>
    </row>
    <row r="151" spans="2:16" ht="42" customHeight="1" x14ac:dyDescent="0.15">
      <c r="B151" s="11">
        <v>17.100000000000001</v>
      </c>
      <c r="C151" s="56" t="s">
        <v>108</v>
      </c>
      <c r="D151" s="56"/>
      <c r="E151" s="56"/>
      <c r="F151" s="55" t="s">
        <v>15</v>
      </c>
      <c r="G151" s="55"/>
      <c r="H151" s="55">
        <v>2</v>
      </c>
      <c r="I151" s="55"/>
      <c r="J151" s="11">
        <v>1</v>
      </c>
      <c r="K151" s="34"/>
      <c r="L151" s="34"/>
    </row>
    <row r="152" spans="2:16" ht="42" customHeight="1" x14ac:dyDescent="0.15">
      <c r="B152" s="11">
        <v>17.2</v>
      </c>
      <c r="C152" s="56" t="s">
        <v>90</v>
      </c>
      <c r="D152" s="56"/>
      <c r="E152" s="56"/>
      <c r="F152" s="55" t="s">
        <v>15</v>
      </c>
      <c r="G152" s="55"/>
      <c r="H152" s="55">
        <v>2</v>
      </c>
      <c r="I152" s="55"/>
      <c r="J152" s="11">
        <v>1</v>
      </c>
      <c r="K152" s="34"/>
      <c r="L152" s="34"/>
    </row>
    <row r="153" spans="2:16" ht="42" customHeight="1" x14ac:dyDescent="0.15">
      <c r="B153" s="11">
        <v>17.3</v>
      </c>
      <c r="C153" s="56" t="s">
        <v>109</v>
      </c>
      <c r="D153" s="56"/>
      <c r="E153" s="56"/>
      <c r="F153" s="55" t="s">
        <v>15</v>
      </c>
      <c r="G153" s="55"/>
      <c r="H153" s="57">
        <v>1</v>
      </c>
      <c r="I153" s="58"/>
      <c r="J153" s="11">
        <v>1</v>
      </c>
      <c r="K153" s="34"/>
      <c r="L153" s="34"/>
    </row>
    <row r="154" spans="2:16" ht="27" customHeight="1" x14ac:dyDescent="0.15">
      <c r="B154" s="11">
        <v>17.399999999999999</v>
      </c>
      <c r="C154" s="56" t="s">
        <v>27</v>
      </c>
      <c r="D154" s="56"/>
      <c r="E154" s="56"/>
      <c r="F154" s="55" t="s">
        <v>15</v>
      </c>
      <c r="G154" s="55"/>
      <c r="H154" s="55">
        <v>1</v>
      </c>
      <c r="I154" s="55"/>
      <c r="J154" s="11">
        <v>1</v>
      </c>
      <c r="K154" s="34"/>
      <c r="L154" s="34"/>
      <c r="N154" s="22"/>
    </row>
    <row r="155" spans="2:16" ht="30.75" customHeight="1" x14ac:dyDescent="0.15">
      <c r="B155" s="49" t="s">
        <v>29</v>
      </c>
      <c r="C155" s="49"/>
      <c r="D155" s="49"/>
      <c r="E155" s="49"/>
      <c r="F155" s="49"/>
      <c r="G155" s="49"/>
      <c r="H155" s="49"/>
      <c r="I155" s="49"/>
      <c r="J155" s="49"/>
      <c r="K155" s="49"/>
      <c r="L155" s="29"/>
      <c r="N155" s="22"/>
    </row>
    <row r="156" spans="2:16" ht="26.25" customHeight="1" x14ac:dyDescent="0.15">
      <c r="B156" s="19">
        <v>18</v>
      </c>
      <c r="C156" s="59" t="s">
        <v>110</v>
      </c>
      <c r="D156" s="59"/>
      <c r="E156" s="59"/>
      <c r="F156" s="59"/>
      <c r="G156" s="59"/>
      <c r="H156" s="59"/>
      <c r="I156" s="59"/>
      <c r="J156" s="59"/>
      <c r="K156" s="59"/>
      <c r="L156" s="59"/>
      <c r="N156" s="22"/>
    </row>
    <row r="157" spans="2:16" ht="26.25" customHeight="1" x14ac:dyDescent="0.15">
      <c r="B157" s="9" t="s">
        <v>7</v>
      </c>
      <c r="C157" s="60" t="s">
        <v>8</v>
      </c>
      <c r="D157" s="60"/>
      <c r="E157" s="60"/>
      <c r="F157" s="60" t="s">
        <v>9</v>
      </c>
      <c r="G157" s="60"/>
      <c r="H157" s="60" t="s">
        <v>10</v>
      </c>
      <c r="I157" s="60"/>
      <c r="J157" s="9" t="s">
        <v>11</v>
      </c>
      <c r="K157" s="9" t="s">
        <v>12</v>
      </c>
      <c r="L157" s="9" t="s">
        <v>13</v>
      </c>
      <c r="N157" s="22"/>
    </row>
    <row r="158" spans="2:16" ht="38.25" customHeight="1" x14ac:dyDescent="0.15">
      <c r="B158" s="11">
        <v>18.100000000000001</v>
      </c>
      <c r="C158" s="56" t="s">
        <v>111</v>
      </c>
      <c r="D158" s="56"/>
      <c r="E158" s="56"/>
      <c r="F158" s="57" t="s">
        <v>32</v>
      </c>
      <c r="G158" s="58"/>
      <c r="H158" s="57">
        <v>10</v>
      </c>
      <c r="I158" s="58"/>
      <c r="J158" s="26">
        <v>1</v>
      </c>
      <c r="K158" s="34"/>
      <c r="L158" s="34"/>
      <c r="N158" s="25"/>
      <c r="P158" s="22"/>
    </row>
    <row r="159" spans="2:16" ht="20.5" customHeight="1" x14ac:dyDescent="0.15">
      <c r="B159" s="11">
        <v>18.2</v>
      </c>
      <c r="C159" s="61" t="s">
        <v>56</v>
      </c>
      <c r="D159" s="62"/>
      <c r="E159" s="63"/>
      <c r="F159" s="57" t="s">
        <v>18</v>
      </c>
      <c r="G159" s="58"/>
      <c r="H159" s="57">
        <v>60</v>
      </c>
      <c r="I159" s="58">
        <v>60</v>
      </c>
      <c r="J159" s="26">
        <v>1</v>
      </c>
      <c r="K159" s="34"/>
      <c r="L159" s="34"/>
      <c r="N159" s="25"/>
      <c r="P159" s="22"/>
    </row>
    <row r="160" spans="2:16" ht="31.5" customHeight="1" x14ac:dyDescent="0.15">
      <c r="B160" s="11">
        <v>18.3</v>
      </c>
      <c r="C160" s="56" t="s">
        <v>46</v>
      </c>
      <c r="D160" s="56"/>
      <c r="E160" s="56"/>
      <c r="F160" s="57" t="s">
        <v>18</v>
      </c>
      <c r="G160" s="58"/>
      <c r="H160" s="57">
        <v>350</v>
      </c>
      <c r="I160" s="58"/>
      <c r="J160" s="26">
        <v>1</v>
      </c>
      <c r="K160" s="34"/>
      <c r="L160" s="34"/>
      <c r="N160" s="25"/>
      <c r="P160" s="22"/>
    </row>
    <row r="161" spans="2:19" ht="47.25" customHeight="1" x14ac:dyDescent="0.15">
      <c r="B161" s="11">
        <v>18.399999999999999</v>
      </c>
      <c r="C161" s="56" t="s">
        <v>60</v>
      </c>
      <c r="D161" s="56"/>
      <c r="E161" s="56"/>
      <c r="F161" s="57" t="s">
        <v>15</v>
      </c>
      <c r="G161" s="58"/>
      <c r="H161" s="57">
        <v>2</v>
      </c>
      <c r="I161" s="58"/>
      <c r="J161" s="26">
        <v>1</v>
      </c>
      <c r="K161" s="34"/>
      <c r="L161" s="34"/>
      <c r="N161" s="20"/>
      <c r="O161" s="20"/>
      <c r="P161" s="22"/>
    </row>
    <row r="162" spans="2:19" ht="43.5" customHeight="1" x14ac:dyDescent="0.15">
      <c r="B162" s="11">
        <v>18.5</v>
      </c>
      <c r="C162" s="56" t="s">
        <v>27</v>
      </c>
      <c r="D162" s="56"/>
      <c r="E162" s="56"/>
      <c r="F162" s="57" t="s">
        <v>15</v>
      </c>
      <c r="G162" s="58"/>
      <c r="H162" s="57">
        <v>2</v>
      </c>
      <c r="I162" s="58"/>
      <c r="J162" s="26">
        <v>1</v>
      </c>
      <c r="K162" s="34"/>
      <c r="L162" s="34"/>
    </row>
    <row r="163" spans="2:19" ht="30" customHeight="1" x14ac:dyDescent="0.15">
      <c r="B163" s="49" t="s">
        <v>112</v>
      </c>
      <c r="C163" s="49"/>
      <c r="D163" s="49"/>
      <c r="E163" s="49"/>
      <c r="F163" s="49"/>
      <c r="G163" s="49"/>
      <c r="H163" s="49"/>
      <c r="I163" s="49"/>
      <c r="J163" s="49"/>
      <c r="K163" s="49"/>
      <c r="L163" s="29"/>
    </row>
    <row r="164" spans="2:19" ht="67.5" customHeight="1" x14ac:dyDescent="0.15">
      <c r="B164" s="19">
        <v>19</v>
      </c>
      <c r="C164" s="59" t="s">
        <v>113</v>
      </c>
      <c r="D164" s="59"/>
      <c r="E164" s="59"/>
      <c r="F164" s="59"/>
      <c r="G164" s="59"/>
      <c r="H164" s="59"/>
      <c r="I164" s="59"/>
      <c r="J164" s="59"/>
      <c r="K164" s="59"/>
      <c r="L164" s="59"/>
      <c r="N164" s="53"/>
      <c r="O164" s="53"/>
      <c r="P164" s="53"/>
      <c r="Q164" s="53"/>
      <c r="R164" s="53"/>
      <c r="S164" s="21"/>
    </row>
    <row r="165" spans="2:19" ht="53.25" customHeight="1" x14ac:dyDescent="0.15">
      <c r="B165" s="9" t="s">
        <v>7</v>
      </c>
      <c r="C165" s="60" t="s">
        <v>8</v>
      </c>
      <c r="D165" s="60"/>
      <c r="E165" s="60"/>
      <c r="F165" s="60" t="s">
        <v>9</v>
      </c>
      <c r="G165" s="60"/>
      <c r="H165" s="60" t="s">
        <v>10</v>
      </c>
      <c r="I165" s="60"/>
      <c r="J165" s="9" t="s">
        <v>11</v>
      </c>
      <c r="K165" s="9" t="s">
        <v>12</v>
      </c>
      <c r="L165" s="9" t="s">
        <v>13</v>
      </c>
      <c r="N165" s="53"/>
      <c r="O165" s="53"/>
      <c r="P165" s="53"/>
      <c r="Q165" s="53"/>
      <c r="R165" s="53"/>
    </row>
    <row r="166" spans="2:19" ht="78" customHeight="1" x14ac:dyDescent="0.15">
      <c r="B166" s="10">
        <v>19.100000000000001</v>
      </c>
      <c r="C166" s="54" t="s">
        <v>143</v>
      </c>
      <c r="D166" s="54"/>
      <c r="E166" s="54"/>
      <c r="F166" s="55" t="s">
        <v>63</v>
      </c>
      <c r="G166" s="55"/>
      <c r="H166" s="55">
        <v>9</v>
      </c>
      <c r="I166" s="55"/>
      <c r="J166" s="11">
        <v>1</v>
      </c>
      <c r="K166" s="34"/>
      <c r="L166" s="34"/>
      <c r="N166" s="28"/>
      <c r="O166" s="28"/>
      <c r="P166" s="28"/>
      <c r="Q166" s="28"/>
      <c r="R166" s="28"/>
    </row>
    <row r="167" spans="2:19" ht="30.75" customHeight="1" x14ac:dyDescent="0.15">
      <c r="B167" s="49" t="s">
        <v>29</v>
      </c>
      <c r="C167" s="49"/>
      <c r="D167" s="49"/>
      <c r="E167" s="49"/>
      <c r="F167" s="49"/>
      <c r="G167" s="49"/>
      <c r="H167" s="49"/>
      <c r="I167" s="49"/>
      <c r="J167" s="49"/>
      <c r="K167" s="49"/>
      <c r="L167" s="29"/>
    </row>
    <row r="168" spans="2:19" ht="24.75" customHeight="1" x14ac:dyDescent="0.15">
      <c r="B168" s="50" t="s">
        <v>114</v>
      </c>
      <c r="C168" s="51"/>
      <c r="D168" s="51"/>
      <c r="E168" s="51"/>
      <c r="F168" s="51"/>
      <c r="G168" s="51"/>
      <c r="H168" s="51"/>
      <c r="I168" s="51"/>
      <c r="J168" s="51"/>
      <c r="K168" s="52"/>
      <c r="L168" s="29"/>
      <c r="N168" s="33"/>
      <c r="O168" s="20"/>
    </row>
    <row r="169" spans="2:19" ht="24.75" customHeight="1" x14ac:dyDescent="0.15">
      <c r="B169" s="50" t="s">
        <v>115</v>
      </c>
      <c r="C169" s="51"/>
      <c r="D169" s="51"/>
      <c r="E169" s="51"/>
      <c r="F169" s="51"/>
      <c r="G169" s="51"/>
      <c r="H169" s="51"/>
      <c r="I169" s="51"/>
      <c r="J169" s="51"/>
      <c r="K169" s="52"/>
      <c r="L169" s="29"/>
    </row>
    <row r="170" spans="2:19" ht="24.75" customHeight="1" x14ac:dyDescent="0.15">
      <c r="B170" s="45" t="s">
        <v>116</v>
      </c>
      <c r="C170" s="46"/>
      <c r="D170" s="46"/>
      <c r="E170" s="46"/>
      <c r="F170" s="46"/>
      <c r="G170" s="46"/>
      <c r="H170" s="46"/>
      <c r="I170" s="46"/>
      <c r="J170" s="46"/>
      <c r="K170" s="47"/>
      <c r="L170" s="29"/>
    </row>
    <row r="171" spans="2:19" ht="24.75" customHeight="1" x14ac:dyDescent="0.15"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4"/>
    </row>
    <row r="172" spans="2:19" ht="24.75" customHeight="1" x14ac:dyDescent="0.15">
      <c r="B172" s="5" t="s">
        <v>117</v>
      </c>
      <c r="C172" s="48" t="s">
        <v>118</v>
      </c>
      <c r="D172" s="48"/>
      <c r="E172" s="44" t="s">
        <v>119</v>
      </c>
      <c r="F172" s="44"/>
      <c r="G172" s="44"/>
      <c r="H172" s="44"/>
      <c r="I172" s="44"/>
      <c r="J172" s="44"/>
      <c r="K172" s="44"/>
      <c r="L172" s="7"/>
    </row>
    <row r="173" spans="2:19" ht="24.75" customHeight="1" x14ac:dyDescent="0.15">
      <c r="B173" s="5"/>
      <c r="C173" s="5"/>
      <c r="D173" s="5"/>
      <c r="E173" s="44" t="s">
        <v>120</v>
      </c>
      <c r="F173" s="44"/>
      <c r="G173" s="44"/>
      <c r="H173" s="44"/>
      <c r="I173" s="44"/>
      <c r="J173" s="44"/>
      <c r="K173" s="44"/>
      <c r="L173" s="7"/>
    </row>
    <row r="174" spans="2:19" ht="24.75" customHeight="1" x14ac:dyDescent="0.15">
      <c r="B174" s="5"/>
      <c r="C174" s="5"/>
      <c r="D174" s="5"/>
      <c r="E174" s="44" t="s">
        <v>121</v>
      </c>
      <c r="F174" s="44"/>
      <c r="G174" s="44"/>
      <c r="H174" s="44"/>
      <c r="I174" s="44"/>
      <c r="J174" s="44"/>
      <c r="K174" s="44"/>
      <c r="L174" s="7"/>
    </row>
    <row r="175" spans="2:19" ht="24.75" customHeight="1" x14ac:dyDescent="0.15">
      <c r="B175" s="5"/>
      <c r="C175" s="5"/>
      <c r="D175" s="5"/>
      <c r="E175" s="44" t="s">
        <v>122</v>
      </c>
      <c r="F175" s="44"/>
      <c r="G175" s="44"/>
      <c r="H175" s="44"/>
      <c r="I175" s="44"/>
      <c r="J175" s="44"/>
      <c r="K175" s="44"/>
      <c r="L175" s="7"/>
    </row>
    <row r="176" spans="2:19" ht="24.75" customHeight="1" x14ac:dyDescent="0.15">
      <c r="B176" s="5"/>
      <c r="C176" s="5"/>
      <c r="D176" s="5"/>
      <c r="E176" s="44" t="s">
        <v>123</v>
      </c>
      <c r="F176" s="44"/>
      <c r="G176" s="44"/>
      <c r="H176" s="44"/>
      <c r="I176" s="44"/>
      <c r="J176" s="44"/>
      <c r="K176" s="44"/>
      <c r="L176" s="7"/>
    </row>
    <row r="177" spans="2:12" ht="24.75" customHeight="1" x14ac:dyDescent="0.15">
      <c r="B177" s="5"/>
      <c r="C177" s="5"/>
      <c r="D177" s="5"/>
      <c r="E177" s="44" t="s">
        <v>124</v>
      </c>
      <c r="F177" s="44"/>
      <c r="G177" s="44"/>
      <c r="H177" s="44"/>
      <c r="I177" s="44"/>
      <c r="J177" s="44"/>
      <c r="K177" s="44"/>
      <c r="L177" s="7"/>
    </row>
    <row r="178" spans="2:12" x14ac:dyDescent="0.15">
      <c r="B178" s="5"/>
      <c r="C178" s="5"/>
      <c r="D178" s="5"/>
      <c r="E178" s="44" t="s">
        <v>125</v>
      </c>
      <c r="F178" s="44"/>
      <c r="G178" s="44"/>
      <c r="H178" s="44"/>
      <c r="I178" s="44"/>
      <c r="J178" s="44"/>
      <c r="K178" s="44"/>
      <c r="L178" s="7"/>
    </row>
    <row r="179" spans="2:12" x14ac:dyDescent="0.15">
      <c r="B179" s="5"/>
      <c r="C179" s="5"/>
      <c r="D179" s="5"/>
      <c r="E179" s="44"/>
      <c r="F179" s="44"/>
      <c r="G179" s="44"/>
      <c r="H179" s="44"/>
      <c r="I179" s="44"/>
      <c r="J179" s="44"/>
      <c r="K179" s="44"/>
      <c r="L179" s="5"/>
    </row>
  </sheetData>
  <mergeCells count="431">
    <mergeCell ref="C10:E10"/>
    <mergeCell ref="F10:G10"/>
    <mergeCell ref="H10:I10"/>
    <mergeCell ref="C6:L6"/>
    <mergeCell ref="C7:E7"/>
    <mergeCell ref="F7:G7"/>
    <mergeCell ref="H7:I7"/>
    <mergeCell ref="C8:E8"/>
    <mergeCell ref="F8:G8"/>
    <mergeCell ref="H8:I8"/>
    <mergeCell ref="B2:D3"/>
    <mergeCell ref="E2:L2"/>
    <mergeCell ref="E3:L3"/>
    <mergeCell ref="B4:D4"/>
    <mergeCell ref="F4:K4"/>
    <mergeCell ref="B5:L5"/>
    <mergeCell ref="C9:E9"/>
    <mergeCell ref="F9:G9"/>
    <mergeCell ref="H9:I9"/>
    <mergeCell ref="C11:E11"/>
    <mergeCell ref="F11:G11"/>
    <mergeCell ref="H11:I11"/>
    <mergeCell ref="C12:E12"/>
    <mergeCell ref="F12:G12"/>
    <mergeCell ref="H12:I12"/>
    <mergeCell ref="C15:E15"/>
    <mergeCell ref="F15:G15"/>
    <mergeCell ref="H15:I15"/>
    <mergeCell ref="C13:E13"/>
    <mergeCell ref="F13:G13"/>
    <mergeCell ref="C16:E16"/>
    <mergeCell ref="F16:G16"/>
    <mergeCell ref="H16:I16"/>
    <mergeCell ref="B17:K17"/>
    <mergeCell ref="C18:L18"/>
    <mergeCell ref="C19:E19"/>
    <mergeCell ref="F19:G19"/>
    <mergeCell ref="H19:I19"/>
    <mergeCell ref="H13:I13"/>
    <mergeCell ref="C14:E14"/>
    <mergeCell ref="F14:G14"/>
    <mergeCell ref="H14:I14"/>
    <mergeCell ref="C22:E22"/>
    <mergeCell ref="F22:G22"/>
    <mergeCell ref="H22:I22"/>
    <mergeCell ref="C23:E23"/>
    <mergeCell ref="F23:G23"/>
    <mergeCell ref="H23:I23"/>
    <mergeCell ref="C20:E20"/>
    <mergeCell ref="F20:G20"/>
    <mergeCell ref="H20:I20"/>
    <mergeCell ref="C21:E21"/>
    <mergeCell ref="F21:G21"/>
    <mergeCell ref="H21:I21"/>
    <mergeCell ref="C28:E28"/>
    <mergeCell ref="F28:G28"/>
    <mergeCell ref="H28:I28"/>
    <mergeCell ref="C29:E29"/>
    <mergeCell ref="F29:G29"/>
    <mergeCell ref="H29:I29"/>
    <mergeCell ref="H31:I31"/>
    <mergeCell ref="C24:E24"/>
    <mergeCell ref="F24:G24"/>
    <mergeCell ref="H24:I24"/>
    <mergeCell ref="B25:K25"/>
    <mergeCell ref="C26:L26"/>
    <mergeCell ref="C27:E27"/>
    <mergeCell ref="F27:G27"/>
    <mergeCell ref="H27:I27"/>
    <mergeCell ref="B33:K33"/>
    <mergeCell ref="C34:L34"/>
    <mergeCell ref="C35:E35"/>
    <mergeCell ref="F35:G35"/>
    <mergeCell ref="H35:I35"/>
    <mergeCell ref="C36:E36"/>
    <mergeCell ref="F36:G36"/>
    <mergeCell ref="H36:I36"/>
    <mergeCell ref="C30:E30"/>
    <mergeCell ref="F30:G30"/>
    <mergeCell ref="H30:I30"/>
    <mergeCell ref="C31:E31"/>
    <mergeCell ref="F31:G31"/>
    <mergeCell ref="C32:E32"/>
    <mergeCell ref="F32:G32"/>
    <mergeCell ref="H32:I32"/>
    <mergeCell ref="B39:K39"/>
    <mergeCell ref="C40:L40"/>
    <mergeCell ref="C41:E41"/>
    <mergeCell ref="F41:G41"/>
    <mergeCell ref="H41:I41"/>
    <mergeCell ref="C42:E42"/>
    <mergeCell ref="F42:G42"/>
    <mergeCell ref="H42:I42"/>
    <mergeCell ref="C37:E37"/>
    <mergeCell ref="F37:G37"/>
    <mergeCell ref="H37:I37"/>
    <mergeCell ref="C38:E38"/>
    <mergeCell ref="F38:G38"/>
    <mergeCell ref="H38:I38"/>
    <mergeCell ref="C45:E45"/>
    <mergeCell ref="F45:G45"/>
    <mergeCell ref="H45:I45"/>
    <mergeCell ref="C46:E46"/>
    <mergeCell ref="F46:G46"/>
    <mergeCell ref="H46:I46"/>
    <mergeCell ref="C43:E43"/>
    <mergeCell ref="F43:G43"/>
    <mergeCell ref="H43:I43"/>
    <mergeCell ref="C44:E44"/>
    <mergeCell ref="F44:G44"/>
    <mergeCell ref="H44:I44"/>
    <mergeCell ref="B49:K49"/>
    <mergeCell ref="C50:L50"/>
    <mergeCell ref="C51:E51"/>
    <mergeCell ref="F51:G51"/>
    <mergeCell ref="H51:I51"/>
    <mergeCell ref="C52:E52"/>
    <mergeCell ref="F52:G52"/>
    <mergeCell ref="H52:I52"/>
    <mergeCell ref="C47:E47"/>
    <mergeCell ref="F47:G47"/>
    <mergeCell ref="H47:I47"/>
    <mergeCell ref="C48:E48"/>
    <mergeCell ref="F48:G48"/>
    <mergeCell ref="H48:I48"/>
    <mergeCell ref="C55:E55"/>
    <mergeCell ref="F55:G55"/>
    <mergeCell ref="H55:I55"/>
    <mergeCell ref="C56:E56"/>
    <mergeCell ref="F56:G56"/>
    <mergeCell ref="C57:E57"/>
    <mergeCell ref="F57:G57"/>
    <mergeCell ref="C53:E53"/>
    <mergeCell ref="F53:G53"/>
    <mergeCell ref="H53:I53"/>
    <mergeCell ref="C54:E54"/>
    <mergeCell ref="F54:G54"/>
    <mergeCell ref="H54:I54"/>
    <mergeCell ref="H56:I56"/>
    <mergeCell ref="H57:I57"/>
    <mergeCell ref="C62:E62"/>
    <mergeCell ref="F62:G62"/>
    <mergeCell ref="H62:I62"/>
    <mergeCell ref="C63:E63"/>
    <mergeCell ref="F63:G63"/>
    <mergeCell ref="H63:I63"/>
    <mergeCell ref="C58:E58"/>
    <mergeCell ref="F58:G58"/>
    <mergeCell ref="H58:I58"/>
    <mergeCell ref="B59:K59"/>
    <mergeCell ref="C60:L60"/>
    <mergeCell ref="C61:E61"/>
    <mergeCell ref="F61:G61"/>
    <mergeCell ref="H61:I61"/>
    <mergeCell ref="B67:K67"/>
    <mergeCell ref="C68:L68"/>
    <mergeCell ref="C69:E69"/>
    <mergeCell ref="F69:G69"/>
    <mergeCell ref="H69:I69"/>
    <mergeCell ref="C70:E70"/>
    <mergeCell ref="F70:G70"/>
    <mergeCell ref="H70:I70"/>
    <mergeCell ref="C64:E64"/>
    <mergeCell ref="F64:G64"/>
    <mergeCell ref="H64:I64"/>
    <mergeCell ref="C65:E65"/>
    <mergeCell ref="F65:G65"/>
    <mergeCell ref="C66:E66"/>
    <mergeCell ref="F66:G66"/>
    <mergeCell ref="H66:I66"/>
    <mergeCell ref="H65:I65"/>
    <mergeCell ref="C73:E73"/>
    <mergeCell ref="F73:G73"/>
    <mergeCell ref="H73:I73"/>
    <mergeCell ref="C74:E74"/>
    <mergeCell ref="F74:G74"/>
    <mergeCell ref="H74:I74"/>
    <mergeCell ref="C71:E71"/>
    <mergeCell ref="F71:G71"/>
    <mergeCell ref="H71:I71"/>
    <mergeCell ref="C72:E72"/>
    <mergeCell ref="F72:G72"/>
    <mergeCell ref="H72:I72"/>
    <mergeCell ref="C77:E77"/>
    <mergeCell ref="F77:G77"/>
    <mergeCell ref="H77:I77"/>
    <mergeCell ref="B78:K78"/>
    <mergeCell ref="C79:L79"/>
    <mergeCell ref="C80:E80"/>
    <mergeCell ref="F80:G80"/>
    <mergeCell ref="H80:I80"/>
    <mergeCell ref="C75:E75"/>
    <mergeCell ref="F75:G75"/>
    <mergeCell ref="H75:I75"/>
    <mergeCell ref="C76:E76"/>
    <mergeCell ref="F76:G76"/>
    <mergeCell ref="H76:I76"/>
    <mergeCell ref="C83:E83"/>
    <mergeCell ref="F83:G83"/>
    <mergeCell ref="H83:I83"/>
    <mergeCell ref="C84:E84"/>
    <mergeCell ref="F84:G84"/>
    <mergeCell ref="H84:I84"/>
    <mergeCell ref="C81:E81"/>
    <mergeCell ref="F81:G81"/>
    <mergeCell ref="H81:I81"/>
    <mergeCell ref="C82:E82"/>
    <mergeCell ref="F82:G82"/>
    <mergeCell ref="H82:I82"/>
    <mergeCell ref="C87:E87"/>
    <mergeCell ref="F87:G87"/>
    <mergeCell ref="H87:I87"/>
    <mergeCell ref="C88:E88"/>
    <mergeCell ref="F88:G88"/>
    <mergeCell ref="H88:I88"/>
    <mergeCell ref="C85:E85"/>
    <mergeCell ref="F85:G85"/>
    <mergeCell ref="H85:I85"/>
    <mergeCell ref="C86:E86"/>
    <mergeCell ref="F86:G86"/>
    <mergeCell ref="H86:I86"/>
    <mergeCell ref="C93:E93"/>
    <mergeCell ref="F93:G93"/>
    <mergeCell ref="H93:I93"/>
    <mergeCell ref="C94:E94"/>
    <mergeCell ref="F94:G94"/>
    <mergeCell ref="H94:I94"/>
    <mergeCell ref="B89:K89"/>
    <mergeCell ref="C90:L90"/>
    <mergeCell ref="C91:E91"/>
    <mergeCell ref="F91:G91"/>
    <mergeCell ref="H91:I91"/>
    <mergeCell ref="C92:E92"/>
    <mergeCell ref="F92:G92"/>
    <mergeCell ref="H92:I92"/>
    <mergeCell ref="C97:E97"/>
    <mergeCell ref="F97:G97"/>
    <mergeCell ref="H97:I97"/>
    <mergeCell ref="C98:E98"/>
    <mergeCell ref="F98:G98"/>
    <mergeCell ref="H98:I98"/>
    <mergeCell ref="C95:E95"/>
    <mergeCell ref="F95:G95"/>
    <mergeCell ref="H95:I95"/>
    <mergeCell ref="C96:E96"/>
    <mergeCell ref="F96:G96"/>
    <mergeCell ref="H96:I96"/>
    <mergeCell ref="C103:E103"/>
    <mergeCell ref="F103:G103"/>
    <mergeCell ref="H103:I103"/>
    <mergeCell ref="C104:E104"/>
    <mergeCell ref="F104:G104"/>
    <mergeCell ref="H104:I104"/>
    <mergeCell ref="C99:E99"/>
    <mergeCell ref="F99:G99"/>
    <mergeCell ref="H99:I99"/>
    <mergeCell ref="B100:K100"/>
    <mergeCell ref="C101:L101"/>
    <mergeCell ref="C102:E102"/>
    <mergeCell ref="F102:G102"/>
    <mergeCell ref="H102:I102"/>
    <mergeCell ref="C107:E107"/>
    <mergeCell ref="F107:G107"/>
    <mergeCell ref="H107:I107"/>
    <mergeCell ref="C108:E108"/>
    <mergeCell ref="F108:G108"/>
    <mergeCell ref="H108:I108"/>
    <mergeCell ref="C105:E105"/>
    <mergeCell ref="F105:G105"/>
    <mergeCell ref="H105:I105"/>
    <mergeCell ref="C106:E106"/>
    <mergeCell ref="F106:G106"/>
    <mergeCell ref="H106:I106"/>
    <mergeCell ref="B111:K111"/>
    <mergeCell ref="C112:L112"/>
    <mergeCell ref="C113:E113"/>
    <mergeCell ref="F113:G113"/>
    <mergeCell ref="H113:I113"/>
    <mergeCell ref="C114:E114"/>
    <mergeCell ref="F114:G114"/>
    <mergeCell ref="H114:I114"/>
    <mergeCell ref="C109:E109"/>
    <mergeCell ref="F109:G109"/>
    <mergeCell ref="H109:I109"/>
    <mergeCell ref="C110:E110"/>
    <mergeCell ref="F110:G110"/>
    <mergeCell ref="H110:I110"/>
    <mergeCell ref="C117:E117"/>
    <mergeCell ref="F117:G117"/>
    <mergeCell ref="H117:I117"/>
    <mergeCell ref="C118:E118"/>
    <mergeCell ref="F118:G118"/>
    <mergeCell ref="H118:I118"/>
    <mergeCell ref="C115:E115"/>
    <mergeCell ref="F115:G115"/>
    <mergeCell ref="H115:I115"/>
    <mergeCell ref="C116:E116"/>
    <mergeCell ref="F116:G116"/>
    <mergeCell ref="H116:I116"/>
    <mergeCell ref="C123:E123"/>
    <mergeCell ref="F123:G123"/>
    <mergeCell ref="H123:I123"/>
    <mergeCell ref="C124:E124"/>
    <mergeCell ref="F124:G124"/>
    <mergeCell ref="H124:I124"/>
    <mergeCell ref="B119:K119"/>
    <mergeCell ref="C120:L120"/>
    <mergeCell ref="C121:E121"/>
    <mergeCell ref="F121:G121"/>
    <mergeCell ref="H121:I121"/>
    <mergeCell ref="C122:E122"/>
    <mergeCell ref="F122:G122"/>
    <mergeCell ref="H122:I122"/>
    <mergeCell ref="C129:E129"/>
    <mergeCell ref="F129:G129"/>
    <mergeCell ref="H129:I129"/>
    <mergeCell ref="C130:E130"/>
    <mergeCell ref="F130:G130"/>
    <mergeCell ref="H130:I130"/>
    <mergeCell ref="C125:E125"/>
    <mergeCell ref="F125:G125"/>
    <mergeCell ref="H125:I125"/>
    <mergeCell ref="B126:K126"/>
    <mergeCell ref="C127:L127"/>
    <mergeCell ref="C128:E128"/>
    <mergeCell ref="F128:G128"/>
    <mergeCell ref="H128:I128"/>
    <mergeCell ref="C133:E133"/>
    <mergeCell ref="F133:G133"/>
    <mergeCell ref="H133:I133"/>
    <mergeCell ref="C134:E134"/>
    <mergeCell ref="F134:G134"/>
    <mergeCell ref="H134:I134"/>
    <mergeCell ref="C131:E131"/>
    <mergeCell ref="F131:G131"/>
    <mergeCell ref="H131:I131"/>
    <mergeCell ref="C132:E132"/>
    <mergeCell ref="F132:G132"/>
    <mergeCell ref="H132:I132"/>
    <mergeCell ref="C139:E139"/>
    <mergeCell ref="F139:G139"/>
    <mergeCell ref="H139:I139"/>
    <mergeCell ref="C140:E140"/>
    <mergeCell ref="F140:G140"/>
    <mergeCell ref="H140:I140"/>
    <mergeCell ref="B135:K135"/>
    <mergeCell ref="C136:L136"/>
    <mergeCell ref="C137:E137"/>
    <mergeCell ref="F137:G137"/>
    <mergeCell ref="H137:I137"/>
    <mergeCell ref="C138:E138"/>
    <mergeCell ref="F138:G138"/>
    <mergeCell ref="H138:I138"/>
    <mergeCell ref="C143:L143"/>
    <mergeCell ref="C144:E144"/>
    <mergeCell ref="F144:G144"/>
    <mergeCell ref="H144:I144"/>
    <mergeCell ref="C145:E145"/>
    <mergeCell ref="F145:G145"/>
    <mergeCell ref="H145:I145"/>
    <mergeCell ref="C141:E141"/>
    <mergeCell ref="F141:G141"/>
    <mergeCell ref="H141:I141"/>
    <mergeCell ref="C142:E142"/>
    <mergeCell ref="F142:G142"/>
    <mergeCell ref="H142:I142"/>
    <mergeCell ref="B148:K148"/>
    <mergeCell ref="C149:L149"/>
    <mergeCell ref="C150:E150"/>
    <mergeCell ref="F150:G150"/>
    <mergeCell ref="H150:I150"/>
    <mergeCell ref="C151:E151"/>
    <mergeCell ref="F151:G151"/>
    <mergeCell ref="H151:I151"/>
    <mergeCell ref="C146:E146"/>
    <mergeCell ref="F146:G146"/>
    <mergeCell ref="H146:I146"/>
    <mergeCell ref="C147:E147"/>
    <mergeCell ref="F147:G147"/>
    <mergeCell ref="H147:I147"/>
    <mergeCell ref="C154:E154"/>
    <mergeCell ref="F154:G154"/>
    <mergeCell ref="H154:I154"/>
    <mergeCell ref="B155:K155"/>
    <mergeCell ref="C156:L156"/>
    <mergeCell ref="C157:E157"/>
    <mergeCell ref="F157:G157"/>
    <mergeCell ref="H157:I157"/>
    <mergeCell ref="C152:E152"/>
    <mergeCell ref="F152:G152"/>
    <mergeCell ref="H152:I152"/>
    <mergeCell ref="C153:E153"/>
    <mergeCell ref="F153:G153"/>
    <mergeCell ref="H153:I153"/>
    <mergeCell ref="C160:E160"/>
    <mergeCell ref="F160:G160"/>
    <mergeCell ref="H160:I160"/>
    <mergeCell ref="C161:E161"/>
    <mergeCell ref="F161:G161"/>
    <mergeCell ref="H161:I161"/>
    <mergeCell ref="C158:E158"/>
    <mergeCell ref="F158:G158"/>
    <mergeCell ref="H158:I158"/>
    <mergeCell ref="C159:E159"/>
    <mergeCell ref="F159:G159"/>
    <mergeCell ref="H159:I159"/>
    <mergeCell ref="B167:K167"/>
    <mergeCell ref="B168:K168"/>
    <mergeCell ref="B169:K169"/>
    <mergeCell ref="N164:R165"/>
    <mergeCell ref="C166:E166"/>
    <mergeCell ref="F166:G166"/>
    <mergeCell ref="H166:I166"/>
    <mergeCell ref="C162:E162"/>
    <mergeCell ref="F162:G162"/>
    <mergeCell ref="H162:I162"/>
    <mergeCell ref="B163:K163"/>
    <mergeCell ref="C164:L164"/>
    <mergeCell ref="C165:E165"/>
    <mergeCell ref="F165:G165"/>
    <mergeCell ref="H165:I165"/>
    <mergeCell ref="E176:K176"/>
    <mergeCell ref="E177:K177"/>
    <mergeCell ref="E178:K178"/>
    <mergeCell ref="E179:K179"/>
    <mergeCell ref="B170:K170"/>
    <mergeCell ref="C172:D172"/>
    <mergeCell ref="E172:K172"/>
    <mergeCell ref="E173:K173"/>
    <mergeCell ref="E174:K174"/>
    <mergeCell ref="E175:K175"/>
  </mergeCells>
  <printOptions horizontalCentered="1" verticalCentered="1"/>
  <pageMargins left="0.27559055118110237" right="0.19685039370078741" top="0.39370078740157483" bottom="0.57108333333333339" header="0.15748031496062992" footer="0"/>
  <pageSetup scale="10" fitToWidth="0" orientation="landscape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134"/>
  <sheetViews>
    <sheetView view="pageBreakPreview" topLeftCell="A115" zoomScale="80" zoomScaleNormal="80" zoomScaleSheetLayoutView="80" workbookViewId="0">
      <selection activeCell="N123" sqref="N123"/>
    </sheetView>
  </sheetViews>
  <sheetFormatPr baseColWidth="10" defaultColWidth="11" defaultRowHeight="16" x14ac:dyDescent="0.15"/>
  <cols>
    <col min="1" max="1" width="3.1640625" style="1" customWidth="1"/>
    <col min="2" max="2" width="8.6640625" style="1" customWidth="1"/>
    <col min="3" max="3" width="8.33203125" style="1" customWidth="1"/>
    <col min="4" max="4" width="16.1640625" style="1" customWidth="1"/>
    <col min="5" max="5" width="29.5" style="1" customWidth="1"/>
    <col min="6" max="6" width="5.6640625" style="1" customWidth="1"/>
    <col min="7" max="7" width="4.83203125" style="1" customWidth="1"/>
    <col min="8" max="9" width="7.1640625" style="1" customWidth="1"/>
    <col min="10" max="10" width="17.1640625" style="1" customWidth="1"/>
    <col min="11" max="11" width="38.1640625" style="8" customWidth="1"/>
    <col min="12" max="12" width="2.33203125" style="1" customWidth="1"/>
    <col min="13" max="13" width="17.83203125" style="1" customWidth="1"/>
    <col min="14" max="14" width="19" style="1" customWidth="1"/>
    <col min="15" max="256" width="11" style="1"/>
    <col min="257" max="257" width="3.1640625" style="1" customWidth="1"/>
    <col min="258" max="258" width="8.6640625" style="1" customWidth="1"/>
    <col min="259" max="259" width="8.33203125" style="1" customWidth="1"/>
    <col min="260" max="260" width="16.1640625" style="1" customWidth="1"/>
    <col min="261" max="261" width="29.5" style="1" customWidth="1"/>
    <col min="262" max="262" width="5.6640625" style="1" customWidth="1"/>
    <col min="263" max="263" width="4.83203125" style="1" customWidth="1"/>
    <col min="264" max="264" width="6.33203125" style="1" customWidth="1"/>
    <col min="265" max="265" width="9" style="1" customWidth="1"/>
    <col min="266" max="266" width="17.1640625" style="1" customWidth="1"/>
    <col min="267" max="267" width="38.1640625" style="1" customWidth="1"/>
    <col min="268" max="268" width="2.33203125" style="1" customWidth="1"/>
    <col min="269" max="512" width="11" style="1"/>
    <col min="513" max="513" width="3.1640625" style="1" customWidth="1"/>
    <col min="514" max="514" width="8.6640625" style="1" customWidth="1"/>
    <col min="515" max="515" width="8.33203125" style="1" customWidth="1"/>
    <col min="516" max="516" width="16.1640625" style="1" customWidth="1"/>
    <col min="517" max="517" width="29.5" style="1" customWidth="1"/>
    <col min="518" max="518" width="5.6640625" style="1" customWidth="1"/>
    <col min="519" max="519" width="4.83203125" style="1" customWidth="1"/>
    <col min="520" max="520" width="6.33203125" style="1" customWidth="1"/>
    <col min="521" max="521" width="9" style="1" customWidth="1"/>
    <col min="522" max="522" width="17.1640625" style="1" customWidth="1"/>
    <col min="523" max="523" width="38.1640625" style="1" customWidth="1"/>
    <col min="524" max="524" width="2.33203125" style="1" customWidth="1"/>
    <col min="525" max="768" width="11" style="1"/>
    <col min="769" max="769" width="3.1640625" style="1" customWidth="1"/>
    <col min="770" max="770" width="8.6640625" style="1" customWidth="1"/>
    <col min="771" max="771" width="8.33203125" style="1" customWidth="1"/>
    <col min="772" max="772" width="16.1640625" style="1" customWidth="1"/>
    <col min="773" max="773" width="29.5" style="1" customWidth="1"/>
    <col min="774" max="774" width="5.6640625" style="1" customWidth="1"/>
    <col min="775" max="775" width="4.83203125" style="1" customWidth="1"/>
    <col min="776" max="776" width="6.33203125" style="1" customWidth="1"/>
    <col min="777" max="777" width="9" style="1" customWidth="1"/>
    <col min="778" max="778" width="17.1640625" style="1" customWidth="1"/>
    <col min="779" max="779" width="38.1640625" style="1" customWidth="1"/>
    <col min="780" max="780" width="2.33203125" style="1" customWidth="1"/>
    <col min="781" max="1024" width="11" style="1"/>
    <col min="1025" max="1025" width="3.1640625" style="1" customWidth="1"/>
    <col min="1026" max="1026" width="8.6640625" style="1" customWidth="1"/>
    <col min="1027" max="1027" width="8.33203125" style="1" customWidth="1"/>
    <col min="1028" max="1028" width="16.1640625" style="1" customWidth="1"/>
    <col min="1029" max="1029" width="29.5" style="1" customWidth="1"/>
    <col min="1030" max="1030" width="5.6640625" style="1" customWidth="1"/>
    <col min="1031" max="1031" width="4.83203125" style="1" customWidth="1"/>
    <col min="1032" max="1032" width="6.33203125" style="1" customWidth="1"/>
    <col min="1033" max="1033" width="9" style="1" customWidth="1"/>
    <col min="1034" max="1034" width="17.1640625" style="1" customWidth="1"/>
    <col min="1035" max="1035" width="38.1640625" style="1" customWidth="1"/>
    <col min="1036" max="1036" width="2.33203125" style="1" customWidth="1"/>
    <col min="1037" max="1280" width="11" style="1"/>
    <col min="1281" max="1281" width="3.1640625" style="1" customWidth="1"/>
    <col min="1282" max="1282" width="8.6640625" style="1" customWidth="1"/>
    <col min="1283" max="1283" width="8.33203125" style="1" customWidth="1"/>
    <col min="1284" max="1284" width="16.1640625" style="1" customWidth="1"/>
    <col min="1285" max="1285" width="29.5" style="1" customWidth="1"/>
    <col min="1286" max="1286" width="5.6640625" style="1" customWidth="1"/>
    <col min="1287" max="1287" width="4.83203125" style="1" customWidth="1"/>
    <col min="1288" max="1288" width="6.33203125" style="1" customWidth="1"/>
    <col min="1289" max="1289" width="9" style="1" customWidth="1"/>
    <col min="1290" max="1290" width="17.1640625" style="1" customWidth="1"/>
    <col min="1291" max="1291" width="38.1640625" style="1" customWidth="1"/>
    <col min="1292" max="1292" width="2.33203125" style="1" customWidth="1"/>
    <col min="1293" max="1536" width="11" style="1"/>
    <col min="1537" max="1537" width="3.1640625" style="1" customWidth="1"/>
    <col min="1538" max="1538" width="8.6640625" style="1" customWidth="1"/>
    <col min="1539" max="1539" width="8.33203125" style="1" customWidth="1"/>
    <col min="1540" max="1540" width="16.1640625" style="1" customWidth="1"/>
    <col min="1541" max="1541" width="29.5" style="1" customWidth="1"/>
    <col min="1542" max="1542" width="5.6640625" style="1" customWidth="1"/>
    <col min="1543" max="1543" width="4.83203125" style="1" customWidth="1"/>
    <col min="1544" max="1544" width="6.33203125" style="1" customWidth="1"/>
    <col min="1545" max="1545" width="9" style="1" customWidth="1"/>
    <col min="1546" max="1546" width="17.1640625" style="1" customWidth="1"/>
    <col min="1547" max="1547" width="38.1640625" style="1" customWidth="1"/>
    <col min="1548" max="1548" width="2.33203125" style="1" customWidth="1"/>
    <col min="1549" max="1792" width="11" style="1"/>
    <col min="1793" max="1793" width="3.1640625" style="1" customWidth="1"/>
    <col min="1794" max="1794" width="8.6640625" style="1" customWidth="1"/>
    <col min="1795" max="1795" width="8.33203125" style="1" customWidth="1"/>
    <col min="1796" max="1796" width="16.1640625" style="1" customWidth="1"/>
    <col min="1797" max="1797" width="29.5" style="1" customWidth="1"/>
    <col min="1798" max="1798" width="5.6640625" style="1" customWidth="1"/>
    <col min="1799" max="1799" width="4.83203125" style="1" customWidth="1"/>
    <col min="1800" max="1800" width="6.33203125" style="1" customWidth="1"/>
    <col min="1801" max="1801" width="9" style="1" customWidth="1"/>
    <col min="1802" max="1802" width="17.1640625" style="1" customWidth="1"/>
    <col min="1803" max="1803" width="38.1640625" style="1" customWidth="1"/>
    <col min="1804" max="1804" width="2.33203125" style="1" customWidth="1"/>
    <col min="1805" max="2048" width="11" style="1"/>
    <col min="2049" max="2049" width="3.1640625" style="1" customWidth="1"/>
    <col min="2050" max="2050" width="8.6640625" style="1" customWidth="1"/>
    <col min="2051" max="2051" width="8.33203125" style="1" customWidth="1"/>
    <col min="2052" max="2052" width="16.1640625" style="1" customWidth="1"/>
    <col min="2053" max="2053" width="29.5" style="1" customWidth="1"/>
    <col min="2054" max="2054" width="5.6640625" style="1" customWidth="1"/>
    <col min="2055" max="2055" width="4.83203125" style="1" customWidth="1"/>
    <col min="2056" max="2056" width="6.33203125" style="1" customWidth="1"/>
    <col min="2057" max="2057" width="9" style="1" customWidth="1"/>
    <col min="2058" max="2058" width="17.1640625" style="1" customWidth="1"/>
    <col min="2059" max="2059" width="38.1640625" style="1" customWidth="1"/>
    <col min="2060" max="2060" width="2.33203125" style="1" customWidth="1"/>
    <col min="2061" max="2304" width="11" style="1"/>
    <col min="2305" max="2305" width="3.1640625" style="1" customWidth="1"/>
    <col min="2306" max="2306" width="8.6640625" style="1" customWidth="1"/>
    <col min="2307" max="2307" width="8.33203125" style="1" customWidth="1"/>
    <col min="2308" max="2308" width="16.1640625" style="1" customWidth="1"/>
    <col min="2309" max="2309" width="29.5" style="1" customWidth="1"/>
    <col min="2310" max="2310" width="5.6640625" style="1" customWidth="1"/>
    <col min="2311" max="2311" width="4.83203125" style="1" customWidth="1"/>
    <col min="2312" max="2312" width="6.33203125" style="1" customWidth="1"/>
    <col min="2313" max="2313" width="9" style="1" customWidth="1"/>
    <col min="2314" max="2314" width="17.1640625" style="1" customWidth="1"/>
    <col min="2315" max="2315" width="38.1640625" style="1" customWidth="1"/>
    <col min="2316" max="2316" width="2.33203125" style="1" customWidth="1"/>
    <col min="2317" max="2560" width="11" style="1"/>
    <col min="2561" max="2561" width="3.1640625" style="1" customWidth="1"/>
    <col min="2562" max="2562" width="8.6640625" style="1" customWidth="1"/>
    <col min="2563" max="2563" width="8.33203125" style="1" customWidth="1"/>
    <col min="2564" max="2564" width="16.1640625" style="1" customWidth="1"/>
    <col min="2565" max="2565" width="29.5" style="1" customWidth="1"/>
    <col min="2566" max="2566" width="5.6640625" style="1" customWidth="1"/>
    <col min="2567" max="2567" width="4.83203125" style="1" customWidth="1"/>
    <col min="2568" max="2568" width="6.33203125" style="1" customWidth="1"/>
    <col min="2569" max="2569" width="9" style="1" customWidth="1"/>
    <col min="2570" max="2570" width="17.1640625" style="1" customWidth="1"/>
    <col min="2571" max="2571" width="38.1640625" style="1" customWidth="1"/>
    <col min="2572" max="2572" width="2.33203125" style="1" customWidth="1"/>
    <col min="2573" max="2816" width="11" style="1"/>
    <col min="2817" max="2817" width="3.1640625" style="1" customWidth="1"/>
    <col min="2818" max="2818" width="8.6640625" style="1" customWidth="1"/>
    <col min="2819" max="2819" width="8.33203125" style="1" customWidth="1"/>
    <col min="2820" max="2820" width="16.1640625" style="1" customWidth="1"/>
    <col min="2821" max="2821" width="29.5" style="1" customWidth="1"/>
    <col min="2822" max="2822" width="5.6640625" style="1" customWidth="1"/>
    <col min="2823" max="2823" width="4.83203125" style="1" customWidth="1"/>
    <col min="2824" max="2824" width="6.33203125" style="1" customWidth="1"/>
    <col min="2825" max="2825" width="9" style="1" customWidth="1"/>
    <col min="2826" max="2826" width="17.1640625" style="1" customWidth="1"/>
    <col min="2827" max="2827" width="38.1640625" style="1" customWidth="1"/>
    <col min="2828" max="2828" width="2.33203125" style="1" customWidth="1"/>
    <col min="2829" max="3072" width="11" style="1"/>
    <col min="3073" max="3073" width="3.1640625" style="1" customWidth="1"/>
    <col min="3074" max="3074" width="8.6640625" style="1" customWidth="1"/>
    <col min="3075" max="3075" width="8.33203125" style="1" customWidth="1"/>
    <col min="3076" max="3076" width="16.1640625" style="1" customWidth="1"/>
    <col min="3077" max="3077" width="29.5" style="1" customWidth="1"/>
    <col min="3078" max="3078" width="5.6640625" style="1" customWidth="1"/>
    <col min="3079" max="3079" width="4.83203125" style="1" customWidth="1"/>
    <col min="3080" max="3080" width="6.33203125" style="1" customWidth="1"/>
    <col min="3081" max="3081" width="9" style="1" customWidth="1"/>
    <col min="3082" max="3082" width="17.1640625" style="1" customWidth="1"/>
    <col min="3083" max="3083" width="38.1640625" style="1" customWidth="1"/>
    <col min="3084" max="3084" width="2.33203125" style="1" customWidth="1"/>
    <col min="3085" max="3328" width="11" style="1"/>
    <col min="3329" max="3329" width="3.1640625" style="1" customWidth="1"/>
    <col min="3330" max="3330" width="8.6640625" style="1" customWidth="1"/>
    <col min="3331" max="3331" width="8.33203125" style="1" customWidth="1"/>
    <col min="3332" max="3332" width="16.1640625" style="1" customWidth="1"/>
    <col min="3333" max="3333" width="29.5" style="1" customWidth="1"/>
    <col min="3334" max="3334" width="5.6640625" style="1" customWidth="1"/>
    <col min="3335" max="3335" width="4.83203125" style="1" customWidth="1"/>
    <col min="3336" max="3336" width="6.33203125" style="1" customWidth="1"/>
    <col min="3337" max="3337" width="9" style="1" customWidth="1"/>
    <col min="3338" max="3338" width="17.1640625" style="1" customWidth="1"/>
    <col min="3339" max="3339" width="38.1640625" style="1" customWidth="1"/>
    <col min="3340" max="3340" width="2.33203125" style="1" customWidth="1"/>
    <col min="3341" max="3584" width="11" style="1"/>
    <col min="3585" max="3585" width="3.1640625" style="1" customWidth="1"/>
    <col min="3586" max="3586" width="8.6640625" style="1" customWidth="1"/>
    <col min="3587" max="3587" width="8.33203125" style="1" customWidth="1"/>
    <col min="3588" max="3588" width="16.1640625" style="1" customWidth="1"/>
    <col min="3589" max="3589" width="29.5" style="1" customWidth="1"/>
    <col min="3590" max="3590" width="5.6640625" style="1" customWidth="1"/>
    <col min="3591" max="3591" width="4.83203125" style="1" customWidth="1"/>
    <col min="3592" max="3592" width="6.33203125" style="1" customWidth="1"/>
    <col min="3593" max="3593" width="9" style="1" customWidth="1"/>
    <col min="3594" max="3594" width="17.1640625" style="1" customWidth="1"/>
    <col min="3595" max="3595" width="38.1640625" style="1" customWidth="1"/>
    <col min="3596" max="3596" width="2.33203125" style="1" customWidth="1"/>
    <col min="3597" max="3840" width="11" style="1"/>
    <col min="3841" max="3841" width="3.1640625" style="1" customWidth="1"/>
    <col min="3842" max="3842" width="8.6640625" style="1" customWidth="1"/>
    <col min="3843" max="3843" width="8.33203125" style="1" customWidth="1"/>
    <col min="3844" max="3844" width="16.1640625" style="1" customWidth="1"/>
    <col min="3845" max="3845" width="29.5" style="1" customWidth="1"/>
    <col min="3846" max="3846" width="5.6640625" style="1" customWidth="1"/>
    <col min="3847" max="3847" width="4.83203125" style="1" customWidth="1"/>
    <col min="3848" max="3848" width="6.33203125" style="1" customWidth="1"/>
    <col min="3849" max="3849" width="9" style="1" customWidth="1"/>
    <col min="3850" max="3850" width="17.1640625" style="1" customWidth="1"/>
    <col min="3851" max="3851" width="38.1640625" style="1" customWidth="1"/>
    <col min="3852" max="3852" width="2.33203125" style="1" customWidth="1"/>
    <col min="3853" max="4096" width="11" style="1"/>
    <col min="4097" max="4097" width="3.1640625" style="1" customWidth="1"/>
    <col min="4098" max="4098" width="8.6640625" style="1" customWidth="1"/>
    <col min="4099" max="4099" width="8.33203125" style="1" customWidth="1"/>
    <col min="4100" max="4100" width="16.1640625" style="1" customWidth="1"/>
    <col min="4101" max="4101" width="29.5" style="1" customWidth="1"/>
    <col min="4102" max="4102" width="5.6640625" style="1" customWidth="1"/>
    <col min="4103" max="4103" width="4.83203125" style="1" customWidth="1"/>
    <col min="4104" max="4104" width="6.33203125" style="1" customWidth="1"/>
    <col min="4105" max="4105" width="9" style="1" customWidth="1"/>
    <col min="4106" max="4106" width="17.1640625" style="1" customWidth="1"/>
    <col min="4107" max="4107" width="38.1640625" style="1" customWidth="1"/>
    <col min="4108" max="4108" width="2.33203125" style="1" customWidth="1"/>
    <col min="4109" max="4352" width="11" style="1"/>
    <col min="4353" max="4353" width="3.1640625" style="1" customWidth="1"/>
    <col min="4354" max="4354" width="8.6640625" style="1" customWidth="1"/>
    <col min="4355" max="4355" width="8.33203125" style="1" customWidth="1"/>
    <col min="4356" max="4356" width="16.1640625" style="1" customWidth="1"/>
    <col min="4357" max="4357" width="29.5" style="1" customWidth="1"/>
    <col min="4358" max="4358" width="5.6640625" style="1" customWidth="1"/>
    <col min="4359" max="4359" width="4.83203125" style="1" customWidth="1"/>
    <col min="4360" max="4360" width="6.33203125" style="1" customWidth="1"/>
    <col min="4361" max="4361" width="9" style="1" customWidth="1"/>
    <col min="4362" max="4362" width="17.1640625" style="1" customWidth="1"/>
    <col min="4363" max="4363" width="38.1640625" style="1" customWidth="1"/>
    <col min="4364" max="4364" width="2.33203125" style="1" customWidth="1"/>
    <col min="4365" max="4608" width="11" style="1"/>
    <col min="4609" max="4609" width="3.1640625" style="1" customWidth="1"/>
    <col min="4610" max="4610" width="8.6640625" style="1" customWidth="1"/>
    <col min="4611" max="4611" width="8.33203125" style="1" customWidth="1"/>
    <col min="4612" max="4612" width="16.1640625" style="1" customWidth="1"/>
    <col min="4613" max="4613" width="29.5" style="1" customWidth="1"/>
    <col min="4614" max="4614" width="5.6640625" style="1" customWidth="1"/>
    <col min="4615" max="4615" width="4.83203125" style="1" customWidth="1"/>
    <col min="4616" max="4616" width="6.33203125" style="1" customWidth="1"/>
    <col min="4617" max="4617" width="9" style="1" customWidth="1"/>
    <col min="4618" max="4618" width="17.1640625" style="1" customWidth="1"/>
    <col min="4619" max="4619" width="38.1640625" style="1" customWidth="1"/>
    <col min="4620" max="4620" width="2.33203125" style="1" customWidth="1"/>
    <col min="4621" max="4864" width="11" style="1"/>
    <col min="4865" max="4865" width="3.1640625" style="1" customWidth="1"/>
    <col min="4866" max="4866" width="8.6640625" style="1" customWidth="1"/>
    <col min="4867" max="4867" width="8.33203125" style="1" customWidth="1"/>
    <col min="4868" max="4868" width="16.1640625" style="1" customWidth="1"/>
    <col min="4869" max="4869" width="29.5" style="1" customWidth="1"/>
    <col min="4870" max="4870" width="5.6640625" style="1" customWidth="1"/>
    <col min="4871" max="4871" width="4.83203125" style="1" customWidth="1"/>
    <col min="4872" max="4872" width="6.33203125" style="1" customWidth="1"/>
    <col min="4873" max="4873" width="9" style="1" customWidth="1"/>
    <col min="4874" max="4874" width="17.1640625" style="1" customWidth="1"/>
    <col min="4875" max="4875" width="38.1640625" style="1" customWidth="1"/>
    <col min="4876" max="4876" width="2.33203125" style="1" customWidth="1"/>
    <col min="4877" max="5120" width="11" style="1"/>
    <col min="5121" max="5121" width="3.1640625" style="1" customWidth="1"/>
    <col min="5122" max="5122" width="8.6640625" style="1" customWidth="1"/>
    <col min="5123" max="5123" width="8.33203125" style="1" customWidth="1"/>
    <col min="5124" max="5124" width="16.1640625" style="1" customWidth="1"/>
    <col min="5125" max="5125" width="29.5" style="1" customWidth="1"/>
    <col min="5126" max="5126" width="5.6640625" style="1" customWidth="1"/>
    <col min="5127" max="5127" width="4.83203125" style="1" customWidth="1"/>
    <col min="5128" max="5128" width="6.33203125" style="1" customWidth="1"/>
    <col min="5129" max="5129" width="9" style="1" customWidth="1"/>
    <col min="5130" max="5130" width="17.1640625" style="1" customWidth="1"/>
    <col min="5131" max="5131" width="38.1640625" style="1" customWidth="1"/>
    <col min="5132" max="5132" width="2.33203125" style="1" customWidth="1"/>
    <col min="5133" max="5376" width="11" style="1"/>
    <col min="5377" max="5377" width="3.1640625" style="1" customWidth="1"/>
    <col min="5378" max="5378" width="8.6640625" style="1" customWidth="1"/>
    <col min="5379" max="5379" width="8.33203125" style="1" customWidth="1"/>
    <col min="5380" max="5380" width="16.1640625" style="1" customWidth="1"/>
    <col min="5381" max="5381" width="29.5" style="1" customWidth="1"/>
    <col min="5382" max="5382" width="5.6640625" style="1" customWidth="1"/>
    <col min="5383" max="5383" width="4.83203125" style="1" customWidth="1"/>
    <col min="5384" max="5384" width="6.33203125" style="1" customWidth="1"/>
    <col min="5385" max="5385" width="9" style="1" customWidth="1"/>
    <col min="5386" max="5386" width="17.1640625" style="1" customWidth="1"/>
    <col min="5387" max="5387" width="38.1640625" style="1" customWidth="1"/>
    <col min="5388" max="5388" width="2.33203125" style="1" customWidth="1"/>
    <col min="5389" max="5632" width="11" style="1"/>
    <col min="5633" max="5633" width="3.1640625" style="1" customWidth="1"/>
    <col min="5634" max="5634" width="8.6640625" style="1" customWidth="1"/>
    <col min="5635" max="5635" width="8.33203125" style="1" customWidth="1"/>
    <col min="5636" max="5636" width="16.1640625" style="1" customWidth="1"/>
    <col min="5637" max="5637" width="29.5" style="1" customWidth="1"/>
    <col min="5638" max="5638" width="5.6640625" style="1" customWidth="1"/>
    <col min="5639" max="5639" width="4.83203125" style="1" customWidth="1"/>
    <col min="5640" max="5640" width="6.33203125" style="1" customWidth="1"/>
    <col min="5641" max="5641" width="9" style="1" customWidth="1"/>
    <col min="5642" max="5642" width="17.1640625" style="1" customWidth="1"/>
    <col min="5643" max="5643" width="38.1640625" style="1" customWidth="1"/>
    <col min="5644" max="5644" width="2.33203125" style="1" customWidth="1"/>
    <col min="5645" max="5888" width="11" style="1"/>
    <col min="5889" max="5889" width="3.1640625" style="1" customWidth="1"/>
    <col min="5890" max="5890" width="8.6640625" style="1" customWidth="1"/>
    <col min="5891" max="5891" width="8.33203125" style="1" customWidth="1"/>
    <col min="5892" max="5892" width="16.1640625" style="1" customWidth="1"/>
    <col min="5893" max="5893" width="29.5" style="1" customWidth="1"/>
    <col min="5894" max="5894" width="5.6640625" style="1" customWidth="1"/>
    <col min="5895" max="5895" width="4.83203125" style="1" customWidth="1"/>
    <col min="5896" max="5896" width="6.33203125" style="1" customWidth="1"/>
    <col min="5897" max="5897" width="9" style="1" customWidth="1"/>
    <col min="5898" max="5898" width="17.1640625" style="1" customWidth="1"/>
    <col min="5899" max="5899" width="38.1640625" style="1" customWidth="1"/>
    <col min="5900" max="5900" width="2.33203125" style="1" customWidth="1"/>
    <col min="5901" max="6144" width="11" style="1"/>
    <col min="6145" max="6145" width="3.1640625" style="1" customWidth="1"/>
    <col min="6146" max="6146" width="8.6640625" style="1" customWidth="1"/>
    <col min="6147" max="6147" width="8.33203125" style="1" customWidth="1"/>
    <col min="6148" max="6148" width="16.1640625" style="1" customWidth="1"/>
    <col min="6149" max="6149" width="29.5" style="1" customWidth="1"/>
    <col min="6150" max="6150" width="5.6640625" style="1" customWidth="1"/>
    <col min="6151" max="6151" width="4.83203125" style="1" customWidth="1"/>
    <col min="6152" max="6152" width="6.33203125" style="1" customWidth="1"/>
    <col min="6153" max="6153" width="9" style="1" customWidth="1"/>
    <col min="6154" max="6154" width="17.1640625" style="1" customWidth="1"/>
    <col min="6155" max="6155" width="38.1640625" style="1" customWidth="1"/>
    <col min="6156" max="6156" width="2.33203125" style="1" customWidth="1"/>
    <col min="6157" max="6400" width="11" style="1"/>
    <col min="6401" max="6401" width="3.1640625" style="1" customWidth="1"/>
    <col min="6402" max="6402" width="8.6640625" style="1" customWidth="1"/>
    <col min="6403" max="6403" width="8.33203125" style="1" customWidth="1"/>
    <col min="6404" max="6404" width="16.1640625" style="1" customWidth="1"/>
    <col min="6405" max="6405" width="29.5" style="1" customWidth="1"/>
    <col min="6406" max="6406" width="5.6640625" style="1" customWidth="1"/>
    <col min="6407" max="6407" width="4.83203125" style="1" customWidth="1"/>
    <col min="6408" max="6408" width="6.33203125" style="1" customWidth="1"/>
    <col min="6409" max="6409" width="9" style="1" customWidth="1"/>
    <col min="6410" max="6410" width="17.1640625" style="1" customWidth="1"/>
    <col min="6411" max="6411" width="38.1640625" style="1" customWidth="1"/>
    <col min="6412" max="6412" width="2.33203125" style="1" customWidth="1"/>
    <col min="6413" max="6656" width="11" style="1"/>
    <col min="6657" max="6657" width="3.1640625" style="1" customWidth="1"/>
    <col min="6658" max="6658" width="8.6640625" style="1" customWidth="1"/>
    <col min="6659" max="6659" width="8.33203125" style="1" customWidth="1"/>
    <col min="6660" max="6660" width="16.1640625" style="1" customWidth="1"/>
    <col min="6661" max="6661" width="29.5" style="1" customWidth="1"/>
    <col min="6662" max="6662" width="5.6640625" style="1" customWidth="1"/>
    <col min="6663" max="6663" width="4.83203125" style="1" customWidth="1"/>
    <col min="6664" max="6664" width="6.33203125" style="1" customWidth="1"/>
    <col min="6665" max="6665" width="9" style="1" customWidth="1"/>
    <col min="6666" max="6666" width="17.1640625" style="1" customWidth="1"/>
    <col min="6667" max="6667" width="38.1640625" style="1" customWidth="1"/>
    <col min="6668" max="6668" width="2.33203125" style="1" customWidth="1"/>
    <col min="6669" max="6912" width="11" style="1"/>
    <col min="6913" max="6913" width="3.1640625" style="1" customWidth="1"/>
    <col min="6914" max="6914" width="8.6640625" style="1" customWidth="1"/>
    <col min="6915" max="6915" width="8.33203125" style="1" customWidth="1"/>
    <col min="6916" max="6916" width="16.1640625" style="1" customWidth="1"/>
    <col min="6917" max="6917" width="29.5" style="1" customWidth="1"/>
    <col min="6918" max="6918" width="5.6640625" style="1" customWidth="1"/>
    <col min="6919" max="6919" width="4.83203125" style="1" customWidth="1"/>
    <col min="6920" max="6920" width="6.33203125" style="1" customWidth="1"/>
    <col min="6921" max="6921" width="9" style="1" customWidth="1"/>
    <col min="6922" max="6922" width="17.1640625" style="1" customWidth="1"/>
    <col min="6923" max="6923" width="38.1640625" style="1" customWidth="1"/>
    <col min="6924" max="6924" width="2.33203125" style="1" customWidth="1"/>
    <col min="6925" max="7168" width="11" style="1"/>
    <col min="7169" max="7169" width="3.1640625" style="1" customWidth="1"/>
    <col min="7170" max="7170" width="8.6640625" style="1" customWidth="1"/>
    <col min="7171" max="7171" width="8.33203125" style="1" customWidth="1"/>
    <col min="7172" max="7172" width="16.1640625" style="1" customWidth="1"/>
    <col min="7173" max="7173" width="29.5" style="1" customWidth="1"/>
    <col min="7174" max="7174" width="5.6640625" style="1" customWidth="1"/>
    <col min="7175" max="7175" width="4.83203125" style="1" customWidth="1"/>
    <col min="7176" max="7176" width="6.33203125" style="1" customWidth="1"/>
    <col min="7177" max="7177" width="9" style="1" customWidth="1"/>
    <col min="7178" max="7178" width="17.1640625" style="1" customWidth="1"/>
    <col min="7179" max="7179" width="38.1640625" style="1" customWidth="1"/>
    <col min="7180" max="7180" width="2.33203125" style="1" customWidth="1"/>
    <col min="7181" max="7424" width="11" style="1"/>
    <col min="7425" max="7425" width="3.1640625" style="1" customWidth="1"/>
    <col min="7426" max="7426" width="8.6640625" style="1" customWidth="1"/>
    <col min="7427" max="7427" width="8.33203125" style="1" customWidth="1"/>
    <col min="7428" max="7428" width="16.1640625" style="1" customWidth="1"/>
    <col min="7429" max="7429" width="29.5" style="1" customWidth="1"/>
    <col min="7430" max="7430" width="5.6640625" style="1" customWidth="1"/>
    <col min="7431" max="7431" width="4.83203125" style="1" customWidth="1"/>
    <col min="7432" max="7432" width="6.33203125" style="1" customWidth="1"/>
    <col min="7433" max="7433" width="9" style="1" customWidth="1"/>
    <col min="7434" max="7434" width="17.1640625" style="1" customWidth="1"/>
    <col min="7435" max="7435" width="38.1640625" style="1" customWidth="1"/>
    <col min="7436" max="7436" width="2.33203125" style="1" customWidth="1"/>
    <col min="7437" max="7680" width="11" style="1"/>
    <col min="7681" max="7681" width="3.1640625" style="1" customWidth="1"/>
    <col min="7682" max="7682" width="8.6640625" style="1" customWidth="1"/>
    <col min="7683" max="7683" width="8.33203125" style="1" customWidth="1"/>
    <col min="7684" max="7684" width="16.1640625" style="1" customWidth="1"/>
    <col min="7685" max="7685" width="29.5" style="1" customWidth="1"/>
    <col min="7686" max="7686" width="5.6640625" style="1" customWidth="1"/>
    <col min="7687" max="7687" width="4.83203125" style="1" customWidth="1"/>
    <col min="7688" max="7688" width="6.33203125" style="1" customWidth="1"/>
    <col min="7689" max="7689" width="9" style="1" customWidth="1"/>
    <col min="7690" max="7690" width="17.1640625" style="1" customWidth="1"/>
    <col min="7691" max="7691" width="38.1640625" style="1" customWidth="1"/>
    <col min="7692" max="7692" width="2.33203125" style="1" customWidth="1"/>
    <col min="7693" max="7936" width="11" style="1"/>
    <col min="7937" max="7937" width="3.1640625" style="1" customWidth="1"/>
    <col min="7938" max="7938" width="8.6640625" style="1" customWidth="1"/>
    <col min="7939" max="7939" width="8.33203125" style="1" customWidth="1"/>
    <col min="7940" max="7940" width="16.1640625" style="1" customWidth="1"/>
    <col min="7941" max="7941" width="29.5" style="1" customWidth="1"/>
    <col min="7942" max="7942" width="5.6640625" style="1" customWidth="1"/>
    <col min="7943" max="7943" width="4.83203125" style="1" customWidth="1"/>
    <col min="7944" max="7944" width="6.33203125" style="1" customWidth="1"/>
    <col min="7945" max="7945" width="9" style="1" customWidth="1"/>
    <col min="7946" max="7946" width="17.1640625" style="1" customWidth="1"/>
    <col min="7947" max="7947" width="38.1640625" style="1" customWidth="1"/>
    <col min="7948" max="7948" width="2.33203125" style="1" customWidth="1"/>
    <col min="7949" max="8192" width="11" style="1"/>
    <col min="8193" max="8193" width="3.1640625" style="1" customWidth="1"/>
    <col min="8194" max="8194" width="8.6640625" style="1" customWidth="1"/>
    <col min="8195" max="8195" width="8.33203125" style="1" customWidth="1"/>
    <col min="8196" max="8196" width="16.1640625" style="1" customWidth="1"/>
    <col min="8197" max="8197" width="29.5" style="1" customWidth="1"/>
    <col min="8198" max="8198" width="5.6640625" style="1" customWidth="1"/>
    <col min="8199" max="8199" width="4.83203125" style="1" customWidth="1"/>
    <col min="8200" max="8200" width="6.33203125" style="1" customWidth="1"/>
    <col min="8201" max="8201" width="9" style="1" customWidth="1"/>
    <col min="8202" max="8202" width="17.1640625" style="1" customWidth="1"/>
    <col min="8203" max="8203" width="38.1640625" style="1" customWidth="1"/>
    <col min="8204" max="8204" width="2.33203125" style="1" customWidth="1"/>
    <col min="8205" max="8448" width="11" style="1"/>
    <col min="8449" max="8449" width="3.1640625" style="1" customWidth="1"/>
    <col min="8450" max="8450" width="8.6640625" style="1" customWidth="1"/>
    <col min="8451" max="8451" width="8.33203125" style="1" customWidth="1"/>
    <col min="8452" max="8452" width="16.1640625" style="1" customWidth="1"/>
    <col min="8453" max="8453" width="29.5" style="1" customWidth="1"/>
    <col min="8454" max="8454" width="5.6640625" style="1" customWidth="1"/>
    <col min="8455" max="8455" width="4.83203125" style="1" customWidth="1"/>
    <col min="8456" max="8456" width="6.33203125" style="1" customWidth="1"/>
    <col min="8457" max="8457" width="9" style="1" customWidth="1"/>
    <col min="8458" max="8458" width="17.1640625" style="1" customWidth="1"/>
    <col min="8459" max="8459" width="38.1640625" style="1" customWidth="1"/>
    <col min="8460" max="8460" width="2.33203125" style="1" customWidth="1"/>
    <col min="8461" max="8704" width="11" style="1"/>
    <col min="8705" max="8705" width="3.1640625" style="1" customWidth="1"/>
    <col min="8706" max="8706" width="8.6640625" style="1" customWidth="1"/>
    <col min="8707" max="8707" width="8.33203125" style="1" customWidth="1"/>
    <col min="8708" max="8708" width="16.1640625" style="1" customWidth="1"/>
    <col min="8709" max="8709" width="29.5" style="1" customWidth="1"/>
    <col min="8710" max="8710" width="5.6640625" style="1" customWidth="1"/>
    <col min="8711" max="8711" width="4.83203125" style="1" customWidth="1"/>
    <col min="8712" max="8712" width="6.33203125" style="1" customWidth="1"/>
    <col min="8713" max="8713" width="9" style="1" customWidth="1"/>
    <col min="8714" max="8714" width="17.1640625" style="1" customWidth="1"/>
    <col min="8715" max="8715" width="38.1640625" style="1" customWidth="1"/>
    <col min="8716" max="8716" width="2.33203125" style="1" customWidth="1"/>
    <col min="8717" max="8960" width="11" style="1"/>
    <col min="8961" max="8961" width="3.1640625" style="1" customWidth="1"/>
    <col min="8962" max="8962" width="8.6640625" style="1" customWidth="1"/>
    <col min="8963" max="8963" width="8.33203125" style="1" customWidth="1"/>
    <col min="8964" max="8964" width="16.1640625" style="1" customWidth="1"/>
    <col min="8965" max="8965" width="29.5" style="1" customWidth="1"/>
    <col min="8966" max="8966" width="5.6640625" style="1" customWidth="1"/>
    <col min="8967" max="8967" width="4.83203125" style="1" customWidth="1"/>
    <col min="8968" max="8968" width="6.33203125" style="1" customWidth="1"/>
    <col min="8969" max="8969" width="9" style="1" customWidth="1"/>
    <col min="8970" max="8970" width="17.1640625" style="1" customWidth="1"/>
    <col min="8971" max="8971" width="38.1640625" style="1" customWidth="1"/>
    <col min="8972" max="8972" width="2.33203125" style="1" customWidth="1"/>
    <col min="8973" max="9216" width="11" style="1"/>
    <col min="9217" max="9217" width="3.1640625" style="1" customWidth="1"/>
    <col min="9218" max="9218" width="8.6640625" style="1" customWidth="1"/>
    <col min="9219" max="9219" width="8.33203125" style="1" customWidth="1"/>
    <col min="9220" max="9220" width="16.1640625" style="1" customWidth="1"/>
    <col min="9221" max="9221" width="29.5" style="1" customWidth="1"/>
    <col min="9222" max="9222" width="5.6640625" style="1" customWidth="1"/>
    <col min="9223" max="9223" width="4.83203125" style="1" customWidth="1"/>
    <col min="9224" max="9224" width="6.33203125" style="1" customWidth="1"/>
    <col min="9225" max="9225" width="9" style="1" customWidth="1"/>
    <col min="9226" max="9226" width="17.1640625" style="1" customWidth="1"/>
    <col min="9227" max="9227" width="38.1640625" style="1" customWidth="1"/>
    <col min="9228" max="9228" width="2.33203125" style="1" customWidth="1"/>
    <col min="9229" max="9472" width="11" style="1"/>
    <col min="9473" max="9473" width="3.1640625" style="1" customWidth="1"/>
    <col min="9474" max="9474" width="8.6640625" style="1" customWidth="1"/>
    <col min="9475" max="9475" width="8.33203125" style="1" customWidth="1"/>
    <col min="9476" max="9476" width="16.1640625" style="1" customWidth="1"/>
    <col min="9477" max="9477" width="29.5" style="1" customWidth="1"/>
    <col min="9478" max="9478" width="5.6640625" style="1" customWidth="1"/>
    <col min="9479" max="9479" width="4.83203125" style="1" customWidth="1"/>
    <col min="9480" max="9480" width="6.33203125" style="1" customWidth="1"/>
    <col min="9481" max="9481" width="9" style="1" customWidth="1"/>
    <col min="9482" max="9482" width="17.1640625" style="1" customWidth="1"/>
    <col min="9483" max="9483" width="38.1640625" style="1" customWidth="1"/>
    <col min="9484" max="9484" width="2.33203125" style="1" customWidth="1"/>
    <col min="9485" max="9728" width="11" style="1"/>
    <col min="9729" max="9729" width="3.1640625" style="1" customWidth="1"/>
    <col min="9730" max="9730" width="8.6640625" style="1" customWidth="1"/>
    <col min="9731" max="9731" width="8.33203125" style="1" customWidth="1"/>
    <col min="9732" max="9732" width="16.1640625" style="1" customWidth="1"/>
    <col min="9733" max="9733" width="29.5" style="1" customWidth="1"/>
    <col min="9734" max="9734" width="5.6640625" style="1" customWidth="1"/>
    <col min="9735" max="9735" width="4.83203125" style="1" customWidth="1"/>
    <col min="9736" max="9736" width="6.33203125" style="1" customWidth="1"/>
    <col min="9737" max="9737" width="9" style="1" customWidth="1"/>
    <col min="9738" max="9738" width="17.1640625" style="1" customWidth="1"/>
    <col min="9739" max="9739" width="38.1640625" style="1" customWidth="1"/>
    <col min="9740" max="9740" width="2.33203125" style="1" customWidth="1"/>
    <col min="9741" max="9984" width="11" style="1"/>
    <col min="9985" max="9985" width="3.1640625" style="1" customWidth="1"/>
    <col min="9986" max="9986" width="8.6640625" style="1" customWidth="1"/>
    <col min="9987" max="9987" width="8.33203125" style="1" customWidth="1"/>
    <col min="9988" max="9988" width="16.1640625" style="1" customWidth="1"/>
    <col min="9989" max="9989" width="29.5" style="1" customWidth="1"/>
    <col min="9990" max="9990" width="5.6640625" style="1" customWidth="1"/>
    <col min="9991" max="9991" width="4.83203125" style="1" customWidth="1"/>
    <col min="9992" max="9992" width="6.33203125" style="1" customWidth="1"/>
    <col min="9993" max="9993" width="9" style="1" customWidth="1"/>
    <col min="9994" max="9994" width="17.1640625" style="1" customWidth="1"/>
    <col min="9995" max="9995" width="38.1640625" style="1" customWidth="1"/>
    <col min="9996" max="9996" width="2.33203125" style="1" customWidth="1"/>
    <col min="9997" max="10240" width="11" style="1"/>
    <col min="10241" max="10241" width="3.1640625" style="1" customWidth="1"/>
    <col min="10242" max="10242" width="8.6640625" style="1" customWidth="1"/>
    <col min="10243" max="10243" width="8.33203125" style="1" customWidth="1"/>
    <col min="10244" max="10244" width="16.1640625" style="1" customWidth="1"/>
    <col min="10245" max="10245" width="29.5" style="1" customWidth="1"/>
    <col min="10246" max="10246" width="5.6640625" style="1" customWidth="1"/>
    <col min="10247" max="10247" width="4.83203125" style="1" customWidth="1"/>
    <col min="10248" max="10248" width="6.33203125" style="1" customWidth="1"/>
    <col min="10249" max="10249" width="9" style="1" customWidth="1"/>
    <col min="10250" max="10250" width="17.1640625" style="1" customWidth="1"/>
    <col min="10251" max="10251" width="38.1640625" style="1" customWidth="1"/>
    <col min="10252" max="10252" width="2.33203125" style="1" customWidth="1"/>
    <col min="10253" max="10496" width="11" style="1"/>
    <col min="10497" max="10497" width="3.1640625" style="1" customWidth="1"/>
    <col min="10498" max="10498" width="8.6640625" style="1" customWidth="1"/>
    <col min="10499" max="10499" width="8.33203125" style="1" customWidth="1"/>
    <col min="10500" max="10500" width="16.1640625" style="1" customWidth="1"/>
    <col min="10501" max="10501" width="29.5" style="1" customWidth="1"/>
    <col min="10502" max="10502" width="5.6640625" style="1" customWidth="1"/>
    <col min="10503" max="10503" width="4.83203125" style="1" customWidth="1"/>
    <col min="10504" max="10504" width="6.33203125" style="1" customWidth="1"/>
    <col min="10505" max="10505" width="9" style="1" customWidth="1"/>
    <col min="10506" max="10506" width="17.1640625" style="1" customWidth="1"/>
    <col min="10507" max="10507" width="38.1640625" style="1" customWidth="1"/>
    <col min="10508" max="10508" width="2.33203125" style="1" customWidth="1"/>
    <col min="10509" max="10752" width="11" style="1"/>
    <col min="10753" max="10753" width="3.1640625" style="1" customWidth="1"/>
    <col min="10754" max="10754" width="8.6640625" style="1" customWidth="1"/>
    <col min="10755" max="10755" width="8.33203125" style="1" customWidth="1"/>
    <col min="10756" max="10756" width="16.1640625" style="1" customWidth="1"/>
    <col min="10757" max="10757" width="29.5" style="1" customWidth="1"/>
    <col min="10758" max="10758" width="5.6640625" style="1" customWidth="1"/>
    <col min="10759" max="10759" width="4.83203125" style="1" customWidth="1"/>
    <col min="10760" max="10760" width="6.33203125" style="1" customWidth="1"/>
    <col min="10761" max="10761" width="9" style="1" customWidth="1"/>
    <col min="10762" max="10762" width="17.1640625" style="1" customWidth="1"/>
    <col min="10763" max="10763" width="38.1640625" style="1" customWidth="1"/>
    <col min="10764" max="10764" width="2.33203125" style="1" customWidth="1"/>
    <col min="10765" max="11008" width="11" style="1"/>
    <col min="11009" max="11009" width="3.1640625" style="1" customWidth="1"/>
    <col min="11010" max="11010" width="8.6640625" style="1" customWidth="1"/>
    <col min="11011" max="11011" width="8.33203125" style="1" customWidth="1"/>
    <col min="11012" max="11012" width="16.1640625" style="1" customWidth="1"/>
    <col min="11013" max="11013" width="29.5" style="1" customWidth="1"/>
    <col min="11014" max="11014" width="5.6640625" style="1" customWidth="1"/>
    <col min="11015" max="11015" width="4.83203125" style="1" customWidth="1"/>
    <col min="11016" max="11016" width="6.33203125" style="1" customWidth="1"/>
    <col min="11017" max="11017" width="9" style="1" customWidth="1"/>
    <col min="11018" max="11018" width="17.1640625" style="1" customWidth="1"/>
    <col min="11019" max="11019" width="38.1640625" style="1" customWidth="1"/>
    <col min="11020" max="11020" width="2.33203125" style="1" customWidth="1"/>
    <col min="11021" max="11264" width="11" style="1"/>
    <col min="11265" max="11265" width="3.1640625" style="1" customWidth="1"/>
    <col min="11266" max="11266" width="8.6640625" style="1" customWidth="1"/>
    <col min="11267" max="11267" width="8.33203125" style="1" customWidth="1"/>
    <col min="11268" max="11268" width="16.1640625" style="1" customWidth="1"/>
    <col min="11269" max="11269" width="29.5" style="1" customWidth="1"/>
    <col min="11270" max="11270" width="5.6640625" style="1" customWidth="1"/>
    <col min="11271" max="11271" width="4.83203125" style="1" customWidth="1"/>
    <col min="11272" max="11272" width="6.33203125" style="1" customWidth="1"/>
    <col min="11273" max="11273" width="9" style="1" customWidth="1"/>
    <col min="11274" max="11274" width="17.1640625" style="1" customWidth="1"/>
    <col min="11275" max="11275" width="38.1640625" style="1" customWidth="1"/>
    <col min="11276" max="11276" width="2.33203125" style="1" customWidth="1"/>
    <col min="11277" max="11520" width="11" style="1"/>
    <col min="11521" max="11521" width="3.1640625" style="1" customWidth="1"/>
    <col min="11522" max="11522" width="8.6640625" style="1" customWidth="1"/>
    <col min="11523" max="11523" width="8.33203125" style="1" customWidth="1"/>
    <col min="11524" max="11524" width="16.1640625" style="1" customWidth="1"/>
    <col min="11525" max="11525" width="29.5" style="1" customWidth="1"/>
    <col min="11526" max="11526" width="5.6640625" style="1" customWidth="1"/>
    <col min="11527" max="11527" width="4.83203125" style="1" customWidth="1"/>
    <col min="11528" max="11528" width="6.33203125" style="1" customWidth="1"/>
    <col min="11529" max="11529" width="9" style="1" customWidth="1"/>
    <col min="11530" max="11530" width="17.1640625" style="1" customWidth="1"/>
    <col min="11531" max="11531" width="38.1640625" style="1" customWidth="1"/>
    <col min="11532" max="11532" width="2.33203125" style="1" customWidth="1"/>
    <col min="11533" max="11776" width="11" style="1"/>
    <col min="11777" max="11777" width="3.1640625" style="1" customWidth="1"/>
    <col min="11778" max="11778" width="8.6640625" style="1" customWidth="1"/>
    <col min="11779" max="11779" width="8.33203125" style="1" customWidth="1"/>
    <col min="11780" max="11780" width="16.1640625" style="1" customWidth="1"/>
    <col min="11781" max="11781" width="29.5" style="1" customWidth="1"/>
    <col min="11782" max="11782" width="5.6640625" style="1" customWidth="1"/>
    <col min="11783" max="11783" width="4.83203125" style="1" customWidth="1"/>
    <col min="11784" max="11784" width="6.33203125" style="1" customWidth="1"/>
    <col min="11785" max="11785" width="9" style="1" customWidth="1"/>
    <col min="11786" max="11786" width="17.1640625" style="1" customWidth="1"/>
    <col min="11787" max="11787" width="38.1640625" style="1" customWidth="1"/>
    <col min="11788" max="11788" width="2.33203125" style="1" customWidth="1"/>
    <col min="11789" max="12032" width="11" style="1"/>
    <col min="12033" max="12033" width="3.1640625" style="1" customWidth="1"/>
    <col min="12034" max="12034" width="8.6640625" style="1" customWidth="1"/>
    <col min="12035" max="12035" width="8.33203125" style="1" customWidth="1"/>
    <col min="12036" max="12036" width="16.1640625" style="1" customWidth="1"/>
    <col min="12037" max="12037" width="29.5" style="1" customWidth="1"/>
    <col min="12038" max="12038" width="5.6640625" style="1" customWidth="1"/>
    <col min="12039" max="12039" width="4.83203125" style="1" customWidth="1"/>
    <col min="12040" max="12040" width="6.33203125" style="1" customWidth="1"/>
    <col min="12041" max="12041" width="9" style="1" customWidth="1"/>
    <col min="12042" max="12042" width="17.1640625" style="1" customWidth="1"/>
    <col min="12043" max="12043" width="38.1640625" style="1" customWidth="1"/>
    <col min="12044" max="12044" width="2.33203125" style="1" customWidth="1"/>
    <col min="12045" max="12288" width="11" style="1"/>
    <col min="12289" max="12289" width="3.1640625" style="1" customWidth="1"/>
    <col min="12290" max="12290" width="8.6640625" style="1" customWidth="1"/>
    <col min="12291" max="12291" width="8.33203125" style="1" customWidth="1"/>
    <col min="12292" max="12292" width="16.1640625" style="1" customWidth="1"/>
    <col min="12293" max="12293" width="29.5" style="1" customWidth="1"/>
    <col min="12294" max="12294" width="5.6640625" style="1" customWidth="1"/>
    <col min="12295" max="12295" width="4.83203125" style="1" customWidth="1"/>
    <col min="12296" max="12296" width="6.33203125" style="1" customWidth="1"/>
    <col min="12297" max="12297" width="9" style="1" customWidth="1"/>
    <col min="12298" max="12298" width="17.1640625" style="1" customWidth="1"/>
    <col min="12299" max="12299" width="38.1640625" style="1" customWidth="1"/>
    <col min="12300" max="12300" width="2.33203125" style="1" customWidth="1"/>
    <col min="12301" max="12544" width="11" style="1"/>
    <col min="12545" max="12545" width="3.1640625" style="1" customWidth="1"/>
    <col min="12546" max="12546" width="8.6640625" style="1" customWidth="1"/>
    <col min="12547" max="12547" width="8.33203125" style="1" customWidth="1"/>
    <col min="12548" max="12548" width="16.1640625" style="1" customWidth="1"/>
    <col min="12549" max="12549" width="29.5" style="1" customWidth="1"/>
    <col min="12550" max="12550" width="5.6640625" style="1" customWidth="1"/>
    <col min="12551" max="12551" width="4.83203125" style="1" customWidth="1"/>
    <col min="12552" max="12552" width="6.33203125" style="1" customWidth="1"/>
    <col min="12553" max="12553" width="9" style="1" customWidth="1"/>
    <col min="12554" max="12554" width="17.1640625" style="1" customWidth="1"/>
    <col min="12555" max="12555" width="38.1640625" style="1" customWidth="1"/>
    <col min="12556" max="12556" width="2.33203125" style="1" customWidth="1"/>
    <col min="12557" max="12800" width="11" style="1"/>
    <col min="12801" max="12801" width="3.1640625" style="1" customWidth="1"/>
    <col min="12802" max="12802" width="8.6640625" style="1" customWidth="1"/>
    <col min="12803" max="12803" width="8.33203125" style="1" customWidth="1"/>
    <col min="12804" max="12804" width="16.1640625" style="1" customWidth="1"/>
    <col min="12805" max="12805" width="29.5" style="1" customWidth="1"/>
    <col min="12806" max="12806" width="5.6640625" style="1" customWidth="1"/>
    <col min="12807" max="12807" width="4.83203125" style="1" customWidth="1"/>
    <col min="12808" max="12808" width="6.33203125" style="1" customWidth="1"/>
    <col min="12809" max="12809" width="9" style="1" customWidth="1"/>
    <col min="12810" max="12810" width="17.1640625" style="1" customWidth="1"/>
    <col min="12811" max="12811" width="38.1640625" style="1" customWidth="1"/>
    <col min="12812" max="12812" width="2.33203125" style="1" customWidth="1"/>
    <col min="12813" max="13056" width="11" style="1"/>
    <col min="13057" max="13057" width="3.1640625" style="1" customWidth="1"/>
    <col min="13058" max="13058" width="8.6640625" style="1" customWidth="1"/>
    <col min="13059" max="13059" width="8.33203125" style="1" customWidth="1"/>
    <col min="13060" max="13060" width="16.1640625" style="1" customWidth="1"/>
    <col min="13061" max="13061" width="29.5" style="1" customWidth="1"/>
    <col min="13062" max="13062" width="5.6640625" style="1" customWidth="1"/>
    <col min="13063" max="13063" width="4.83203125" style="1" customWidth="1"/>
    <col min="13064" max="13064" width="6.33203125" style="1" customWidth="1"/>
    <col min="13065" max="13065" width="9" style="1" customWidth="1"/>
    <col min="13066" max="13066" width="17.1640625" style="1" customWidth="1"/>
    <col min="13067" max="13067" width="38.1640625" style="1" customWidth="1"/>
    <col min="13068" max="13068" width="2.33203125" style="1" customWidth="1"/>
    <col min="13069" max="13312" width="11" style="1"/>
    <col min="13313" max="13313" width="3.1640625" style="1" customWidth="1"/>
    <col min="13314" max="13314" width="8.6640625" style="1" customWidth="1"/>
    <col min="13315" max="13315" width="8.33203125" style="1" customWidth="1"/>
    <col min="13316" max="13316" width="16.1640625" style="1" customWidth="1"/>
    <col min="13317" max="13317" width="29.5" style="1" customWidth="1"/>
    <col min="13318" max="13318" width="5.6640625" style="1" customWidth="1"/>
    <col min="13319" max="13319" width="4.83203125" style="1" customWidth="1"/>
    <col min="13320" max="13320" width="6.33203125" style="1" customWidth="1"/>
    <col min="13321" max="13321" width="9" style="1" customWidth="1"/>
    <col min="13322" max="13322" width="17.1640625" style="1" customWidth="1"/>
    <col min="13323" max="13323" width="38.1640625" style="1" customWidth="1"/>
    <col min="13324" max="13324" width="2.33203125" style="1" customWidth="1"/>
    <col min="13325" max="13568" width="11" style="1"/>
    <col min="13569" max="13569" width="3.1640625" style="1" customWidth="1"/>
    <col min="13570" max="13570" width="8.6640625" style="1" customWidth="1"/>
    <col min="13571" max="13571" width="8.33203125" style="1" customWidth="1"/>
    <col min="13572" max="13572" width="16.1640625" style="1" customWidth="1"/>
    <col min="13573" max="13573" width="29.5" style="1" customWidth="1"/>
    <col min="13574" max="13574" width="5.6640625" style="1" customWidth="1"/>
    <col min="13575" max="13575" width="4.83203125" style="1" customWidth="1"/>
    <col min="13576" max="13576" width="6.33203125" style="1" customWidth="1"/>
    <col min="13577" max="13577" width="9" style="1" customWidth="1"/>
    <col min="13578" max="13578" width="17.1640625" style="1" customWidth="1"/>
    <col min="13579" max="13579" width="38.1640625" style="1" customWidth="1"/>
    <col min="13580" max="13580" width="2.33203125" style="1" customWidth="1"/>
    <col min="13581" max="13824" width="11" style="1"/>
    <col min="13825" max="13825" width="3.1640625" style="1" customWidth="1"/>
    <col min="13826" max="13826" width="8.6640625" style="1" customWidth="1"/>
    <col min="13827" max="13827" width="8.33203125" style="1" customWidth="1"/>
    <col min="13828" max="13828" width="16.1640625" style="1" customWidth="1"/>
    <col min="13829" max="13829" width="29.5" style="1" customWidth="1"/>
    <col min="13830" max="13830" width="5.6640625" style="1" customWidth="1"/>
    <col min="13831" max="13831" width="4.83203125" style="1" customWidth="1"/>
    <col min="13832" max="13832" width="6.33203125" style="1" customWidth="1"/>
    <col min="13833" max="13833" width="9" style="1" customWidth="1"/>
    <col min="13834" max="13834" width="17.1640625" style="1" customWidth="1"/>
    <col min="13835" max="13835" width="38.1640625" style="1" customWidth="1"/>
    <col min="13836" max="13836" width="2.33203125" style="1" customWidth="1"/>
    <col min="13837" max="14080" width="11" style="1"/>
    <col min="14081" max="14081" width="3.1640625" style="1" customWidth="1"/>
    <col min="14082" max="14082" width="8.6640625" style="1" customWidth="1"/>
    <col min="14083" max="14083" width="8.33203125" style="1" customWidth="1"/>
    <col min="14084" max="14084" width="16.1640625" style="1" customWidth="1"/>
    <col min="14085" max="14085" width="29.5" style="1" customWidth="1"/>
    <col min="14086" max="14086" width="5.6640625" style="1" customWidth="1"/>
    <col min="14087" max="14087" width="4.83203125" style="1" customWidth="1"/>
    <col min="14088" max="14088" width="6.33203125" style="1" customWidth="1"/>
    <col min="14089" max="14089" width="9" style="1" customWidth="1"/>
    <col min="14090" max="14090" width="17.1640625" style="1" customWidth="1"/>
    <col min="14091" max="14091" width="38.1640625" style="1" customWidth="1"/>
    <col min="14092" max="14092" width="2.33203125" style="1" customWidth="1"/>
    <col min="14093" max="14336" width="11" style="1"/>
    <col min="14337" max="14337" width="3.1640625" style="1" customWidth="1"/>
    <col min="14338" max="14338" width="8.6640625" style="1" customWidth="1"/>
    <col min="14339" max="14339" width="8.33203125" style="1" customWidth="1"/>
    <col min="14340" max="14340" width="16.1640625" style="1" customWidth="1"/>
    <col min="14341" max="14341" width="29.5" style="1" customWidth="1"/>
    <col min="14342" max="14342" width="5.6640625" style="1" customWidth="1"/>
    <col min="14343" max="14343" width="4.83203125" style="1" customWidth="1"/>
    <col min="14344" max="14344" width="6.33203125" style="1" customWidth="1"/>
    <col min="14345" max="14345" width="9" style="1" customWidth="1"/>
    <col min="14346" max="14346" width="17.1640625" style="1" customWidth="1"/>
    <col min="14347" max="14347" width="38.1640625" style="1" customWidth="1"/>
    <col min="14348" max="14348" width="2.33203125" style="1" customWidth="1"/>
    <col min="14349" max="14592" width="11" style="1"/>
    <col min="14593" max="14593" width="3.1640625" style="1" customWidth="1"/>
    <col min="14594" max="14594" width="8.6640625" style="1" customWidth="1"/>
    <col min="14595" max="14595" width="8.33203125" style="1" customWidth="1"/>
    <col min="14596" max="14596" width="16.1640625" style="1" customWidth="1"/>
    <col min="14597" max="14597" width="29.5" style="1" customWidth="1"/>
    <col min="14598" max="14598" width="5.6640625" style="1" customWidth="1"/>
    <col min="14599" max="14599" width="4.83203125" style="1" customWidth="1"/>
    <col min="14600" max="14600" width="6.33203125" style="1" customWidth="1"/>
    <col min="14601" max="14601" width="9" style="1" customWidth="1"/>
    <col min="14602" max="14602" width="17.1640625" style="1" customWidth="1"/>
    <col min="14603" max="14603" width="38.1640625" style="1" customWidth="1"/>
    <col min="14604" max="14604" width="2.33203125" style="1" customWidth="1"/>
    <col min="14605" max="14848" width="11" style="1"/>
    <col min="14849" max="14849" width="3.1640625" style="1" customWidth="1"/>
    <col min="14850" max="14850" width="8.6640625" style="1" customWidth="1"/>
    <col min="14851" max="14851" width="8.33203125" style="1" customWidth="1"/>
    <col min="14852" max="14852" width="16.1640625" style="1" customWidth="1"/>
    <col min="14853" max="14853" width="29.5" style="1" customWidth="1"/>
    <col min="14854" max="14854" width="5.6640625" style="1" customWidth="1"/>
    <col min="14855" max="14855" width="4.83203125" style="1" customWidth="1"/>
    <col min="14856" max="14856" width="6.33203125" style="1" customWidth="1"/>
    <col min="14857" max="14857" width="9" style="1" customWidth="1"/>
    <col min="14858" max="14858" width="17.1640625" style="1" customWidth="1"/>
    <col min="14859" max="14859" width="38.1640625" style="1" customWidth="1"/>
    <col min="14860" max="14860" width="2.33203125" style="1" customWidth="1"/>
    <col min="14861" max="15104" width="11" style="1"/>
    <col min="15105" max="15105" width="3.1640625" style="1" customWidth="1"/>
    <col min="15106" max="15106" width="8.6640625" style="1" customWidth="1"/>
    <col min="15107" max="15107" width="8.33203125" style="1" customWidth="1"/>
    <col min="15108" max="15108" width="16.1640625" style="1" customWidth="1"/>
    <col min="15109" max="15109" width="29.5" style="1" customWidth="1"/>
    <col min="15110" max="15110" width="5.6640625" style="1" customWidth="1"/>
    <col min="15111" max="15111" width="4.83203125" style="1" customWidth="1"/>
    <col min="15112" max="15112" width="6.33203125" style="1" customWidth="1"/>
    <col min="15113" max="15113" width="9" style="1" customWidth="1"/>
    <col min="15114" max="15114" width="17.1640625" style="1" customWidth="1"/>
    <col min="15115" max="15115" width="38.1640625" style="1" customWidth="1"/>
    <col min="15116" max="15116" width="2.33203125" style="1" customWidth="1"/>
    <col min="15117" max="15360" width="11" style="1"/>
    <col min="15361" max="15361" width="3.1640625" style="1" customWidth="1"/>
    <col min="15362" max="15362" width="8.6640625" style="1" customWidth="1"/>
    <col min="15363" max="15363" width="8.33203125" style="1" customWidth="1"/>
    <col min="15364" max="15364" width="16.1640625" style="1" customWidth="1"/>
    <col min="15365" max="15365" width="29.5" style="1" customWidth="1"/>
    <col min="15366" max="15366" width="5.6640625" style="1" customWidth="1"/>
    <col min="15367" max="15367" width="4.83203125" style="1" customWidth="1"/>
    <col min="15368" max="15368" width="6.33203125" style="1" customWidth="1"/>
    <col min="15369" max="15369" width="9" style="1" customWidth="1"/>
    <col min="15370" max="15370" width="17.1640625" style="1" customWidth="1"/>
    <col min="15371" max="15371" width="38.1640625" style="1" customWidth="1"/>
    <col min="15372" max="15372" width="2.33203125" style="1" customWidth="1"/>
    <col min="15373" max="15616" width="11" style="1"/>
    <col min="15617" max="15617" width="3.1640625" style="1" customWidth="1"/>
    <col min="15618" max="15618" width="8.6640625" style="1" customWidth="1"/>
    <col min="15619" max="15619" width="8.33203125" style="1" customWidth="1"/>
    <col min="15620" max="15620" width="16.1640625" style="1" customWidth="1"/>
    <col min="15621" max="15621" width="29.5" style="1" customWidth="1"/>
    <col min="15622" max="15622" width="5.6640625" style="1" customWidth="1"/>
    <col min="15623" max="15623" width="4.83203125" style="1" customWidth="1"/>
    <col min="15624" max="15624" width="6.33203125" style="1" customWidth="1"/>
    <col min="15625" max="15625" width="9" style="1" customWidth="1"/>
    <col min="15626" max="15626" width="17.1640625" style="1" customWidth="1"/>
    <col min="15627" max="15627" width="38.1640625" style="1" customWidth="1"/>
    <col min="15628" max="15628" width="2.33203125" style="1" customWidth="1"/>
    <col min="15629" max="15872" width="11" style="1"/>
    <col min="15873" max="15873" width="3.1640625" style="1" customWidth="1"/>
    <col min="15874" max="15874" width="8.6640625" style="1" customWidth="1"/>
    <col min="15875" max="15875" width="8.33203125" style="1" customWidth="1"/>
    <col min="15876" max="15876" width="16.1640625" style="1" customWidth="1"/>
    <col min="15877" max="15877" width="29.5" style="1" customWidth="1"/>
    <col min="15878" max="15878" width="5.6640625" style="1" customWidth="1"/>
    <col min="15879" max="15879" width="4.83203125" style="1" customWidth="1"/>
    <col min="15880" max="15880" width="6.33203125" style="1" customWidth="1"/>
    <col min="15881" max="15881" width="9" style="1" customWidth="1"/>
    <col min="15882" max="15882" width="17.1640625" style="1" customWidth="1"/>
    <col min="15883" max="15883" width="38.1640625" style="1" customWidth="1"/>
    <col min="15884" max="15884" width="2.33203125" style="1" customWidth="1"/>
    <col min="15885" max="16128" width="11" style="1"/>
    <col min="16129" max="16129" width="3.1640625" style="1" customWidth="1"/>
    <col min="16130" max="16130" width="8.6640625" style="1" customWidth="1"/>
    <col min="16131" max="16131" width="8.33203125" style="1" customWidth="1"/>
    <col min="16132" max="16132" width="16.1640625" style="1" customWidth="1"/>
    <col min="16133" max="16133" width="29.5" style="1" customWidth="1"/>
    <col min="16134" max="16134" width="5.6640625" style="1" customWidth="1"/>
    <col min="16135" max="16135" width="4.83203125" style="1" customWidth="1"/>
    <col min="16136" max="16136" width="6.33203125" style="1" customWidth="1"/>
    <col min="16137" max="16137" width="9" style="1" customWidth="1"/>
    <col min="16138" max="16138" width="17.1640625" style="1" customWidth="1"/>
    <col min="16139" max="16139" width="38.1640625" style="1" customWidth="1"/>
    <col min="16140" max="16140" width="2.33203125" style="1" customWidth="1"/>
    <col min="16141" max="16384" width="11" style="1"/>
  </cols>
  <sheetData>
    <row r="2" spans="2:26" ht="33.75" customHeight="1" x14ac:dyDescent="0.15">
      <c r="B2" s="103"/>
      <c r="C2" s="103"/>
      <c r="D2" s="103"/>
      <c r="E2" s="104" t="s">
        <v>0</v>
      </c>
      <c r="F2" s="104"/>
      <c r="G2" s="104"/>
      <c r="H2" s="104"/>
      <c r="I2" s="104"/>
      <c r="J2" s="104"/>
      <c r="K2" s="104"/>
    </row>
    <row r="3" spans="2:26" ht="52.5" customHeight="1" x14ac:dyDescent="0.15">
      <c r="B3" s="103"/>
      <c r="C3" s="103"/>
      <c r="D3" s="103"/>
      <c r="E3" s="105" t="s">
        <v>1</v>
      </c>
      <c r="F3" s="105"/>
      <c r="G3" s="105"/>
      <c r="H3" s="105"/>
      <c r="I3" s="105"/>
      <c r="J3" s="105"/>
      <c r="K3" s="105"/>
    </row>
    <row r="4" spans="2:26" s="3" customFormat="1" ht="30" customHeight="1" x14ac:dyDescent="0.15">
      <c r="B4" s="106" t="s">
        <v>2</v>
      </c>
      <c r="C4" s="106"/>
      <c r="D4" s="106"/>
      <c r="E4" s="2" t="s">
        <v>3</v>
      </c>
      <c r="F4" s="107" t="s">
        <v>4</v>
      </c>
      <c r="G4" s="107"/>
      <c r="H4" s="107"/>
      <c r="I4" s="107"/>
      <c r="J4" s="107"/>
      <c r="K4" s="2" t="s">
        <v>5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15">
      <c r="B5" s="110" t="s">
        <v>126</v>
      </c>
      <c r="C5" s="110"/>
      <c r="D5" s="110"/>
      <c r="E5" s="110"/>
      <c r="F5" s="110"/>
      <c r="G5" s="110"/>
      <c r="H5" s="110"/>
      <c r="I5" s="110"/>
      <c r="J5" s="110"/>
      <c r="K5" s="110"/>
    </row>
    <row r="6" spans="2:26" ht="37.5" customHeight="1" x14ac:dyDescent="0.15">
      <c r="B6" s="19">
        <v>1</v>
      </c>
      <c r="C6" s="59" t="s">
        <v>127</v>
      </c>
      <c r="D6" s="59"/>
      <c r="E6" s="59"/>
      <c r="F6" s="59"/>
      <c r="G6" s="59"/>
      <c r="H6" s="59"/>
      <c r="I6" s="59"/>
      <c r="J6" s="59"/>
      <c r="K6" s="59"/>
    </row>
    <row r="7" spans="2:26" s="4" customFormat="1" ht="32.25" customHeight="1" x14ac:dyDescent="0.15">
      <c r="B7" s="9" t="s">
        <v>7</v>
      </c>
      <c r="C7" s="60" t="s">
        <v>8</v>
      </c>
      <c r="D7" s="60"/>
      <c r="E7" s="60"/>
      <c r="F7" s="60" t="s">
        <v>9</v>
      </c>
      <c r="G7" s="60"/>
      <c r="H7" s="60" t="s">
        <v>10</v>
      </c>
      <c r="I7" s="60"/>
      <c r="J7" s="9" t="s">
        <v>12</v>
      </c>
      <c r="K7" s="9" t="s">
        <v>13</v>
      </c>
      <c r="L7" s="1"/>
      <c r="M7" s="1"/>
      <c r="N7" s="1"/>
      <c r="T7" s="1"/>
      <c r="U7" s="1"/>
      <c r="V7" s="1"/>
      <c r="W7" s="1"/>
      <c r="X7" s="1"/>
      <c r="Y7" s="1"/>
      <c r="Z7" s="1"/>
    </row>
    <row r="8" spans="2:26" s="4" customFormat="1" ht="54" customHeight="1" x14ac:dyDescent="0.15">
      <c r="B8" s="10">
        <v>1.1000000000000001</v>
      </c>
      <c r="C8" s="86" t="s">
        <v>14</v>
      </c>
      <c r="D8" s="87"/>
      <c r="E8" s="88"/>
      <c r="F8" s="57" t="s">
        <v>15</v>
      </c>
      <c r="G8" s="58"/>
      <c r="H8" s="57">
        <v>7</v>
      </c>
      <c r="I8" s="58"/>
      <c r="J8" s="14">
        <v>114086</v>
      </c>
      <c r="K8" s="14">
        <f>H8*J8</f>
        <v>798602</v>
      </c>
      <c r="L8" s="1"/>
      <c r="M8" s="1"/>
      <c r="N8" s="1"/>
      <c r="T8" s="1"/>
      <c r="U8" s="1"/>
      <c r="V8" s="1"/>
      <c r="W8" s="1"/>
      <c r="X8" s="1"/>
      <c r="Y8" s="1"/>
      <c r="Z8" s="1"/>
    </row>
    <row r="9" spans="2:26" s="4" customFormat="1" ht="54" customHeight="1" x14ac:dyDescent="0.15">
      <c r="B9" s="11">
        <v>1.2</v>
      </c>
      <c r="C9" s="86" t="s">
        <v>16</v>
      </c>
      <c r="D9" s="87"/>
      <c r="E9" s="88"/>
      <c r="F9" s="57" t="s">
        <v>15</v>
      </c>
      <c r="G9" s="58"/>
      <c r="H9" s="57">
        <v>8</v>
      </c>
      <c r="I9" s="58"/>
      <c r="J9" s="14">
        <v>135271</v>
      </c>
      <c r="K9" s="14">
        <f t="shared" ref="K9:K11" si="0">H9*J9</f>
        <v>1082168</v>
      </c>
      <c r="L9" s="1"/>
      <c r="M9" s="1"/>
      <c r="N9" s="1"/>
      <c r="T9" s="1"/>
      <c r="U9" s="1"/>
      <c r="V9" s="1"/>
      <c r="W9" s="1"/>
      <c r="X9" s="1"/>
      <c r="Y9" s="1"/>
      <c r="Z9" s="1"/>
    </row>
    <row r="10" spans="2:26" s="4" customFormat="1" ht="25.5" customHeight="1" x14ac:dyDescent="0.15">
      <c r="B10" s="11">
        <v>1.3</v>
      </c>
      <c r="C10" s="81" t="s">
        <v>17</v>
      </c>
      <c r="D10" s="81"/>
      <c r="E10" s="81"/>
      <c r="F10" s="57" t="s">
        <v>18</v>
      </c>
      <c r="G10" s="58"/>
      <c r="H10" s="57">
        <v>8</v>
      </c>
      <c r="I10" s="58"/>
      <c r="J10" s="14">
        <v>4446</v>
      </c>
      <c r="K10" s="14">
        <f t="shared" si="0"/>
        <v>35568</v>
      </c>
      <c r="L10" s="1"/>
      <c r="M10" s="1"/>
      <c r="N10" s="1"/>
      <c r="T10" s="1"/>
      <c r="U10" s="1"/>
      <c r="V10" s="1"/>
      <c r="W10" s="1"/>
      <c r="X10" s="1"/>
      <c r="Y10" s="1"/>
      <c r="Z10" s="1"/>
    </row>
    <row r="11" spans="2:26" s="4" customFormat="1" ht="25.5" customHeight="1" x14ac:dyDescent="0.15">
      <c r="B11" s="10">
        <v>1.4</v>
      </c>
      <c r="C11" s="81" t="s">
        <v>19</v>
      </c>
      <c r="D11" s="81"/>
      <c r="E11" s="81"/>
      <c r="F11" s="57" t="s">
        <v>18</v>
      </c>
      <c r="G11" s="58"/>
      <c r="H11" s="57">
        <v>34</v>
      </c>
      <c r="I11" s="58"/>
      <c r="J11" s="14">
        <v>4453</v>
      </c>
      <c r="K11" s="14">
        <f t="shared" si="0"/>
        <v>151402</v>
      </c>
      <c r="L11" s="1"/>
      <c r="M11" s="1"/>
      <c r="N11" s="1"/>
      <c r="T11" s="1"/>
      <c r="U11" s="1"/>
      <c r="V11" s="1"/>
      <c r="W11" s="1"/>
      <c r="X11" s="1"/>
      <c r="Y11" s="1"/>
      <c r="Z11" s="1"/>
    </row>
    <row r="12" spans="2:26" s="4" customFormat="1" ht="25.5" customHeight="1" x14ac:dyDescent="0.15">
      <c r="B12" s="49" t="s">
        <v>128</v>
      </c>
      <c r="C12" s="49"/>
      <c r="D12" s="49"/>
      <c r="E12" s="49"/>
      <c r="F12" s="49"/>
      <c r="G12" s="49"/>
      <c r="H12" s="49"/>
      <c r="I12" s="49"/>
      <c r="J12" s="49"/>
      <c r="K12" s="15">
        <f>SUM(K8:K11)</f>
        <v>2067740</v>
      </c>
      <c r="L12" s="1"/>
      <c r="M12" s="1"/>
      <c r="N12" s="1"/>
      <c r="T12" s="1"/>
      <c r="U12" s="1"/>
      <c r="V12" s="1"/>
      <c r="W12" s="1"/>
      <c r="X12" s="1"/>
      <c r="Y12" s="1"/>
      <c r="Z12" s="1"/>
    </row>
    <row r="13" spans="2:26" s="4" customFormat="1" ht="32.25" customHeight="1" x14ac:dyDescent="0.15">
      <c r="B13" s="19">
        <v>2</v>
      </c>
      <c r="C13" s="59" t="s">
        <v>30</v>
      </c>
      <c r="D13" s="59"/>
      <c r="E13" s="59"/>
      <c r="F13" s="59"/>
      <c r="G13" s="59"/>
      <c r="H13" s="59"/>
      <c r="I13" s="59"/>
      <c r="J13" s="59"/>
      <c r="K13" s="59"/>
      <c r="L13" s="1"/>
      <c r="M13" s="1"/>
      <c r="N13" s="1"/>
      <c r="T13" s="1"/>
      <c r="U13" s="1"/>
      <c r="V13" s="1"/>
      <c r="W13" s="1"/>
      <c r="X13" s="1"/>
      <c r="Y13" s="1"/>
      <c r="Z13" s="1"/>
    </row>
    <row r="14" spans="2:26" s="4" customFormat="1" ht="32.25" customHeight="1" x14ac:dyDescent="0.15">
      <c r="B14" s="9" t="s">
        <v>7</v>
      </c>
      <c r="C14" s="60" t="s">
        <v>8</v>
      </c>
      <c r="D14" s="60"/>
      <c r="E14" s="60"/>
      <c r="F14" s="60" t="s">
        <v>9</v>
      </c>
      <c r="G14" s="60"/>
      <c r="H14" s="60" t="s">
        <v>10</v>
      </c>
      <c r="I14" s="60"/>
      <c r="J14" s="9" t="s">
        <v>12</v>
      </c>
      <c r="K14" s="9" t="s">
        <v>13</v>
      </c>
      <c r="L14" s="1"/>
      <c r="M14" s="1"/>
      <c r="N14" s="1"/>
      <c r="T14" s="1"/>
      <c r="U14" s="1"/>
      <c r="V14" s="1"/>
      <c r="W14" s="1"/>
      <c r="X14" s="1"/>
      <c r="Y14" s="1"/>
      <c r="Z14" s="1"/>
    </row>
    <row r="15" spans="2:26" s="4" customFormat="1" ht="41.25" customHeight="1" x14ac:dyDescent="0.15">
      <c r="B15" s="11">
        <v>2.1</v>
      </c>
      <c r="C15" s="76" t="s">
        <v>31</v>
      </c>
      <c r="D15" s="77"/>
      <c r="E15" s="78"/>
      <c r="F15" s="57" t="s">
        <v>32</v>
      </c>
      <c r="G15" s="58"/>
      <c r="H15" s="57">
        <v>135</v>
      </c>
      <c r="I15" s="58"/>
      <c r="J15" s="14">
        <v>10236</v>
      </c>
      <c r="K15" s="14">
        <f>H15*J15</f>
        <v>1381860</v>
      </c>
      <c r="L15" s="1"/>
      <c r="M15" s="1"/>
      <c r="N15" s="1"/>
      <c r="T15" s="1"/>
      <c r="U15" s="1"/>
      <c r="V15" s="1"/>
      <c r="W15" s="1"/>
      <c r="X15" s="1"/>
      <c r="Y15" s="1"/>
      <c r="Z15" s="1"/>
    </row>
    <row r="16" spans="2:26" s="4" customFormat="1" ht="25.5" customHeight="1" x14ac:dyDescent="0.15">
      <c r="B16" s="10">
        <v>2.2000000000000002</v>
      </c>
      <c r="C16" s="86" t="s">
        <v>19</v>
      </c>
      <c r="D16" s="87"/>
      <c r="E16" s="88"/>
      <c r="F16" s="57" t="s">
        <v>15</v>
      </c>
      <c r="G16" s="58"/>
      <c r="H16" s="57">
        <v>6</v>
      </c>
      <c r="I16" s="58"/>
      <c r="J16" s="14">
        <v>76073</v>
      </c>
      <c r="K16" s="14">
        <f t="shared" ref="K16:K17" si="1">H16*J16</f>
        <v>456438</v>
      </c>
      <c r="L16" s="1"/>
      <c r="M16" s="1"/>
      <c r="N16" s="1"/>
      <c r="T16" s="1"/>
      <c r="U16" s="1"/>
      <c r="V16" s="1"/>
      <c r="W16" s="1"/>
      <c r="X16" s="1"/>
      <c r="Y16" s="1"/>
      <c r="Z16" s="1"/>
    </row>
    <row r="17" spans="2:26" s="4" customFormat="1" ht="25.5" customHeight="1" x14ac:dyDescent="0.15">
      <c r="B17" s="11">
        <v>2.2999999999999998</v>
      </c>
      <c r="C17" s="81" t="s">
        <v>17</v>
      </c>
      <c r="D17" s="81"/>
      <c r="E17" s="81"/>
      <c r="F17" s="57" t="s">
        <v>18</v>
      </c>
      <c r="G17" s="58"/>
      <c r="H17" s="57">
        <v>57</v>
      </c>
      <c r="I17" s="58"/>
      <c r="J17" s="14">
        <v>4453</v>
      </c>
      <c r="K17" s="14">
        <f t="shared" si="1"/>
        <v>253821</v>
      </c>
      <c r="L17" s="1"/>
      <c r="M17" s="1"/>
      <c r="N17" s="1"/>
      <c r="T17" s="1"/>
      <c r="U17" s="1"/>
      <c r="V17" s="1"/>
      <c r="W17" s="1"/>
      <c r="X17" s="1"/>
      <c r="Y17" s="1"/>
      <c r="Z17" s="1"/>
    </row>
    <row r="18" spans="2:26" s="4" customFormat="1" ht="32.25" customHeight="1" x14ac:dyDescent="0.15">
      <c r="B18" s="49" t="s">
        <v>128</v>
      </c>
      <c r="C18" s="49"/>
      <c r="D18" s="49"/>
      <c r="E18" s="49"/>
      <c r="F18" s="49"/>
      <c r="G18" s="49"/>
      <c r="H18" s="49"/>
      <c r="I18" s="49"/>
      <c r="J18" s="49"/>
      <c r="K18" s="15">
        <f>SUM(K15:K17)</f>
        <v>2092119</v>
      </c>
      <c r="L18" s="1"/>
      <c r="M18" s="1"/>
      <c r="N18" s="1"/>
      <c r="T18" s="1"/>
      <c r="U18" s="1"/>
      <c r="V18" s="1"/>
      <c r="W18" s="1"/>
      <c r="X18" s="1"/>
      <c r="Y18" s="1"/>
      <c r="Z18" s="1"/>
    </row>
    <row r="19" spans="2:26" s="4" customFormat="1" ht="32.25" customHeight="1" x14ac:dyDescent="0.15">
      <c r="B19" s="19">
        <v>3</v>
      </c>
      <c r="C19" s="59" t="s">
        <v>36</v>
      </c>
      <c r="D19" s="59"/>
      <c r="E19" s="59"/>
      <c r="F19" s="59"/>
      <c r="G19" s="59"/>
      <c r="H19" s="59"/>
      <c r="I19" s="59"/>
      <c r="J19" s="59"/>
      <c r="K19" s="59"/>
      <c r="L19" s="1"/>
      <c r="M19" s="1"/>
      <c r="N19" s="1"/>
      <c r="T19" s="1"/>
      <c r="U19" s="1"/>
      <c r="V19" s="1"/>
      <c r="W19" s="1"/>
      <c r="X19" s="1"/>
      <c r="Y19" s="1"/>
      <c r="Z19" s="1"/>
    </row>
    <row r="20" spans="2:26" s="4" customFormat="1" ht="32.25" customHeight="1" x14ac:dyDescent="0.15">
      <c r="B20" s="9" t="s">
        <v>7</v>
      </c>
      <c r="C20" s="60" t="s">
        <v>8</v>
      </c>
      <c r="D20" s="60"/>
      <c r="E20" s="60"/>
      <c r="F20" s="60" t="s">
        <v>9</v>
      </c>
      <c r="G20" s="60"/>
      <c r="H20" s="60" t="s">
        <v>10</v>
      </c>
      <c r="I20" s="60"/>
      <c r="J20" s="9" t="s">
        <v>12</v>
      </c>
      <c r="K20" s="9" t="s">
        <v>13</v>
      </c>
      <c r="L20" s="1"/>
      <c r="M20" s="1"/>
      <c r="N20" s="1"/>
      <c r="T20" s="1"/>
      <c r="U20" s="1"/>
      <c r="V20" s="1"/>
      <c r="W20" s="1"/>
      <c r="X20" s="1"/>
      <c r="Y20" s="1"/>
      <c r="Z20" s="1"/>
    </row>
    <row r="21" spans="2:26" s="4" customFormat="1" ht="38.25" customHeight="1" x14ac:dyDescent="0.15">
      <c r="B21" s="11">
        <v>3.1</v>
      </c>
      <c r="C21" s="86" t="s">
        <v>37</v>
      </c>
      <c r="D21" s="87"/>
      <c r="E21" s="88"/>
      <c r="F21" s="57" t="s">
        <v>15</v>
      </c>
      <c r="G21" s="58"/>
      <c r="H21" s="57">
        <v>2</v>
      </c>
      <c r="I21" s="58"/>
      <c r="J21" s="14">
        <v>35785</v>
      </c>
      <c r="K21" s="14">
        <f>H21*J21</f>
        <v>71570</v>
      </c>
      <c r="L21" s="1"/>
      <c r="M21" s="1"/>
      <c r="N21" s="1"/>
      <c r="T21" s="1"/>
      <c r="U21" s="1"/>
      <c r="V21" s="1"/>
      <c r="W21" s="1"/>
      <c r="X21" s="1"/>
      <c r="Y21" s="1"/>
      <c r="Z21" s="1"/>
    </row>
    <row r="22" spans="2:26" s="4" customFormat="1" ht="53.25" customHeight="1" x14ac:dyDescent="0.15">
      <c r="B22" s="11">
        <v>3.2</v>
      </c>
      <c r="C22" s="86" t="s">
        <v>33</v>
      </c>
      <c r="D22" s="87"/>
      <c r="E22" s="88"/>
      <c r="F22" s="57" t="s">
        <v>18</v>
      </c>
      <c r="G22" s="58"/>
      <c r="H22" s="57">
        <v>25</v>
      </c>
      <c r="I22" s="58"/>
      <c r="J22" s="14">
        <v>4453</v>
      </c>
      <c r="K22" s="14">
        <f t="shared" ref="K22:K23" si="2">H22*J22</f>
        <v>111325</v>
      </c>
      <c r="L22" s="1"/>
      <c r="M22" s="1"/>
      <c r="N22" s="1"/>
      <c r="T22" s="1"/>
      <c r="U22" s="1"/>
      <c r="V22" s="1"/>
      <c r="W22" s="1"/>
      <c r="X22" s="1"/>
      <c r="Y22" s="1"/>
      <c r="Z22" s="1"/>
    </row>
    <row r="23" spans="2:26" s="4" customFormat="1" ht="27" customHeight="1" x14ac:dyDescent="0.15">
      <c r="B23" s="11">
        <v>3.3</v>
      </c>
      <c r="C23" s="86" t="s">
        <v>17</v>
      </c>
      <c r="D23" s="87"/>
      <c r="E23" s="88"/>
      <c r="F23" s="57" t="s">
        <v>18</v>
      </c>
      <c r="G23" s="58"/>
      <c r="H23" s="57">
        <v>20</v>
      </c>
      <c r="I23" s="58"/>
      <c r="J23" s="14">
        <v>4453</v>
      </c>
      <c r="K23" s="14">
        <f t="shared" si="2"/>
        <v>89060</v>
      </c>
      <c r="L23" s="1"/>
      <c r="M23" s="1"/>
      <c r="N23" s="1"/>
      <c r="T23" s="1"/>
      <c r="U23" s="1"/>
      <c r="V23" s="1"/>
      <c r="W23" s="1"/>
      <c r="X23" s="1"/>
      <c r="Y23" s="1"/>
      <c r="Z23" s="1"/>
    </row>
    <row r="24" spans="2:26" s="4" customFormat="1" ht="32.25" customHeight="1" x14ac:dyDescent="0.15">
      <c r="B24" s="49" t="s">
        <v>128</v>
      </c>
      <c r="C24" s="49"/>
      <c r="D24" s="49"/>
      <c r="E24" s="49"/>
      <c r="F24" s="49"/>
      <c r="G24" s="49"/>
      <c r="H24" s="49"/>
      <c r="I24" s="49"/>
      <c r="J24" s="49"/>
      <c r="K24" s="15">
        <f>SUM(K21:K23)</f>
        <v>271955</v>
      </c>
      <c r="L24" s="1"/>
      <c r="M24" s="1"/>
      <c r="N24" s="1"/>
      <c r="T24" s="1"/>
      <c r="U24" s="1"/>
      <c r="V24" s="1"/>
      <c r="W24" s="1"/>
      <c r="X24" s="1"/>
      <c r="Y24" s="1"/>
      <c r="Z24" s="1"/>
    </row>
    <row r="25" spans="2:26" s="4" customFormat="1" ht="32.25" customHeight="1" x14ac:dyDescent="0.15">
      <c r="B25" s="19">
        <v>4</v>
      </c>
      <c r="C25" s="59" t="s">
        <v>40</v>
      </c>
      <c r="D25" s="59"/>
      <c r="E25" s="59"/>
      <c r="F25" s="59"/>
      <c r="G25" s="59"/>
      <c r="H25" s="59"/>
      <c r="I25" s="59"/>
      <c r="J25" s="59"/>
      <c r="K25" s="59"/>
      <c r="L25" s="1"/>
      <c r="M25" s="1"/>
      <c r="N25" s="1"/>
      <c r="T25" s="1"/>
      <c r="U25" s="1"/>
      <c r="V25" s="1"/>
      <c r="W25" s="1"/>
      <c r="X25" s="1"/>
      <c r="Y25" s="1"/>
      <c r="Z25" s="1"/>
    </row>
    <row r="26" spans="2:26" s="4" customFormat="1" ht="32.25" customHeight="1" x14ac:dyDescent="0.15">
      <c r="B26" s="9" t="s">
        <v>7</v>
      </c>
      <c r="C26" s="60" t="s">
        <v>8</v>
      </c>
      <c r="D26" s="60"/>
      <c r="E26" s="60"/>
      <c r="F26" s="60" t="s">
        <v>9</v>
      </c>
      <c r="G26" s="60"/>
      <c r="H26" s="60" t="s">
        <v>10</v>
      </c>
      <c r="I26" s="60"/>
      <c r="J26" s="9" t="s">
        <v>12</v>
      </c>
      <c r="K26" s="9" t="s">
        <v>13</v>
      </c>
      <c r="L26" s="1"/>
      <c r="M26" s="1"/>
      <c r="N26" s="1"/>
      <c r="T26" s="1"/>
      <c r="U26" s="1"/>
      <c r="V26" s="1"/>
      <c r="W26" s="1"/>
      <c r="X26" s="1"/>
      <c r="Y26" s="1"/>
      <c r="Z26" s="1"/>
    </row>
    <row r="27" spans="2:26" s="4" customFormat="1" ht="32.25" customHeight="1" x14ac:dyDescent="0.15">
      <c r="B27" s="11">
        <v>4.0999999999999996</v>
      </c>
      <c r="C27" s="86" t="s">
        <v>41</v>
      </c>
      <c r="D27" s="87"/>
      <c r="E27" s="88"/>
      <c r="F27" s="57" t="s">
        <v>18</v>
      </c>
      <c r="G27" s="58"/>
      <c r="H27" s="57">
        <v>36</v>
      </c>
      <c r="I27" s="58"/>
      <c r="J27" s="14">
        <v>4453</v>
      </c>
      <c r="K27" s="14">
        <f>H27*J27</f>
        <v>160308</v>
      </c>
      <c r="L27" s="1"/>
      <c r="M27" s="1"/>
      <c r="N27" s="1"/>
      <c r="T27" s="1"/>
      <c r="U27" s="1"/>
      <c r="V27" s="1"/>
      <c r="W27" s="1"/>
      <c r="X27" s="1"/>
      <c r="Y27" s="1"/>
      <c r="Z27" s="1"/>
    </row>
    <row r="28" spans="2:26" s="4" customFormat="1" ht="32.25" customHeight="1" x14ac:dyDescent="0.15">
      <c r="B28" s="49" t="s">
        <v>128</v>
      </c>
      <c r="C28" s="49"/>
      <c r="D28" s="49"/>
      <c r="E28" s="49"/>
      <c r="F28" s="49"/>
      <c r="G28" s="49"/>
      <c r="H28" s="49"/>
      <c r="I28" s="49"/>
      <c r="J28" s="49"/>
      <c r="K28" s="15">
        <f>SUM(K27)</f>
        <v>160308</v>
      </c>
      <c r="L28" s="1"/>
      <c r="M28" s="1"/>
      <c r="N28" s="1"/>
      <c r="T28" s="1"/>
      <c r="U28" s="1"/>
      <c r="V28" s="1"/>
      <c r="W28" s="1"/>
      <c r="X28" s="1"/>
      <c r="Y28" s="1"/>
      <c r="Z28" s="1"/>
    </row>
    <row r="29" spans="2:26" s="4" customFormat="1" ht="32.25" customHeight="1" x14ac:dyDescent="0.15">
      <c r="B29" s="19">
        <v>5</v>
      </c>
      <c r="C29" s="59" t="s">
        <v>43</v>
      </c>
      <c r="D29" s="59"/>
      <c r="E29" s="59"/>
      <c r="F29" s="59"/>
      <c r="G29" s="59"/>
      <c r="H29" s="59"/>
      <c r="I29" s="59"/>
      <c r="J29" s="59"/>
      <c r="K29" s="59"/>
      <c r="L29" s="1"/>
      <c r="M29" s="1"/>
      <c r="N29" s="1"/>
      <c r="T29" s="1"/>
      <c r="U29" s="1"/>
      <c r="V29" s="1"/>
      <c r="W29" s="1"/>
      <c r="X29" s="1"/>
      <c r="Y29" s="1"/>
      <c r="Z29" s="1"/>
    </row>
    <row r="30" spans="2:26" s="4" customFormat="1" ht="32.25" customHeight="1" x14ac:dyDescent="0.15">
      <c r="B30" s="9" t="s">
        <v>7</v>
      </c>
      <c r="C30" s="60" t="s">
        <v>8</v>
      </c>
      <c r="D30" s="60"/>
      <c r="E30" s="60"/>
      <c r="F30" s="60" t="s">
        <v>9</v>
      </c>
      <c r="G30" s="60"/>
      <c r="H30" s="60" t="s">
        <v>10</v>
      </c>
      <c r="I30" s="60"/>
      <c r="J30" s="9" t="s">
        <v>12</v>
      </c>
      <c r="K30" s="9" t="s">
        <v>13</v>
      </c>
      <c r="L30" s="1"/>
      <c r="M30" s="1"/>
      <c r="N30" s="1"/>
      <c r="T30" s="1"/>
      <c r="U30" s="1"/>
      <c r="V30" s="1"/>
      <c r="W30" s="1"/>
      <c r="X30" s="1"/>
      <c r="Y30" s="1"/>
      <c r="Z30" s="1"/>
    </row>
    <row r="31" spans="2:26" s="4" customFormat="1" ht="32.25" customHeight="1" x14ac:dyDescent="0.15">
      <c r="B31" s="11">
        <v>5.0999999999999996</v>
      </c>
      <c r="C31" s="81" t="s">
        <v>44</v>
      </c>
      <c r="D31" s="81"/>
      <c r="E31" s="81"/>
      <c r="F31" s="69" t="s">
        <v>15</v>
      </c>
      <c r="G31" s="70"/>
      <c r="H31" s="57">
        <v>2</v>
      </c>
      <c r="I31" s="58"/>
      <c r="J31" s="14">
        <v>317278</v>
      </c>
      <c r="K31" s="14">
        <f>H31*J31</f>
        <v>634556</v>
      </c>
      <c r="L31" s="1"/>
      <c r="M31" s="1"/>
      <c r="N31" s="1"/>
      <c r="T31" s="1"/>
      <c r="U31" s="1"/>
      <c r="V31" s="1"/>
      <c r="W31" s="1"/>
      <c r="X31" s="1"/>
      <c r="Y31" s="1"/>
      <c r="Z31" s="1"/>
    </row>
    <row r="32" spans="2:26" s="4" customFormat="1" ht="52.5" customHeight="1" x14ac:dyDescent="0.15">
      <c r="B32" s="11">
        <v>5.2</v>
      </c>
      <c r="C32" s="86" t="s">
        <v>45</v>
      </c>
      <c r="D32" s="87"/>
      <c r="E32" s="88"/>
      <c r="F32" s="69" t="s">
        <v>15</v>
      </c>
      <c r="G32" s="70"/>
      <c r="H32" s="57">
        <v>1</v>
      </c>
      <c r="I32" s="58"/>
      <c r="J32" s="14">
        <v>194569</v>
      </c>
      <c r="K32" s="14">
        <f t="shared" ref="K32:K34" si="3">H32*J32</f>
        <v>194569</v>
      </c>
      <c r="L32" s="1"/>
      <c r="M32" s="1"/>
      <c r="N32" s="1"/>
      <c r="T32" s="1"/>
      <c r="U32" s="1"/>
      <c r="V32" s="1"/>
      <c r="W32" s="1"/>
      <c r="X32" s="1"/>
      <c r="Y32" s="1"/>
      <c r="Z32" s="1"/>
    </row>
    <row r="33" spans="2:26" s="4" customFormat="1" ht="26.25" customHeight="1" x14ac:dyDescent="0.15">
      <c r="B33" s="11">
        <v>5.3</v>
      </c>
      <c r="C33" s="86" t="s">
        <v>46</v>
      </c>
      <c r="D33" s="87"/>
      <c r="E33" s="88"/>
      <c r="F33" s="69" t="s">
        <v>18</v>
      </c>
      <c r="G33" s="70"/>
      <c r="H33" s="57">
        <v>97</v>
      </c>
      <c r="I33" s="58"/>
      <c r="J33" s="14">
        <v>4452</v>
      </c>
      <c r="K33" s="14">
        <f t="shared" si="3"/>
        <v>431844</v>
      </c>
      <c r="L33" s="1"/>
      <c r="M33" s="1"/>
      <c r="N33" s="1"/>
      <c r="T33" s="1"/>
      <c r="U33" s="1"/>
      <c r="V33" s="1"/>
      <c r="W33" s="1"/>
      <c r="X33" s="1"/>
      <c r="Y33" s="1"/>
      <c r="Z33" s="1"/>
    </row>
    <row r="34" spans="2:26" s="4" customFormat="1" ht="26.25" customHeight="1" x14ac:dyDescent="0.15">
      <c r="B34" s="11">
        <v>5.3</v>
      </c>
      <c r="C34" s="81" t="s">
        <v>56</v>
      </c>
      <c r="D34" s="81"/>
      <c r="E34" s="81"/>
      <c r="F34" s="69" t="s">
        <v>18</v>
      </c>
      <c r="G34" s="70"/>
      <c r="H34" s="57">
        <v>59</v>
      </c>
      <c r="I34" s="58"/>
      <c r="J34" s="14">
        <v>4452</v>
      </c>
      <c r="K34" s="14">
        <f t="shared" si="3"/>
        <v>262668</v>
      </c>
      <c r="L34" s="1"/>
      <c r="M34" s="1"/>
      <c r="N34" s="1"/>
      <c r="T34" s="1"/>
      <c r="U34" s="1"/>
      <c r="V34" s="1"/>
      <c r="W34" s="1"/>
      <c r="X34" s="1"/>
      <c r="Y34" s="1"/>
      <c r="Z34" s="1"/>
    </row>
    <row r="35" spans="2:26" s="4" customFormat="1" ht="32.25" customHeight="1" x14ac:dyDescent="0.15">
      <c r="B35" s="49" t="s">
        <v>128</v>
      </c>
      <c r="C35" s="49"/>
      <c r="D35" s="49"/>
      <c r="E35" s="49"/>
      <c r="F35" s="49"/>
      <c r="G35" s="49"/>
      <c r="H35" s="49"/>
      <c r="I35" s="49"/>
      <c r="J35" s="49"/>
      <c r="K35" s="15">
        <f>SUM(K31:K34)</f>
        <v>1523637</v>
      </c>
      <c r="L35" s="1"/>
      <c r="M35" s="1"/>
      <c r="N35" s="1"/>
      <c r="T35" s="1"/>
      <c r="U35" s="1"/>
      <c r="V35" s="1"/>
      <c r="W35" s="1"/>
      <c r="X35" s="1"/>
      <c r="Y35" s="1"/>
      <c r="Z35" s="1"/>
    </row>
    <row r="36" spans="2:26" s="4" customFormat="1" ht="32.25" customHeight="1" x14ac:dyDescent="0.15">
      <c r="B36" s="19">
        <v>6</v>
      </c>
      <c r="C36" s="59" t="s">
        <v>50</v>
      </c>
      <c r="D36" s="59"/>
      <c r="E36" s="59"/>
      <c r="F36" s="59"/>
      <c r="G36" s="59"/>
      <c r="H36" s="59"/>
      <c r="I36" s="59"/>
      <c r="J36" s="59"/>
      <c r="K36" s="59"/>
      <c r="L36" s="1"/>
      <c r="M36" s="1"/>
      <c r="N36" s="1"/>
      <c r="T36" s="1"/>
      <c r="U36" s="1"/>
      <c r="V36" s="1"/>
      <c r="W36" s="1"/>
      <c r="X36" s="1"/>
      <c r="Y36" s="1"/>
      <c r="Z36" s="1"/>
    </row>
    <row r="37" spans="2:26" s="4" customFormat="1" ht="32.25" customHeight="1" x14ac:dyDescent="0.15">
      <c r="B37" s="9" t="s">
        <v>7</v>
      </c>
      <c r="C37" s="60" t="s">
        <v>8</v>
      </c>
      <c r="D37" s="60"/>
      <c r="E37" s="60"/>
      <c r="F37" s="60" t="s">
        <v>9</v>
      </c>
      <c r="G37" s="60"/>
      <c r="H37" s="60" t="s">
        <v>10</v>
      </c>
      <c r="I37" s="60"/>
      <c r="J37" s="9" t="s">
        <v>12</v>
      </c>
      <c r="K37" s="9" t="s">
        <v>13</v>
      </c>
      <c r="L37" s="1"/>
      <c r="M37" s="1"/>
      <c r="N37" s="1"/>
      <c r="T37" s="1"/>
      <c r="U37" s="1"/>
      <c r="V37" s="1"/>
      <c r="W37" s="1"/>
      <c r="X37" s="1"/>
      <c r="Y37" s="1"/>
      <c r="Z37" s="1"/>
    </row>
    <row r="38" spans="2:26" s="4" customFormat="1" ht="32.25" customHeight="1" x14ac:dyDescent="0.15">
      <c r="B38" s="11">
        <v>6.1</v>
      </c>
      <c r="C38" s="86" t="s">
        <v>51</v>
      </c>
      <c r="D38" s="87" t="s">
        <v>51</v>
      </c>
      <c r="E38" s="88" t="s">
        <v>51</v>
      </c>
      <c r="F38" s="57" t="s">
        <v>15</v>
      </c>
      <c r="G38" s="58"/>
      <c r="H38" s="57">
        <v>2</v>
      </c>
      <c r="I38" s="58"/>
      <c r="J38" s="14">
        <v>318258</v>
      </c>
      <c r="K38" s="14">
        <f>H38*J38</f>
        <v>636516</v>
      </c>
      <c r="L38" s="1"/>
      <c r="M38" s="1"/>
      <c r="N38" s="1"/>
      <c r="T38" s="1"/>
      <c r="U38" s="1"/>
      <c r="V38" s="1"/>
      <c r="W38" s="1"/>
      <c r="X38" s="1"/>
      <c r="Y38" s="1"/>
      <c r="Z38" s="1"/>
    </row>
    <row r="39" spans="2:26" s="4" customFormat="1" ht="32.25" customHeight="1" x14ac:dyDescent="0.15">
      <c r="B39" s="11">
        <v>6.2</v>
      </c>
      <c r="C39" s="86" t="s">
        <v>52</v>
      </c>
      <c r="D39" s="87" t="s">
        <v>53</v>
      </c>
      <c r="E39" s="88" t="s">
        <v>53</v>
      </c>
      <c r="F39" s="57" t="s">
        <v>32</v>
      </c>
      <c r="G39" s="58"/>
      <c r="H39" s="57">
        <v>1</v>
      </c>
      <c r="I39" s="58"/>
      <c r="J39" s="14">
        <v>75383</v>
      </c>
      <c r="K39" s="14">
        <f t="shared" ref="K39:K41" si="4">H39*J39</f>
        <v>75383</v>
      </c>
      <c r="L39" s="1"/>
      <c r="M39" s="1"/>
      <c r="N39" s="1"/>
      <c r="T39" s="1"/>
      <c r="U39" s="1"/>
      <c r="V39" s="1"/>
      <c r="W39" s="1"/>
      <c r="X39" s="1"/>
      <c r="Y39" s="1"/>
      <c r="Z39" s="1"/>
    </row>
    <row r="40" spans="2:26" s="4" customFormat="1" ht="55.5" customHeight="1" x14ac:dyDescent="0.15">
      <c r="B40" s="11">
        <v>6.3</v>
      </c>
      <c r="C40" s="86" t="s">
        <v>54</v>
      </c>
      <c r="D40" s="87" t="s">
        <v>55</v>
      </c>
      <c r="E40" s="88" t="s">
        <v>55</v>
      </c>
      <c r="F40" s="57" t="s">
        <v>15</v>
      </c>
      <c r="G40" s="58"/>
      <c r="H40" s="57">
        <v>2</v>
      </c>
      <c r="I40" s="58"/>
      <c r="J40" s="14">
        <v>201338</v>
      </c>
      <c r="K40" s="14">
        <f t="shared" si="4"/>
        <v>402676</v>
      </c>
      <c r="L40" s="1"/>
      <c r="M40" s="1"/>
      <c r="N40" s="1"/>
      <c r="T40" s="1"/>
      <c r="U40" s="1"/>
      <c r="V40" s="1"/>
      <c r="W40" s="1"/>
      <c r="X40" s="1"/>
      <c r="Y40" s="1"/>
      <c r="Z40" s="1"/>
    </row>
    <row r="41" spans="2:26" s="4" customFormat="1" ht="24.75" customHeight="1" x14ac:dyDescent="0.15">
      <c r="B41" s="11">
        <v>6.4</v>
      </c>
      <c r="C41" s="86" t="s">
        <v>56</v>
      </c>
      <c r="D41" s="87" t="s">
        <v>56</v>
      </c>
      <c r="E41" s="88" t="s">
        <v>56</v>
      </c>
      <c r="F41" s="57" t="s">
        <v>18</v>
      </c>
      <c r="G41" s="58"/>
      <c r="H41" s="57">
        <v>60</v>
      </c>
      <c r="I41" s="58"/>
      <c r="J41" s="14">
        <v>5796</v>
      </c>
      <c r="K41" s="14">
        <f t="shared" si="4"/>
        <v>347760</v>
      </c>
      <c r="L41" s="1"/>
      <c r="M41" s="1"/>
      <c r="N41" s="1"/>
      <c r="T41" s="1"/>
      <c r="U41" s="1"/>
      <c r="V41" s="1"/>
      <c r="W41" s="1"/>
      <c r="X41" s="1"/>
      <c r="Y41" s="1"/>
      <c r="Z41" s="1"/>
    </row>
    <row r="42" spans="2:26" s="4" customFormat="1" ht="32.25" customHeight="1" x14ac:dyDescent="0.15">
      <c r="B42" s="49" t="s">
        <v>128</v>
      </c>
      <c r="C42" s="49"/>
      <c r="D42" s="49"/>
      <c r="E42" s="49"/>
      <c r="F42" s="49"/>
      <c r="G42" s="49"/>
      <c r="H42" s="49"/>
      <c r="I42" s="49"/>
      <c r="J42" s="49"/>
      <c r="K42" s="15">
        <f>SUM(K38:K41)</f>
        <v>1462335</v>
      </c>
      <c r="L42" s="1"/>
      <c r="M42" s="1"/>
      <c r="N42" s="1"/>
      <c r="T42" s="1"/>
      <c r="U42" s="1"/>
      <c r="V42" s="1"/>
      <c r="W42" s="1"/>
      <c r="X42" s="1"/>
      <c r="Y42" s="1"/>
      <c r="Z42" s="1"/>
    </row>
    <row r="43" spans="2:26" s="4" customFormat="1" ht="32.25" customHeight="1" x14ac:dyDescent="0.15">
      <c r="B43" s="19">
        <v>7</v>
      </c>
      <c r="C43" s="59" t="s">
        <v>57</v>
      </c>
      <c r="D43" s="59"/>
      <c r="E43" s="59"/>
      <c r="F43" s="59"/>
      <c r="G43" s="59"/>
      <c r="H43" s="59"/>
      <c r="I43" s="59"/>
      <c r="J43" s="59"/>
      <c r="K43" s="59"/>
      <c r="L43" s="1"/>
      <c r="M43" s="1"/>
      <c r="N43" s="1"/>
      <c r="T43" s="1"/>
      <c r="U43" s="1"/>
      <c r="V43" s="1"/>
      <c r="W43" s="1"/>
      <c r="X43" s="1"/>
      <c r="Y43" s="1"/>
      <c r="Z43" s="1"/>
    </row>
    <row r="44" spans="2:26" s="4" customFormat="1" ht="32.25" customHeight="1" x14ac:dyDescent="0.15">
      <c r="B44" s="9" t="s">
        <v>7</v>
      </c>
      <c r="C44" s="60" t="s">
        <v>8</v>
      </c>
      <c r="D44" s="60"/>
      <c r="E44" s="60"/>
      <c r="F44" s="60" t="s">
        <v>9</v>
      </c>
      <c r="G44" s="60"/>
      <c r="H44" s="60" t="s">
        <v>10</v>
      </c>
      <c r="I44" s="60"/>
      <c r="J44" s="9" t="s">
        <v>12</v>
      </c>
      <c r="K44" s="9" t="s">
        <v>13</v>
      </c>
      <c r="L44" s="1"/>
      <c r="M44" s="1"/>
      <c r="N44" s="1"/>
      <c r="T44" s="1"/>
      <c r="U44" s="1"/>
      <c r="V44" s="1"/>
      <c r="W44" s="1"/>
      <c r="X44" s="1"/>
      <c r="Y44" s="1"/>
      <c r="Z44" s="1"/>
    </row>
    <row r="45" spans="2:26" s="4" customFormat="1" ht="32.25" customHeight="1" x14ac:dyDescent="0.15">
      <c r="B45" s="11">
        <v>7.1</v>
      </c>
      <c r="C45" s="86" t="s">
        <v>129</v>
      </c>
      <c r="D45" s="87" t="s">
        <v>129</v>
      </c>
      <c r="E45" s="88" t="s">
        <v>129</v>
      </c>
      <c r="F45" s="69" t="s">
        <v>15</v>
      </c>
      <c r="G45" s="70"/>
      <c r="H45" s="57">
        <v>2</v>
      </c>
      <c r="I45" s="58"/>
      <c r="J45" s="14">
        <v>6660</v>
      </c>
      <c r="K45" s="14">
        <f>H45*J45</f>
        <v>13320</v>
      </c>
      <c r="L45" s="1"/>
      <c r="M45" s="1"/>
      <c r="N45" s="1"/>
      <c r="T45" s="1"/>
      <c r="U45" s="1"/>
      <c r="V45" s="1"/>
      <c r="W45" s="1"/>
      <c r="X45" s="1"/>
      <c r="Y45" s="1"/>
      <c r="Z45" s="1"/>
    </row>
    <row r="46" spans="2:26" s="4" customFormat="1" ht="32.25" customHeight="1" x14ac:dyDescent="0.15">
      <c r="B46" s="11">
        <v>7.2</v>
      </c>
      <c r="C46" s="86" t="s">
        <v>58</v>
      </c>
      <c r="D46" s="87" t="s">
        <v>58</v>
      </c>
      <c r="E46" s="88" t="s">
        <v>58</v>
      </c>
      <c r="F46" s="69" t="s">
        <v>32</v>
      </c>
      <c r="G46" s="70" t="s">
        <v>32</v>
      </c>
      <c r="H46" s="57">
        <v>1</v>
      </c>
      <c r="I46" s="58"/>
      <c r="J46" s="14">
        <v>38658</v>
      </c>
      <c r="K46" s="14">
        <f t="shared" ref="K46:K48" si="5">H46*J46</f>
        <v>38658</v>
      </c>
      <c r="L46" s="1"/>
      <c r="M46" s="1"/>
      <c r="N46" s="1"/>
      <c r="T46" s="1"/>
      <c r="U46" s="1"/>
      <c r="V46" s="1"/>
      <c r="W46" s="1"/>
      <c r="X46" s="1"/>
      <c r="Y46" s="1"/>
      <c r="Z46" s="1"/>
    </row>
    <row r="47" spans="2:26" s="4" customFormat="1" ht="32.25" customHeight="1" x14ac:dyDescent="0.15">
      <c r="B47" s="11">
        <v>7.3</v>
      </c>
      <c r="C47" s="86" t="s">
        <v>59</v>
      </c>
      <c r="D47" s="87" t="s">
        <v>59</v>
      </c>
      <c r="E47" s="88" t="s">
        <v>59</v>
      </c>
      <c r="F47" s="69" t="s">
        <v>32</v>
      </c>
      <c r="G47" s="70" t="s">
        <v>32</v>
      </c>
      <c r="H47" s="57">
        <v>0.2</v>
      </c>
      <c r="I47" s="58"/>
      <c r="J47" s="14">
        <v>38658</v>
      </c>
      <c r="K47" s="14">
        <f t="shared" si="5"/>
        <v>7731.6</v>
      </c>
      <c r="L47" s="1"/>
      <c r="M47" s="1"/>
      <c r="N47" s="1"/>
      <c r="T47" s="1"/>
      <c r="U47" s="1"/>
      <c r="V47" s="1"/>
      <c r="W47" s="1"/>
      <c r="X47" s="1"/>
      <c r="Y47" s="1"/>
      <c r="Z47" s="1"/>
    </row>
    <row r="48" spans="2:26" s="4" customFormat="1" ht="27.75" customHeight="1" x14ac:dyDescent="0.15">
      <c r="B48" s="11">
        <v>7.4</v>
      </c>
      <c r="C48" s="86" t="s">
        <v>46</v>
      </c>
      <c r="D48" s="87" t="s">
        <v>46</v>
      </c>
      <c r="E48" s="88" t="s">
        <v>46</v>
      </c>
      <c r="F48" s="69" t="s">
        <v>18</v>
      </c>
      <c r="G48" s="70" t="s">
        <v>18</v>
      </c>
      <c r="H48" s="57">
        <v>40</v>
      </c>
      <c r="I48" s="58"/>
      <c r="J48" s="14">
        <v>5655</v>
      </c>
      <c r="K48" s="14">
        <f t="shared" si="5"/>
        <v>226200</v>
      </c>
      <c r="L48" s="1"/>
      <c r="M48" s="1"/>
      <c r="N48" s="1"/>
      <c r="T48" s="1"/>
      <c r="U48" s="1"/>
      <c r="V48" s="1"/>
      <c r="W48" s="1"/>
      <c r="X48" s="1"/>
      <c r="Y48" s="1"/>
      <c r="Z48" s="1"/>
    </row>
    <row r="49" spans="2:26" s="4" customFormat="1" ht="32.25" customHeight="1" x14ac:dyDescent="0.15">
      <c r="B49" s="49" t="s">
        <v>128</v>
      </c>
      <c r="C49" s="49"/>
      <c r="D49" s="49"/>
      <c r="E49" s="49"/>
      <c r="F49" s="49"/>
      <c r="G49" s="49"/>
      <c r="H49" s="49"/>
      <c r="I49" s="49"/>
      <c r="J49" s="49"/>
      <c r="K49" s="15">
        <f>SUM(K45:K48)</f>
        <v>285909.59999999998</v>
      </c>
      <c r="L49" s="1"/>
      <c r="M49" s="1"/>
      <c r="N49" s="1"/>
      <c r="T49" s="1"/>
      <c r="U49" s="1"/>
      <c r="V49" s="1"/>
      <c r="W49" s="1"/>
      <c r="X49" s="1"/>
      <c r="Y49" s="1"/>
      <c r="Z49" s="1"/>
    </row>
    <row r="50" spans="2:26" s="4" customFormat="1" ht="32.25" customHeight="1" x14ac:dyDescent="0.15">
      <c r="B50" s="19">
        <v>8</v>
      </c>
      <c r="C50" s="59" t="s">
        <v>61</v>
      </c>
      <c r="D50" s="59"/>
      <c r="E50" s="59"/>
      <c r="F50" s="59"/>
      <c r="G50" s="59"/>
      <c r="H50" s="59"/>
      <c r="I50" s="59"/>
      <c r="J50" s="59"/>
      <c r="K50" s="59"/>
      <c r="L50" s="1"/>
      <c r="M50" s="1"/>
      <c r="N50" s="1"/>
      <c r="T50" s="1"/>
      <c r="U50" s="1"/>
      <c r="V50" s="1"/>
      <c r="W50" s="1"/>
      <c r="X50" s="1"/>
      <c r="Y50" s="1"/>
      <c r="Z50" s="1"/>
    </row>
    <row r="51" spans="2:26" s="4" customFormat="1" ht="32.25" customHeight="1" x14ac:dyDescent="0.15">
      <c r="B51" s="9" t="s">
        <v>7</v>
      </c>
      <c r="C51" s="60" t="s">
        <v>8</v>
      </c>
      <c r="D51" s="60"/>
      <c r="E51" s="60"/>
      <c r="F51" s="60" t="s">
        <v>9</v>
      </c>
      <c r="G51" s="60"/>
      <c r="H51" s="60" t="s">
        <v>10</v>
      </c>
      <c r="I51" s="60"/>
      <c r="J51" s="9" t="s">
        <v>12</v>
      </c>
      <c r="K51" s="9" t="s">
        <v>13</v>
      </c>
      <c r="L51" s="1"/>
      <c r="M51" s="1"/>
      <c r="N51" s="1"/>
      <c r="T51" s="1"/>
      <c r="U51" s="1"/>
      <c r="V51" s="1"/>
      <c r="W51" s="1"/>
      <c r="X51" s="1"/>
      <c r="Y51" s="1"/>
      <c r="Z51" s="1"/>
    </row>
    <row r="52" spans="2:26" s="4" customFormat="1" ht="39.75" customHeight="1" x14ac:dyDescent="0.15">
      <c r="B52" s="11">
        <v>8.1</v>
      </c>
      <c r="C52" s="76" t="s">
        <v>62</v>
      </c>
      <c r="D52" s="77"/>
      <c r="E52" s="78"/>
      <c r="F52" s="55" t="s">
        <v>63</v>
      </c>
      <c r="G52" s="55"/>
      <c r="H52" s="57">
        <v>1</v>
      </c>
      <c r="I52" s="58"/>
      <c r="J52" s="14">
        <v>290066</v>
      </c>
      <c r="K52" s="14">
        <f>H52*J52</f>
        <v>290066</v>
      </c>
      <c r="L52" s="1"/>
      <c r="M52" s="1"/>
      <c r="N52" s="1"/>
      <c r="T52" s="1"/>
      <c r="U52" s="1"/>
      <c r="V52" s="1"/>
      <c r="W52" s="1"/>
      <c r="X52" s="1"/>
      <c r="Y52" s="1"/>
      <c r="Z52" s="1"/>
    </row>
    <row r="53" spans="2:26" s="4" customFormat="1" ht="32.25" customHeight="1" x14ac:dyDescent="0.15">
      <c r="B53" s="11">
        <v>8.1999999999999993</v>
      </c>
      <c r="C53" s="76" t="s">
        <v>130</v>
      </c>
      <c r="D53" s="77"/>
      <c r="E53" s="78"/>
      <c r="F53" s="55" t="s">
        <v>32</v>
      </c>
      <c r="G53" s="55"/>
      <c r="H53" s="57">
        <v>26.5</v>
      </c>
      <c r="I53" s="58"/>
      <c r="J53" s="14">
        <v>334548</v>
      </c>
      <c r="K53" s="14">
        <f t="shared" ref="K53:K56" si="6">H53*J53</f>
        <v>8865522</v>
      </c>
      <c r="L53" s="1"/>
      <c r="M53" s="1"/>
      <c r="N53" s="1"/>
      <c r="T53" s="1"/>
      <c r="U53" s="1"/>
      <c r="V53" s="1"/>
      <c r="W53" s="1"/>
      <c r="X53" s="1"/>
      <c r="Y53" s="1"/>
      <c r="Z53" s="1"/>
    </row>
    <row r="54" spans="2:26" s="4" customFormat="1" ht="54" customHeight="1" x14ac:dyDescent="0.15">
      <c r="B54" s="10">
        <v>8.3000000000000007</v>
      </c>
      <c r="C54" s="86" t="s">
        <v>131</v>
      </c>
      <c r="D54" s="87"/>
      <c r="E54" s="88"/>
      <c r="F54" s="55" t="s">
        <v>15</v>
      </c>
      <c r="G54" s="55"/>
      <c r="H54" s="57">
        <v>3</v>
      </c>
      <c r="I54" s="58"/>
      <c r="J54" s="14">
        <v>201282</v>
      </c>
      <c r="K54" s="14">
        <f t="shared" si="6"/>
        <v>603846</v>
      </c>
      <c r="L54" s="1"/>
      <c r="M54" s="1"/>
      <c r="N54" s="1"/>
      <c r="T54" s="1"/>
      <c r="U54" s="1"/>
      <c r="V54" s="1"/>
      <c r="W54" s="1"/>
      <c r="X54" s="1"/>
      <c r="Y54" s="1"/>
      <c r="Z54" s="1"/>
    </row>
    <row r="55" spans="2:26" s="4" customFormat="1" ht="25.5" customHeight="1" x14ac:dyDescent="0.15">
      <c r="B55" s="10">
        <v>8.4</v>
      </c>
      <c r="C55" s="86" t="s">
        <v>66</v>
      </c>
      <c r="D55" s="87"/>
      <c r="E55" s="88"/>
      <c r="F55" s="55" t="s">
        <v>18</v>
      </c>
      <c r="G55" s="55"/>
      <c r="H55" s="57">
        <v>20</v>
      </c>
      <c r="I55" s="58"/>
      <c r="J55" s="14">
        <v>11027</v>
      </c>
      <c r="K55" s="14">
        <f t="shared" si="6"/>
        <v>220540</v>
      </c>
      <c r="L55" s="1"/>
      <c r="M55" s="1"/>
      <c r="N55" s="1"/>
      <c r="T55" s="1"/>
      <c r="U55" s="1"/>
      <c r="V55" s="1"/>
      <c r="W55" s="1"/>
      <c r="X55" s="1"/>
      <c r="Y55" s="1"/>
      <c r="Z55" s="1"/>
    </row>
    <row r="56" spans="2:26" s="4" customFormat="1" ht="25.5" customHeight="1" x14ac:dyDescent="0.15">
      <c r="B56" s="10">
        <v>8.5</v>
      </c>
      <c r="C56" s="86" t="s">
        <v>67</v>
      </c>
      <c r="D56" s="87"/>
      <c r="E56" s="88"/>
      <c r="F56" s="55" t="s">
        <v>18</v>
      </c>
      <c r="G56" s="55"/>
      <c r="H56" s="57">
        <v>43</v>
      </c>
      <c r="I56" s="58"/>
      <c r="J56" s="14">
        <v>10993</v>
      </c>
      <c r="K56" s="14">
        <f t="shared" si="6"/>
        <v>472699</v>
      </c>
      <c r="L56" s="1"/>
      <c r="M56" s="1"/>
      <c r="N56" s="1"/>
      <c r="T56" s="1"/>
      <c r="U56" s="1"/>
      <c r="V56" s="1"/>
      <c r="W56" s="1"/>
      <c r="X56" s="1"/>
      <c r="Y56" s="1"/>
      <c r="Z56" s="1"/>
    </row>
    <row r="57" spans="2:26" s="4" customFormat="1" ht="32.25" customHeight="1" x14ac:dyDescent="0.15">
      <c r="B57" s="49" t="s">
        <v>128</v>
      </c>
      <c r="C57" s="49"/>
      <c r="D57" s="49"/>
      <c r="E57" s="49"/>
      <c r="F57" s="49"/>
      <c r="G57" s="49"/>
      <c r="H57" s="49"/>
      <c r="I57" s="49"/>
      <c r="J57" s="49"/>
      <c r="K57" s="15">
        <f>SUM(K52:K56)</f>
        <v>10452673</v>
      </c>
      <c r="L57" s="1"/>
      <c r="M57" s="1"/>
      <c r="N57" s="1"/>
      <c r="T57" s="1"/>
      <c r="U57" s="1"/>
      <c r="V57" s="1"/>
      <c r="W57" s="1"/>
      <c r="X57" s="1"/>
      <c r="Y57" s="1"/>
      <c r="Z57" s="1"/>
    </row>
    <row r="58" spans="2:26" s="4" customFormat="1" ht="32.25" customHeight="1" x14ac:dyDescent="0.15">
      <c r="B58" s="19">
        <v>9</v>
      </c>
      <c r="C58" s="59" t="s">
        <v>70</v>
      </c>
      <c r="D58" s="59"/>
      <c r="E58" s="59"/>
      <c r="F58" s="59"/>
      <c r="G58" s="59"/>
      <c r="H58" s="59"/>
      <c r="I58" s="59"/>
      <c r="J58" s="59"/>
      <c r="K58" s="59"/>
      <c r="L58" s="1"/>
      <c r="M58" s="1"/>
      <c r="N58" s="1"/>
      <c r="T58" s="1"/>
      <c r="U58" s="1"/>
      <c r="V58" s="1"/>
      <c r="W58" s="1"/>
      <c r="X58" s="1"/>
      <c r="Y58" s="1"/>
      <c r="Z58" s="1"/>
    </row>
    <row r="59" spans="2:26" s="4" customFormat="1" ht="32.25" customHeight="1" x14ac:dyDescent="0.15">
      <c r="B59" s="9" t="s">
        <v>7</v>
      </c>
      <c r="C59" s="60" t="s">
        <v>8</v>
      </c>
      <c r="D59" s="60"/>
      <c r="E59" s="60"/>
      <c r="F59" s="60" t="s">
        <v>9</v>
      </c>
      <c r="G59" s="60"/>
      <c r="H59" s="60" t="s">
        <v>10</v>
      </c>
      <c r="I59" s="60"/>
      <c r="J59" s="9" t="s">
        <v>12</v>
      </c>
      <c r="K59" s="9" t="s">
        <v>13</v>
      </c>
      <c r="L59" s="1"/>
      <c r="M59" s="1"/>
      <c r="N59" s="1"/>
      <c r="T59" s="1"/>
      <c r="U59" s="1"/>
      <c r="V59" s="1"/>
      <c r="W59" s="1"/>
      <c r="X59" s="1"/>
      <c r="Y59" s="1"/>
      <c r="Z59" s="1"/>
    </row>
    <row r="60" spans="2:26" s="4" customFormat="1" ht="32.25" customHeight="1" x14ac:dyDescent="0.15">
      <c r="B60" s="10">
        <v>9.1</v>
      </c>
      <c r="C60" s="81" t="s">
        <v>71</v>
      </c>
      <c r="D60" s="81"/>
      <c r="E60" s="81"/>
      <c r="F60" s="55" t="s">
        <v>15</v>
      </c>
      <c r="G60" s="55"/>
      <c r="H60" s="57">
        <v>3</v>
      </c>
      <c r="I60" s="58"/>
      <c r="J60" s="14">
        <v>122969</v>
      </c>
      <c r="K60" s="14">
        <f>H60*J60</f>
        <v>368907</v>
      </c>
      <c r="L60" s="1"/>
      <c r="M60" s="1"/>
      <c r="N60" s="1"/>
      <c r="T60" s="1"/>
      <c r="U60" s="1"/>
      <c r="V60" s="1"/>
      <c r="W60" s="1"/>
      <c r="X60" s="1"/>
      <c r="Y60" s="1"/>
      <c r="Z60" s="1"/>
    </row>
    <row r="61" spans="2:26" s="4" customFormat="1" ht="32.25" customHeight="1" x14ac:dyDescent="0.15">
      <c r="B61" s="10">
        <v>9.1999999999999993</v>
      </c>
      <c r="C61" s="81" t="s">
        <v>72</v>
      </c>
      <c r="D61" s="81"/>
      <c r="E61" s="81"/>
      <c r="F61" s="55" t="s">
        <v>32</v>
      </c>
      <c r="G61" s="55"/>
      <c r="H61" s="57">
        <v>1</v>
      </c>
      <c r="I61" s="58"/>
      <c r="J61" s="14">
        <v>281794</v>
      </c>
      <c r="K61" s="14">
        <f t="shared" ref="K61:K63" si="7">H61*J61</f>
        <v>281794</v>
      </c>
      <c r="L61" s="1"/>
      <c r="M61" s="1"/>
      <c r="N61" s="1"/>
      <c r="T61" s="1"/>
      <c r="U61" s="1"/>
      <c r="V61" s="1"/>
      <c r="W61" s="1"/>
      <c r="X61" s="1"/>
      <c r="Y61" s="1"/>
      <c r="Z61" s="1"/>
    </row>
    <row r="62" spans="2:26" s="4" customFormat="1" ht="44.25" customHeight="1" x14ac:dyDescent="0.15">
      <c r="B62" s="10">
        <v>9.3000000000000007</v>
      </c>
      <c r="C62" s="81" t="s">
        <v>73</v>
      </c>
      <c r="D62" s="81"/>
      <c r="E62" s="81"/>
      <c r="F62" s="55" t="s">
        <v>15</v>
      </c>
      <c r="G62" s="55"/>
      <c r="H62" s="57">
        <v>4</v>
      </c>
      <c r="I62" s="58"/>
      <c r="J62" s="14">
        <v>201282</v>
      </c>
      <c r="K62" s="14">
        <f t="shared" si="7"/>
        <v>805128</v>
      </c>
      <c r="L62" s="1"/>
      <c r="M62" s="1"/>
      <c r="N62" s="1"/>
      <c r="T62" s="1"/>
      <c r="U62" s="1"/>
      <c r="V62" s="1"/>
      <c r="W62" s="1"/>
      <c r="X62" s="1"/>
      <c r="Y62" s="1"/>
      <c r="Z62" s="1"/>
    </row>
    <row r="63" spans="2:26" s="4" customFormat="1" ht="24.75" customHeight="1" x14ac:dyDescent="0.15">
      <c r="B63" s="10">
        <v>9.4</v>
      </c>
      <c r="C63" s="81" t="s">
        <v>67</v>
      </c>
      <c r="D63" s="81"/>
      <c r="E63" s="81"/>
      <c r="F63" s="55" t="s">
        <v>18</v>
      </c>
      <c r="G63" s="55"/>
      <c r="H63" s="57">
        <v>40</v>
      </c>
      <c r="I63" s="58"/>
      <c r="J63" s="14">
        <v>11281</v>
      </c>
      <c r="K63" s="14">
        <f t="shared" si="7"/>
        <v>451240</v>
      </c>
      <c r="L63" s="1"/>
      <c r="M63" s="1"/>
      <c r="N63" s="1"/>
      <c r="T63" s="1"/>
      <c r="U63" s="1"/>
      <c r="V63" s="1"/>
      <c r="W63" s="1"/>
      <c r="X63" s="1"/>
      <c r="Y63" s="1"/>
      <c r="Z63" s="1"/>
    </row>
    <row r="64" spans="2:26" s="4" customFormat="1" ht="32.25" customHeight="1" x14ac:dyDescent="0.15">
      <c r="B64" s="49" t="s">
        <v>128</v>
      </c>
      <c r="C64" s="49"/>
      <c r="D64" s="49"/>
      <c r="E64" s="49"/>
      <c r="F64" s="49"/>
      <c r="G64" s="49"/>
      <c r="H64" s="49"/>
      <c r="I64" s="49"/>
      <c r="J64" s="49"/>
      <c r="K64" s="15">
        <f>SUM(K60:K63)</f>
        <v>1907069</v>
      </c>
      <c r="L64" s="1"/>
      <c r="M64" s="1"/>
      <c r="N64" s="1"/>
      <c r="T64" s="1"/>
      <c r="U64" s="1"/>
      <c r="V64" s="1"/>
      <c r="W64" s="1"/>
      <c r="X64" s="1"/>
      <c r="Y64" s="1"/>
      <c r="Z64" s="1"/>
    </row>
    <row r="65" spans="2:26" s="4" customFormat="1" ht="32.25" customHeight="1" x14ac:dyDescent="0.15">
      <c r="B65" s="19">
        <v>10</v>
      </c>
      <c r="C65" s="59" t="s">
        <v>77</v>
      </c>
      <c r="D65" s="59"/>
      <c r="E65" s="59"/>
      <c r="F65" s="59"/>
      <c r="G65" s="59"/>
      <c r="H65" s="59"/>
      <c r="I65" s="59"/>
      <c r="J65" s="59"/>
      <c r="K65" s="59"/>
      <c r="L65" s="1"/>
      <c r="M65" s="1"/>
      <c r="N65" s="1"/>
      <c r="T65" s="1"/>
      <c r="U65" s="1"/>
      <c r="V65" s="1"/>
      <c r="W65" s="1"/>
      <c r="X65" s="1"/>
      <c r="Y65" s="1"/>
      <c r="Z65" s="1"/>
    </row>
    <row r="66" spans="2:26" s="4" customFormat="1" ht="32.25" customHeight="1" x14ac:dyDescent="0.15">
      <c r="B66" s="9" t="s">
        <v>7</v>
      </c>
      <c r="C66" s="60" t="s">
        <v>8</v>
      </c>
      <c r="D66" s="60"/>
      <c r="E66" s="60"/>
      <c r="F66" s="60" t="s">
        <v>9</v>
      </c>
      <c r="G66" s="60"/>
      <c r="H66" s="60" t="s">
        <v>10</v>
      </c>
      <c r="I66" s="60"/>
      <c r="J66" s="9" t="s">
        <v>12</v>
      </c>
      <c r="K66" s="9" t="s">
        <v>13</v>
      </c>
      <c r="L66" s="1"/>
      <c r="M66" s="1"/>
      <c r="N66" s="1"/>
      <c r="T66" s="1"/>
      <c r="U66" s="1"/>
      <c r="V66" s="1"/>
      <c r="W66" s="1"/>
      <c r="X66" s="1"/>
      <c r="Y66" s="1"/>
      <c r="Z66" s="1"/>
    </row>
    <row r="67" spans="2:26" s="4" customFormat="1" ht="32.25" customHeight="1" x14ac:dyDescent="0.15">
      <c r="B67" s="10">
        <v>10.1</v>
      </c>
      <c r="C67" s="54" t="s">
        <v>78</v>
      </c>
      <c r="D67" s="54"/>
      <c r="E67" s="54"/>
      <c r="F67" s="69" t="s">
        <v>32</v>
      </c>
      <c r="G67" s="70"/>
      <c r="H67" s="69">
        <v>8.1</v>
      </c>
      <c r="I67" s="70"/>
      <c r="J67" s="14">
        <v>171529</v>
      </c>
      <c r="K67" s="14">
        <f>H67*J67</f>
        <v>1389384.9</v>
      </c>
      <c r="L67" s="1"/>
      <c r="M67" s="1"/>
      <c r="N67" s="1"/>
      <c r="T67" s="1"/>
      <c r="U67" s="1"/>
      <c r="V67" s="1"/>
      <c r="W67" s="1"/>
      <c r="X67" s="1"/>
      <c r="Y67" s="1"/>
      <c r="Z67" s="1"/>
    </row>
    <row r="68" spans="2:26" s="4" customFormat="1" ht="40.5" customHeight="1" x14ac:dyDescent="0.15">
      <c r="B68" s="10">
        <v>10.199999999999999</v>
      </c>
      <c r="C68" s="54" t="s">
        <v>79</v>
      </c>
      <c r="D68" s="54"/>
      <c r="E68" s="54"/>
      <c r="F68" s="69" t="s">
        <v>63</v>
      </c>
      <c r="G68" s="70"/>
      <c r="H68" s="69">
        <v>1</v>
      </c>
      <c r="I68" s="70"/>
      <c r="J68" s="14">
        <v>319439</v>
      </c>
      <c r="K68" s="14">
        <f t="shared" ref="K68:K70" si="8">H68*J68</f>
        <v>319439</v>
      </c>
      <c r="L68" s="1"/>
      <c r="M68" s="1"/>
      <c r="N68" s="1"/>
      <c r="T68" s="1"/>
      <c r="U68" s="1"/>
      <c r="V68" s="1"/>
      <c r="W68" s="1"/>
      <c r="X68" s="1"/>
      <c r="Y68" s="1"/>
      <c r="Z68" s="1"/>
    </row>
    <row r="69" spans="2:26" s="4" customFormat="1" ht="26.25" customHeight="1" x14ac:dyDescent="0.15">
      <c r="B69" s="10">
        <v>10.3</v>
      </c>
      <c r="C69" s="66" t="s">
        <v>56</v>
      </c>
      <c r="D69" s="67"/>
      <c r="E69" s="68"/>
      <c r="F69" s="69" t="s">
        <v>18</v>
      </c>
      <c r="G69" s="70"/>
      <c r="H69" s="69">
        <v>50</v>
      </c>
      <c r="I69" s="70"/>
      <c r="J69" s="14">
        <v>9108</v>
      </c>
      <c r="K69" s="14">
        <f t="shared" si="8"/>
        <v>455400</v>
      </c>
      <c r="L69" s="1"/>
      <c r="M69" s="1"/>
      <c r="N69" s="1"/>
      <c r="T69" s="1"/>
      <c r="U69" s="1"/>
      <c r="V69" s="1"/>
      <c r="W69" s="1"/>
      <c r="X69" s="1"/>
      <c r="Y69" s="1"/>
      <c r="Z69" s="1"/>
    </row>
    <row r="70" spans="2:26" s="4" customFormat="1" ht="26.25" customHeight="1" x14ac:dyDescent="0.15">
      <c r="B70" s="10">
        <v>10.4</v>
      </c>
      <c r="C70" s="54" t="s">
        <v>66</v>
      </c>
      <c r="D70" s="54"/>
      <c r="E70" s="54"/>
      <c r="F70" s="69" t="s">
        <v>18</v>
      </c>
      <c r="G70" s="70"/>
      <c r="H70" s="69">
        <v>25</v>
      </c>
      <c r="I70" s="70"/>
      <c r="J70" s="14">
        <v>132964</v>
      </c>
      <c r="K70" s="14">
        <f t="shared" si="8"/>
        <v>3324100</v>
      </c>
      <c r="L70" s="1"/>
      <c r="M70" s="1"/>
      <c r="N70" s="1"/>
      <c r="T70" s="1"/>
      <c r="U70" s="1"/>
      <c r="V70" s="1"/>
      <c r="W70" s="1"/>
      <c r="X70" s="1"/>
      <c r="Y70" s="1"/>
      <c r="Z70" s="1"/>
    </row>
    <row r="71" spans="2:26" s="4" customFormat="1" ht="32.25" customHeight="1" x14ac:dyDescent="0.15">
      <c r="B71" s="49" t="s">
        <v>128</v>
      </c>
      <c r="C71" s="49"/>
      <c r="D71" s="49"/>
      <c r="E71" s="49"/>
      <c r="F71" s="49"/>
      <c r="G71" s="49"/>
      <c r="H71" s="49"/>
      <c r="I71" s="49"/>
      <c r="J71" s="49"/>
      <c r="K71" s="15">
        <f>SUM(K67:K70)</f>
        <v>5488323.9000000004</v>
      </c>
      <c r="L71" s="1"/>
      <c r="M71" s="1"/>
      <c r="N71" s="1"/>
      <c r="T71" s="1"/>
      <c r="U71" s="1"/>
      <c r="V71" s="1"/>
      <c r="W71" s="1"/>
      <c r="X71" s="1"/>
      <c r="Y71" s="1"/>
      <c r="Z71" s="1"/>
    </row>
    <row r="72" spans="2:26" s="4" customFormat="1" ht="32.25" customHeight="1" x14ac:dyDescent="0.15">
      <c r="B72" s="19">
        <v>11</v>
      </c>
      <c r="C72" s="59" t="s">
        <v>83</v>
      </c>
      <c r="D72" s="59"/>
      <c r="E72" s="59"/>
      <c r="F72" s="59"/>
      <c r="G72" s="59"/>
      <c r="H72" s="59"/>
      <c r="I72" s="59"/>
      <c r="J72" s="59"/>
      <c r="K72" s="59"/>
      <c r="L72" s="1"/>
      <c r="M72" s="1"/>
      <c r="N72" s="1"/>
      <c r="T72" s="1"/>
      <c r="U72" s="1"/>
      <c r="V72" s="1"/>
      <c r="W72" s="1"/>
      <c r="X72" s="1"/>
      <c r="Y72" s="1"/>
      <c r="Z72" s="1"/>
    </row>
    <row r="73" spans="2:26" s="4" customFormat="1" ht="32.25" customHeight="1" x14ac:dyDescent="0.15">
      <c r="B73" s="9" t="s">
        <v>7</v>
      </c>
      <c r="C73" s="60" t="s">
        <v>8</v>
      </c>
      <c r="D73" s="60"/>
      <c r="E73" s="60"/>
      <c r="F73" s="60" t="s">
        <v>9</v>
      </c>
      <c r="G73" s="60"/>
      <c r="H73" s="60" t="s">
        <v>10</v>
      </c>
      <c r="I73" s="60"/>
      <c r="J73" s="9" t="s">
        <v>12</v>
      </c>
      <c r="K73" s="9" t="s">
        <v>13</v>
      </c>
      <c r="L73" s="1"/>
      <c r="M73" s="1"/>
      <c r="N73" s="1"/>
      <c r="T73" s="1"/>
      <c r="U73" s="1"/>
      <c r="V73" s="1"/>
      <c r="W73" s="1"/>
      <c r="X73" s="1"/>
      <c r="Y73" s="1"/>
      <c r="Z73" s="1"/>
    </row>
    <row r="74" spans="2:26" s="4" customFormat="1" ht="32.25" customHeight="1" x14ac:dyDescent="0.15">
      <c r="B74" s="11">
        <v>11.1</v>
      </c>
      <c r="C74" s="76" t="s">
        <v>84</v>
      </c>
      <c r="D74" s="77"/>
      <c r="E74" s="78"/>
      <c r="F74" s="57" t="s">
        <v>32</v>
      </c>
      <c r="G74" s="58"/>
      <c r="H74" s="57">
        <v>18</v>
      </c>
      <c r="I74" s="58"/>
      <c r="J74" s="14">
        <v>186930</v>
      </c>
      <c r="K74" s="14">
        <f>H74*J74</f>
        <v>3364740</v>
      </c>
      <c r="L74" s="1"/>
      <c r="M74" s="1"/>
      <c r="N74" s="1"/>
      <c r="T74" s="1"/>
      <c r="U74" s="1"/>
      <c r="V74" s="1"/>
      <c r="W74" s="1"/>
      <c r="X74" s="1"/>
      <c r="Y74" s="1"/>
      <c r="Z74" s="1"/>
    </row>
    <row r="75" spans="2:26" s="4" customFormat="1" ht="38.25" customHeight="1" x14ac:dyDescent="0.15">
      <c r="B75" s="11">
        <v>11.2</v>
      </c>
      <c r="C75" s="76" t="s">
        <v>85</v>
      </c>
      <c r="D75" s="77"/>
      <c r="E75" s="78"/>
      <c r="F75" s="57" t="s">
        <v>63</v>
      </c>
      <c r="G75" s="58"/>
      <c r="H75" s="57">
        <v>1</v>
      </c>
      <c r="I75" s="58">
        <v>1</v>
      </c>
      <c r="J75" s="14">
        <v>290066</v>
      </c>
      <c r="K75" s="14">
        <f t="shared" ref="K75:K78" si="9">H75*J75</f>
        <v>290066</v>
      </c>
      <c r="L75" s="1"/>
      <c r="M75" s="1"/>
      <c r="N75" s="1"/>
      <c r="T75" s="1"/>
      <c r="U75" s="1"/>
      <c r="V75" s="1"/>
      <c r="W75" s="1"/>
      <c r="X75" s="1"/>
      <c r="Y75" s="1"/>
      <c r="Z75" s="1"/>
    </row>
    <row r="76" spans="2:26" ht="51.75" customHeight="1" x14ac:dyDescent="0.15">
      <c r="B76" s="10">
        <v>11.3</v>
      </c>
      <c r="C76" s="54" t="s">
        <v>86</v>
      </c>
      <c r="D76" s="54"/>
      <c r="E76" s="54"/>
      <c r="F76" s="57" t="s">
        <v>15</v>
      </c>
      <c r="G76" s="58"/>
      <c r="H76" s="57">
        <v>6</v>
      </c>
      <c r="I76" s="58">
        <v>6</v>
      </c>
      <c r="J76" s="14">
        <v>194820</v>
      </c>
      <c r="K76" s="14">
        <f t="shared" si="9"/>
        <v>1168920</v>
      </c>
    </row>
    <row r="77" spans="2:26" ht="26.25" customHeight="1" x14ac:dyDescent="0.15">
      <c r="B77" s="10">
        <v>11.4</v>
      </c>
      <c r="C77" s="54" t="s">
        <v>66</v>
      </c>
      <c r="D77" s="54"/>
      <c r="E77" s="54"/>
      <c r="F77" s="57" t="s">
        <v>18</v>
      </c>
      <c r="G77" s="58"/>
      <c r="H77" s="57">
        <v>10</v>
      </c>
      <c r="I77" s="58">
        <v>10</v>
      </c>
      <c r="J77" s="14">
        <v>8084</v>
      </c>
      <c r="K77" s="14">
        <f t="shared" si="9"/>
        <v>80840</v>
      </c>
    </row>
    <row r="78" spans="2:26" ht="26.25" customHeight="1" x14ac:dyDescent="0.15">
      <c r="B78" s="10">
        <v>11.5</v>
      </c>
      <c r="C78" s="54" t="s">
        <v>67</v>
      </c>
      <c r="D78" s="54"/>
      <c r="E78" s="54"/>
      <c r="F78" s="57" t="s">
        <v>18</v>
      </c>
      <c r="G78" s="58"/>
      <c r="H78" s="57">
        <v>55</v>
      </c>
      <c r="I78" s="58">
        <v>55</v>
      </c>
      <c r="J78" s="14">
        <v>8084</v>
      </c>
      <c r="K78" s="14">
        <f t="shared" si="9"/>
        <v>444620</v>
      </c>
    </row>
    <row r="79" spans="2:26" ht="29.25" customHeight="1" x14ac:dyDescent="0.15">
      <c r="B79" s="49" t="s">
        <v>128</v>
      </c>
      <c r="C79" s="49"/>
      <c r="D79" s="49"/>
      <c r="E79" s="49"/>
      <c r="F79" s="49"/>
      <c r="G79" s="49"/>
      <c r="H79" s="49"/>
      <c r="I79" s="49"/>
      <c r="J79" s="49"/>
      <c r="K79" s="15">
        <f>SUM(K75:K78)</f>
        <v>1984446</v>
      </c>
    </row>
    <row r="80" spans="2:26" ht="32.25" customHeight="1" x14ac:dyDescent="0.15">
      <c r="B80" s="19">
        <v>12</v>
      </c>
      <c r="C80" s="59" t="s">
        <v>89</v>
      </c>
      <c r="D80" s="59"/>
      <c r="E80" s="59"/>
      <c r="F80" s="59"/>
      <c r="G80" s="59"/>
      <c r="H80" s="59"/>
      <c r="I80" s="59"/>
      <c r="J80" s="59"/>
      <c r="K80" s="59"/>
    </row>
    <row r="81" spans="2:11" ht="33" customHeight="1" x14ac:dyDescent="0.15">
      <c r="B81" s="9" t="s">
        <v>7</v>
      </c>
      <c r="C81" s="60" t="s">
        <v>8</v>
      </c>
      <c r="D81" s="60"/>
      <c r="E81" s="60"/>
      <c r="F81" s="60" t="s">
        <v>9</v>
      </c>
      <c r="G81" s="60"/>
      <c r="H81" s="60" t="s">
        <v>10</v>
      </c>
      <c r="I81" s="60"/>
      <c r="J81" s="9" t="s">
        <v>12</v>
      </c>
      <c r="K81" s="9" t="s">
        <v>13</v>
      </c>
    </row>
    <row r="82" spans="2:11" ht="30" customHeight="1" x14ac:dyDescent="0.15">
      <c r="B82" s="10">
        <v>12.1</v>
      </c>
      <c r="C82" s="54" t="s">
        <v>84</v>
      </c>
      <c r="D82" s="54"/>
      <c r="E82" s="54"/>
      <c r="F82" s="69" t="s">
        <v>32</v>
      </c>
      <c r="G82" s="70"/>
      <c r="H82" s="69">
        <v>8</v>
      </c>
      <c r="I82" s="70"/>
      <c r="J82" s="14">
        <v>137978</v>
      </c>
      <c r="K82" s="14">
        <f>H82*J82</f>
        <v>1103824</v>
      </c>
    </row>
    <row r="83" spans="2:11" ht="39.75" customHeight="1" x14ac:dyDescent="0.15">
      <c r="B83" s="10">
        <v>12.2</v>
      </c>
      <c r="C83" s="66" t="s">
        <v>132</v>
      </c>
      <c r="D83" s="67"/>
      <c r="E83" s="68"/>
      <c r="F83" s="69" t="s">
        <v>15</v>
      </c>
      <c r="G83" s="70"/>
      <c r="H83" s="69">
        <v>2</v>
      </c>
      <c r="I83" s="70"/>
      <c r="J83" s="14">
        <v>201282</v>
      </c>
      <c r="K83" s="14">
        <f t="shared" ref="K83:K84" si="10">H83*J83</f>
        <v>402564</v>
      </c>
    </row>
    <row r="84" spans="2:11" ht="23.25" customHeight="1" x14ac:dyDescent="0.15">
      <c r="B84" s="10">
        <v>12.3</v>
      </c>
      <c r="C84" s="54" t="s">
        <v>67</v>
      </c>
      <c r="D84" s="54"/>
      <c r="E84" s="54"/>
      <c r="F84" s="69" t="s">
        <v>18</v>
      </c>
      <c r="G84" s="70"/>
      <c r="H84" s="69">
        <v>75</v>
      </c>
      <c r="I84" s="70"/>
      <c r="J84" s="14">
        <v>9262</v>
      </c>
      <c r="K84" s="14">
        <f t="shared" si="10"/>
        <v>694650</v>
      </c>
    </row>
    <row r="85" spans="2:11" ht="27" customHeight="1" x14ac:dyDescent="0.15">
      <c r="B85" s="49" t="s">
        <v>128</v>
      </c>
      <c r="C85" s="49"/>
      <c r="D85" s="49"/>
      <c r="E85" s="49"/>
      <c r="F85" s="49"/>
      <c r="G85" s="49"/>
      <c r="H85" s="49"/>
      <c r="I85" s="49"/>
      <c r="J85" s="49"/>
      <c r="K85" s="15">
        <f>SUM(K81:K84)</f>
        <v>2201038</v>
      </c>
    </row>
    <row r="86" spans="2:11" ht="33.75" customHeight="1" x14ac:dyDescent="0.15">
      <c r="B86" s="19">
        <v>13</v>
      </c>
      <c r="C86" s="59" t="s">
        <v>92</v>
      </c>
      <c r="D86" s="59"/>
      <c r="E86" s="59"/>
      <c r="F86" s="59"/>
      <c r="G86" s="59"/>
      <c r="H86" s="59"/>
      <c r="I86" s="59"/>
      <c r="J86" s="59"/>
      <c r="K86" s="59"/>
    </row>
    <row r="87" spans="2:11" ht="33.75" customHeight="1" x14ac:dyDescent="0.15">
      <c r="B87" s="9" t="s">
        <v>7</v>
      </c>
      <c r="C87" s="60" t="s">
        <v>8</v>
      </c>
      <c r="D87" s="60"/>
      <c r="E87" s="60"/>
      <c r="F87" s="60" t="s">
        <v>9</v>
      </c>
      <c r="G87" s="60"/>
      <c r="H87" s="60" t="s">
        <v>10</v>
      </c>
      <c r="I87" s="60"/>
      <c r="J87" s="9" t="s">
        <v>12</v>
      </c>
      <c r="K87" s="9" t="s">
        <v>13</v>
      </c>
    </row>
    <row r="88" spans="2:11" ht="33.75" customHeight="1" x14ac:dyDescent="0.15">
      <c r="B88" s="10">
        <v>13.1</v>
      </c>
      <c r="C88" s="54" t="s">
        <v>56</v>
      </c>
      <c r="D88" s="54"/>
      <c r="E88" s="54"/>
      <c r="F88" s="69" t="s">
        <v>18</v>
      </c>
      <c r="G88" s="70"/>
      <c r="H88" s="69">
        <v>30</v>
      </c>
      <c r="I88" s="70"/>
      <c r="J88" s="14">
        <v>229008</v>
      </c>
      <c r="K88" s="14">
        <f>H88*J88</f>
        <v>6870240</v>
      </c>
    </row>
    <row r="89" spans="2:11" ht="33.75" customHeight="1" x14ac:dyDescent="0.15">
      <c r="B89" s="49" t="s">
        <v>128</v>
      </c>
      <c r="C89" s="49"/>
      <c r="D89" s="49"/>
      <c r="E89" s="49"/>
      <c r="F89" s="49"/>
      <c r="G89" s="49"/>
      <c r="H89" s="49"/>
      <c r="I89" s="49"/>
      <c r="J89" s="49"/>
      <c r="K89" s="15">
        <f>SUM(K88)</f>
        <v>6870240</v>
      </c>
    </row>
    <row r="90" spans="2:11" ht="33.75" customHeight="1" x14ac:dyDescent="0.15">
      <c r="B90" s="19">
        <v>14</v>
      </c>
      <c r="C90" s="59" t="s">
        <v>95</v>
      </c>
      <c r="D90" s="59"/>
      <c r="E90" s="59"/>
      <c r="F90" s="59"/>
      <c r="G90" s="59"/>
      <c r="H90" s="59"/>
      <c r="I90" s="59"/>
      <c r="J90" s="59"/>
      <c r="K90" s="59"/>
    </row>
    <row r="91" spans="2:11" ht="33.75" customHeight="1" x14ac:dyDescent="0.15">
      <c r="B91" s="9" t="s">
        <v>7</v>
      </c>
      <c r="C91" s="60" t="s">
        <v>8</v>
      </c>
      <c r="D91" s="60"/>
      <c r="E91" s="60"/>
      <c r="F91" s="60" t="s">
        <v>9</v>
      </c>
      <c r="G91" s="60"/>
      <c r="H91" s="60" t="s">
        <v>10</v>
      </c>
      <c r="I91" s="60"/>
      <c r="J91" s="9" t="s">
        <v>12</v>
      </c>
      <c r="K91" s="9" t="s">
        <v>13</v>
      </c>
    </row>
    <row r="92" spans="2:11" ht="43.5" customHeight="1" x14ac:dyDescent="0.15">
      <c r="B92" s="10">
        <v>14.1</v>
      </c>
      <c r="C92" s="54" t="s">
        <v>96</v>
      </c>
      <c r="D92" s="54"/>
      <c r="E92" s="54"/>
      <c r="F92" s="69" t="s">
        <v>97</v>
      </c>
      <c r="G92" s="70"/>
      <c r="H92" s="69">
        <v>1</v>
      </c>
      <c r="I92" s="70"/>
      <c r="J92" s="14">
        <v>1083827</v>
      </c>
      <c r="K92" s="14">
        <f>H92*J92</f>
        <v>1083827</v>
      </c>
    </row>
    <row r="93" spans="2:11" ht="27" customHeight="1" x14ac:dyDescent="0.15">
      <c r="B93" s="10">
        <v>14.2</v>
      </c>
      <c r="C93" s="54" t="s">
        <v>46</v>
      </c>
      <c r="D93" s="54"/>
      <c r="E93" s="54"/>
      <c r="F93" s="69" t="s">
        <v>18</v>
      </c>
      <c r="G93" s="70"/>
      <c r="H93" s="69">
        <v>40</v>
      </c>
      <c r="I93" s="70"/>
      <c r="J93" s="14">
        <v>17367</v>
      </c>
      <c r="K93" s="14">
        <f>H93*J93</f>
        <v>694680</v>
      </c>
    </row>
    <row r="94" spans="2:11" ht="29.25" customHeight="1" x14ac:dyDescent="0.15">
      <c r="B94" s="49" t="s">
        <v>128</v>
      </c>
      <c r="C94" s="49"/>
      <c r="D94" s="49"/>
      <c r="E94" s="49"/>
      <c r="F94" s="49"/>
      <c r="G94" s="49"/>
      <c r="H94" s="49"/>
      <c r="I94" s="49"/>
      <c r="J94" s="49"/>
      <c r="K94" s="15">
        <f>SUM(K92:K93)</f>
        <v>1778507</v>
      </c>
    </row>
    <row r="95" spans="2:11" ht="33.75" customHeight="1" x14ac:dyDescent="0.15">
      <c r="B95" s="19">
        <v>15</v>
      </c>
      <c r="C95" s="59" t="s">
        <v>100</v>
      </c>
      <c r="D95" s="59"/>
      <c r="E95" s="59"/>
      <c r="F95" s="59"/>
      <c r="G95" s="59"/>
      <c r="H95" s="59"/>
      <c r="I95" s="59"/>
      <c r="J95" s="59"/>
      <c r="K95" s="59"/>
    </row>
    <row r="96" spans="2:11" ht="33.75" customHeight="1" x14ac:dyDescent="0.15">
      <c r="B96" s="9" t="s">
        <v>7</v>
      </c>
      <c r="C96" s="60" t="s">
        <v>8</v>
      </c>
      <c r="D96" s="60"/>
      <c r="E96" s="60"/>
      <c r="F96" s="60" t="s">
        <v>9</v>
      </c>
      <c r="G96" s="60"/>
      <c r="H96" s="60" t="s">
        <v>10</v>
      </c>
      <c r="I96" s="60"/>
      <c r="J96" s="9" t="s">
        <v>12</v>
      </c>
      <c r="K96" s="9" t="s">
        <v>13</v>
      </c>
    </row>
    <row r="97" spans="2:11" ht="27" customHeight="1" x14ac:dyDescent="0.15">
      <c r="B97" s="10">
        <v>15.1</v>
      </c>
      <c r="C97" s="66" t="s">
        <v>101</v>
      </c>
      <c r="D97" s="67"/>
      <c r="E97" s="68"/>
      <c r="F97" s="69" t="s">
        <v>32</v>
      </c>
      <c r="G97" s="70"/>
      <c r="H97" s="69">
        <v>5</v>
      </c>
      <c r="I97" s="70"/>
      <c r="J97" s="14">
        <v>64293</v>
      </c>
      <c r="K97" s="14">
        <f>H97*J97</f>
        <v>321465</v>
      </c>
    </row>
    <row r="98" spans="2:11" ht="53.25" customHeight="1" x14ac:dyDescent="0.15">
      <c r="B98" s="10">
        <v>15.2</v>
      </c>
      <c r="C98" s="66" t="s">
        <v>102</v>
      </c>
      <c r="D98" s="67"/>
      <c r="E98" s="68"/>
      <c r="F98" s="69" t="s">
        <v>15</v>
      </c>
      <c r="G98" s="70"/>
      <c r="H98" s="69">
        <v>2</v>
      </c>
      <c r="I98" s="70">
        <v>2</v>
      </c>
      <c r="J98" s="14">
        <v>201282</v>
      </c>
      <c r="K98" s="14">
        <f>H98*J98</f>
        <v>402564</v>
      </c>
    </row>
    <row r="99" spans="2:11" ht="33.75" customHeight="1" x14ac:dyDescent="0.15">
      <c r="B99" s="49" t="s">
        <v>128</v>
      </c>
      <c r="C99" s="49"/>
      <c r="D99" s="49"/>
      <c r="E99" s="49"/>
      <c r="F99" s="49"/>
      <c r="G99" s="49"/>
      <c r="H99" s="49"/>
      <c r="I99" s="49"/>
      <c r="J99" s="49"/>
      <c r="K99" s="15">
        <f>SUM(K97:K98)</f>
        <v>724029</v>
      </c>
    </row>
    <row r="100" spans="2:11" ht="33.75" customHeight="1" x14ac:dyDescent="0.15">
      <c r="B100" s="19">
        <v>16</v>
      </c>
      <c r="C100" s="59" t="s">
        <v>110</v>
      </c>
      <c r="D100" s="59"/>
      <c r="E100" s="59"/>
      <c r="F100" s="59"/>
      <c r="G100" s="59"/>
      <c r="H100" s="59"/>
      <c r="I100" s="59"/>
      <c r="J100" s="59"/>
      <c r="K100" s="59"/>
    </row>
    <row r="101" spans="2:11" ht="33.75" customHeight="1" x14ac:dyDescent="0.15">
      <c r="B101" s="9" t="s">
        <v>7</v>
      </c>
      <c r="C101" s="60" t="s">
        <v>8</v>
      </c>
      <c r="D101" s="60"/>
      <c r="E101" s="60"/>
      <c r="F101" s="60" t="s">
        <v>9</v>
      </c>
      <c r="G101" s="60"/>
      <c r="H101" s="60" t="s">
        <v>10</v>
      </c>
      <c r="I101" s="60"/>
      <c r="J101" s="9" t="s">
        <v>12</v>
      </c>
      <c r="K101" s="9" t="s">
        <v>13</v>
      </c>
    </row>
    <row r="102" spans="2:11" ht="33.75" customHeight="1" x14ac:dyDescent="0.15">
      <c r="B102" s="10">
        <v>16.100000000000001</v>
      </c>
      <c r="C102" s="54" t="s">
        <v>111</v>
      </c>
      <c r="D102" s="54"/>
      <c r="E102" s="54"/>
      <c r="F102" s="69" t="s">
        <v>32</v>
      </c>
      <c r="G102" s="70"/>
      <c r="H102" s="69">
        <v>5</v>
      </c>
      <c r="I102" s="70"/>
      <c r="J102" s="14">
        <v>64123</v>
      </c>
      <c r="K102" s="14">
        <f>H102*J102</f>
        <v>320615</v>
      </c>
    </row>
    <row r="103" spans="2:11" ht="33.75" customHeight="1" x14ac:dyDescent="0.15">
      <c r="B103" s="10">
        <v>16.2</v>
      </c>
      <c r="C103" s="66" t="s">
        <v>56</v>
      </c>
      <c r="D103" s="67"/>
      <c r="E103" s="68"/>
      <c r="F103" s="69" t="s">
        <v>18</v>
      </c>
      <c r="G103" s="70"/>
      <c r="H103" s="69">
        <v>60</v>
      </c>
      <c r="I103" s="70">
        <v>60</v>
      </c>
      <c r="J103" s="14">
        <v>1694</v>
      </c>
      <c r="K103" s="14">
        <f t="shared" ref="K103:K104" si="11">H103*J103</f>
        <v>101640</v>
      </c>
    </row>
    <row r="104" spans="2:11" ht="33.75" customHeight="1" x14ac:dyDescent="0.15">
      <c r="B104" s="10">
        <v>16.3</v>
      </c>
      <c r="C104" s="54" t="s">
        <v>46</v>
      </c>
      <c r="D104" s="54"/>
      <c r="E104" s="54"/>
      <c r="F104" s="69" t="s">
        <v>18</v>
      </c>
      <c r="G104" s="70"/>
      <c r="H104" s="69">
        <v>350</v>
      </c>
      <c r="I104" s="70"/>
      <c r="J104" s="14">
        <v>1694</v>
      </c>
      <c r="K104" s="14">
        <f t="shared" si="11"/>
        <v>592900</v>
      </c>
    </row>
    <row r="105" spans="2:11" ht="35.25" customHeight="1" x14ac:dyDescent="0.15">
      <c r="B105" s="49" t="s">
        <v>128</v>
      </c>
      <c r="C105" s="49"/>
      <c r="D105" s="49"/>
      <c r="E105" s="49"/>
      <c r="F105" s="49"/>
      <c r="G105" s="49"/>
      <c r="H105" s="49"/>
      <c r="I105" s="49"/>
      <c r="J105" s="49"/>
      <c r="K105" s="15">
        <f>SUM(K102:K103:K104)</f>
        <v>1015155</v>
      </c>
    </row>
    <row r="106" spans="2:11" ht="35.25" customHeight="1" x14ac:dyDescent="0.15">
      <c r="B106" s="19">
        <v>17</v>
      </c>
      <c r="C106" s="59" t="s">
        <v>104</v>
      </c>
      <c r="D106" s="59"/>
      <c r="E106" s="59"/>
      <c r="F106" s="59"/>
      <c r="G106" s="59"/>
      <c r="H106" s="59"/>
      <c r="I106" s="59"/>
      <c r="J106" s="59"/>
      <c r="K106" s="59"/>
    </row>
    <row r="107" spans="2:11" ht="35.25" customHeight="1" x14ac:dyDescent="0.15">
      <c r="B107" s="9" t="s">
        <v>7</v>
      </c>
      <c r="C107" s="60" t="s">
        <v>8</v>
      </c>
      <c r="D107" s="60"/>
      <c r="E107" s="60"/>
      <c r="F107" s="60" t="s">
        <v>9</v>
      </c>
      <c r="G107" s="60"/>
      <c r="H107" s="60" t="s">
        <v>10</v>
      </c>
      <c r="I107" s="60"/>
      <c r="J107" s="9" t="s">
        <v>12</v>
      </c>
      <c r="K107" s="9" t="s">
        <v>13</v>
      </c>
    </row>
    <row r="108" spans="2:11" ht="35.25" customHeight="1" x14ac:dyDescent="0.15">
      <c r="B108" s="10">
        <v>17.100000000000001</v>
      </c>
      <c r="C108" s="65" t="s">
        <v>105</v>
      </c>
      <c r="D108" s="65"/>
      <c r="E108" s="65"/>
      <c r="F108" s="55" t="s">
        <v>18</v>
      </c>
      <c r="G108" s="55"/>
      <c r="H108" s="55">
        <v>78</v>
      </c>
      <c r="I108" s="55"/>
      <c r="J108" s="14">
        <v>10464</v>
      </c>
      <c r="K108" s="14">
        <f>H108*J108</f>
        <v>816192</v>
      </c>
    </row>
    <row r="109" spans="2:11" ht="35.25" customHeight="1" x14ac:dyDescent="0.15">
      <c r="B109" s="49" t="s">
        <v>128</v>
      </c>
      <c r="C109" s="49"/>
      <c r="D109" s="49"/>
      <c r="E109" s="49"/>
      <c r="F109" s="49"/>
      <c r="G109" s="49"/>
      <c r="H109" s="49"/>
      <c r="I109" s="49"/>
      <c r="J109" s="49"/>
      <c r="K109" s="15">
        <f>SUM(K108)</f>
        <v>816192</v>
      </c>
    </row>
    <row r="110" spans="2:11" ht="35.25" customHeight="1" x14ac:dyDescent="0.15">
      <c r="B110" s="19">
        <v>18</v>
      </c>
      <c r="C110" s="59" t="s">
        <v>107</v>
      </c>
      <c r="D110" s="59"/>
      <c r="E110" s="59"/>
      <c r="F110" s="59"/>
      <c r="G110" s="59"/>
      <c r="H110" s="59"/>
      <c r="I110" s="59"/>
      <c r="J110" s="59"/>
      <c r="K110" s="59"/>
    </row>
    <row r="111" spans="2:11" ht="35.25" customHeight="1" x14ac:dyDescent="0.15">
      <c r="B111" s="9" t="s">
        <v>7</v>
      </c>
      <c r="C111" s="60" t="s">
        <v>8</v>
      </c>
      <c r="D111" s="60"/>
      <c r="E111" s="60"/>
      <c r="F111" s="60" t="s">
        <v>9</v>
      </c>
      <c r="G111" s="60"/>
      <c r="H111" s="60" t="s">
        <v>10</v>
      </c>
      <c r="I111" s="60"/>
      <c r="J111" s="9" t="s">
        <v>12</v>
      </c>
      <c r="K111" s="9" t="s">
        <v>13</v>
      </c>
    </row>
    <row r="112" spans="2:11" ht="31.5" customHeight="1" x14ac:dyDescent="0.15">
      <c r="B112" s="10">
        <v>18.100000000000001</v>
      </c>
      <c r="C112" s="54" t="s">
        <v>108</v>
      </c>
      <c r="D112" s="54"/>
      <c r="E112" s="54"/>
      <c r="F112" s="55" t="s">
        <v>15</v>
      </c>
      <c r="G112" s="55"/>
      <c r="H112" s="55">
        <v>1</v>
      </c>
      <c r="I112" s="55"/>
      <c r="J112" s="14">
        <v>432832</v>
      </c>
      <c r="K112" s="14">
        <f>H112*J112</f>
        <v>432832</v>
      </c>
    </row>
    <row r="113" spans="2:14" ht="42" customHeight="1" x14ac:dyDescent="0.15">
      <c r="B113" s="10">
        <v>18.2</v>
      </c>
      <c r="C113" s="54" t="s">
        <v>90</v>
      </c>
      <c r="D113" s="54"/>
      <c r="E113" s="54"/>
      <c r="F113" s="55" t="s">
        <v>15</v>
      </c>
      <c r="G113" s="55"/>
      <c r="H113" s="55">
        <v>1</v>
      </c>
      <c r="I113" s="55"/>
      <c r="J113" s="14">
        <v>201282</v>
      </c>
      <c r="K113" s="14">
        <f>H113*J113</f>
        <v>201282</v>
      </c>
    </row>
    <row r="114" spans="2:14" ht="28.5" customHeight="1" x14ac:dyDescent="0.15">
      <c r="B114" s="49" t="s">
        <v>128</v>
      </c>
      <c r="C114" s="49"/>
      <c r="D114" s="49"/>
      <c r="E114" s="49"/>
      <c r="F114" s="49"/>
      <c r="G114" s="49"/>
      <c r="H114" s="49"/>
      <c r="I114" s="49"/>
      <c r="J114" s="49"/>
      <c r="K114" s="15">
        <f>SUM(K112:K113)</f>
        <v>634114</v>
      </c>
    </row>
    <row r="115" spans="2:14" ht="35.25" customHeight="1" x14ac:dyDescent="0.15">
      <c r="B115" s="19">
        <v>19</v>
      </c>
      <c r="C115" s="59" t="s">
        <v>113</v>
      </c>
      <c r="D115" s="59"/>
      <c r="E115" s="59"/>
      <c r="F115" s="59"/>
      <c r="G115" s="59"/>
      <c r="H115" s="59"/>
      <c r="I115" s="59"/>
      <c r="J115" s="59"/>
      <c r="K115" s="59"/>
    </row>
    <row r="116" spans="2:14" ht="35.25" customHeight="1" x14ac:dyDescent="0.15">
      <c r="B116" s="9" t="s">
        <v>7</v>
      </c>
      <c r="C116" s="60" t="s">
        <v>8</v>
      </c>
      <c r="D116" s="60"/>
      <c r="E116" s="60"/>
      <c r="F116" s="60" t="s">
        <v>9</v>
      </c>
      <c r="G116" s="60"/>
      <c r="H116" s="60" t="s">
        <v>10</v>
      </c>
      <c r="I116" s="60"/>
      <c r="J116" s="9" t="s">
        <v>12</v>
      </c>
      <c r="K116" s="9" t="s">
        <v>13</v>
      </c>
    </row>
    <row r="117" spans="2:14" ht="55.5" customHeight="1" x14ac:dyDescent="0.15">
      <c r="B117" s="10">
        <v>19.100000000000001</v>
      </c>
      <c r="C117" s="54" t="s">
        <v>133</v>
      </c>
      <c r="D117" s="54"/>
      <c r="E117" s="54"/>
      <c r="F117" s="55" t="s">
        <v>63</v>
      </c>
      <c r="G117" s="55"/>
      <c r="H117" s="55">
        <v>0</v>
      </c>
      <c r="I117" s="55"/>
      <c r="J117" s="14">
        <v>5589807</v>
      </c>
      <c r="K117" s="14">
        <f>H117*J117</f>
        <v>0</v>
      </c>
    </row>
    <row r="118" spans="2:14" ht="43.5" customHeight="1" x14ac:dyDescent="0.15">
      <c r="B118" s="10">
        <v>19.2</v>
      </c>
      <c r="C118" s="54" t="s">
        <v>134</v>
      </c>
      <c r="D118" s="54"/>
      <c r="E118" s="54"/>
      <c r="F118" s="55" t="s">
        <v>135</v>
      </c>
      <c r="G118" s="55"/>
      <c r="H118" s="55">
        <v>0</v>
      </c>
      <c r="I118" s="55"/>
      <c r="J118" s="14">
        <v>41506</v>
      </c>
      <c r="K118" s="14">
        <f t="shared" ref="K118:K120" si="12">H118*J118</f>
        <v>0</v>
      </c>
    </row>
    <row r="119" spans="2:14" ht="42" customHeight="1" x14ac:dyDescent="0.15">
      <c r="B119" s="10">
        <v>19.3</v>
      </c>
      <c r="C119" s="54" t="s">
        <v>136</v>
      </c>
      <c r="D119" s="54"/>
      <c r="E119" s="54"/>
      <c r="F119" s="55" t="s">
        <v>18</v>
      </c>
      <c r="G119" s="55"/>
      <c r="H119" s="55">
        <v>0</v>
      </c>
      <c r="I119" s="55"/>
      <c r="J119" s="14">
        <v>30625</v>
      </c>
      <c r="K119" s="14">
        <f t="shared" si="12"/>
        <v>0</v>
      </c>
    </row>
    <row r="120" spans="2:14" ht="30.75" customHeight="1" x14ac:dyDescent="0.15">
      <c r="B120" s="10">
        <v>19.399999999999999</v>
      </c>
      <c r="C120" s="54" t="s">
        <v>137</v>
      </c>
      <c r="D120" s="54"/>
      <c r="E120" s="54"/>
      <c r="F120" s="55" t="s">
        <v>18</v>
      </c>
      <c r="G120" s="55"/>
      <c r="H120" s="55">
        <v>0</v>
      </c>
      <c r="I120" s="55"/>
      <c r="J120" s="14">
        <v>18974</v>
      </c>
      <c r="K120" s="14">
        <f t="shared" si="12"/>
        <v>0</v>
      </c>
    </row>
    <row r="121" spans="2:14" ht="30.75" customHeight="1" x14ac:dyDescent="0.15">
      <c r="B121" s="49" t="s">
        <v>128</v>
      </c>
      <c r="C121" s="49"/>
      <c r="D121" s="49"/>
      <c r="E121" s="49"/>
      <c r="F121" s="49"/>
      <c r="G121" s="49"/>
      <c r="H121" s="49"/>
      <c r="I121" s="49"/>
      <c r="J121" s="49"/>
      <c r="K121" s="15">
        <f>SUM(K117:K120)</f>
        <v>0</v>
      </c>
    </row>
    <row r="122" spans="2:14" ht="20.5" customHeight="1" x14ac:dyDescent="0.15">
      <c r="B122" s="111" t="s">
        <v>138</v>
      </c>
      <c r="C122" s="111"/>
      <c r="D122" s="111"/>
      <c r="E122" s="111"/>
      <c r="F122" s="111"/>
      <c r="G122" s="111"/>
      <c r="H122" s="111"/>
      <c r="I122" s="111"/>
      <c r="J122" s="111"/>
      <c r="K122" s="16">
        <f>SUM(K8:K11,K15:K17,K21:K23,K27,K31:K34,K38:K41,K45:K48,K52:K56,K60:K63,K67:K70,K74:K78,K82:K84,K88,K92:K93,K97:K98,K102:K104,K108,K112:K113,K117:K120)</f>
        <v>45100530.5</v>
      </c>
      <c r="M122" s="20">
        <f>K12+K18+K24+K28+K35+K42+K49+K57+K64+K71+K79+K85+K89+K94+K99+K105+K109+K114+K121</f>
        <v>41735790.5</v>
      </c>
      <c r="N122" s="20">
        <f>K8+K9+K10+K11+K15+K16+K17+K21+K22+K23+K27+K31+K32+K33+K34+K38+K39+K40+K41+K45+K46+K47+K48+K52+K53+K54+K55+K56+K60+K61+K62+K63+K67+K68+K69+K70+K74+K75+K76+K77+K78+K82+K83+K84+K88+K92+K93+K97+K98+K102+K103+K104+K108+K112+K113+K117+K118+K119+K120</f>
        <v>45100530.5</v>
      </c>
    </row>
    <row r="123" spans="2:14" ht="20.5" customHeight="1" x14ac:dyDescent="0.15">
      <c r="B123" s="112" t="s">
        <v>139</v>
      </c>
      <c r="C123" s="112"/>
      <c r="D123" s="112"/>
      <c r="E123" s="112"/>
      <c r="F123" s="112"/>
      <c r="G123" s="112"/>
      <c r="H123" s="112"/>
      <c r="I123" s="112"/>
      <c r="J123" s="12">
        <v>0.19</v>
      </c>
      <c r="K123" s="17">
        <f>(K122)*19/100</f>
        <v>8569100.7949999999</v>
      </c>
    </row>
    <row r="124" spans="2:14" ht="20.5" customHeight="1" x14ac:dyDescent="0.15">
      <c r="B124" s="112" t="s">
        <v>116</v>
      </c>
      <c r="C124" s="112"/>
      <c r="D124" s="112"/>
      <c r="E124" s="112"/>
      <c r="F124" s="112"/>
      <c r="G124" s="112"/>
      <c r="H124" s="112"/>
      <c r="I124" s="112"/>
      <c r="J124" s="13"/>
      <c r="K124" s="18">
        <f>(K122+K123)</f>
        <v>53669631.295000002</v>
      </c>
    </row>
    <row r="125" spans="2:14" ht="129.75" customHeight="1" x14ac:dyDescent="0.15">
      <c r="B125" s="113" t="s">
        <v>140</v>
      </c>
      <c r="C125" s="113"/>
      <c r="D125" s="113"/>
      <c r="E125" s="113"/>
      <c r="F125" s="113"/>
      <c r="G125" s="113"/>
      <c r="H125" s="113"/>
      <c r="I125" s="113"/>
      <c r="J125" s="113"/>
      <c r="K125" s="113"/>
    </row>
    <row r="126" spans="2:14" ht="24.75" customHeight="1" x14ac:dyDescent="0.15">
      <c r="B126" s="5"/>
      <c r="C126" s="5"/>
      <c r="D126" s="5"/>
      <c r="E126" s="44" t="s">
        <v>141</v>
      </c>
      <c r="F126" s="44"/>
      <c r="G126" s="44"/>
      <c r="H126" s="44"/>
      <c r="I126" s="44"/>
      <c r="J126" s="44"/>
      <c r="K126" s="6"/>
    </row>
    <row r="127" spans="2:14" ht="24.75" customHeight="1" x14ac:dyDescent="0.15">
      <c r="B127" s="5"/>
      <c r="C127" s="5"/>
      <c r="D127" s="5"/>
      <c r="E127" s="44" t="s">
        <v>119</v>
      </c>
      <c r="F127" s="44"/>
      <c r="G127" s="44"/>
      <c r="H127" s="44"/>
      <c r="I127" s="44"/>
      <c r="J127" s="44"/>
      <c r="K127" s="7"/>
    </row>
    <row r="128" spans="2:14" ht="24.75" customHeight="1" x14ac:dyDescent="0.15">
      <c r="B128" s="5"/>
      <c r="C128" s="5"/>
      <c r="D128" s="5"/>
      <c r="E128" s="44" t="s">
        <v>120</v>
      </c>
      <c r="F128" s="44"/>
      <c r="G128" s="44"/>
      <c r="H128" s="44"/>
      <c r="I128" s="44"/>
      <c r="J128" s="44"/>
      <c r="K128" s="7"/>
    </row>
    <row r="129" spans="2:11" ht="24.75" customHeight="1" x14ac:dyDescent="0.15">
      <c r="B129" s="5"/>
      <c r="C129" s="5"/>
      <c r="D129" s="5"/>
      <c r="E129" s="44" t="s">
        <v>121</v>
      </c>
      <c r="F129" s="44"/>
      <c r="G129" s="44"/>
      <c r="H129" s="44"/>
      <c r="I129" s="44"/>
      <c r="J129" s="44"/>
      <c r="K129" s="7"/>
    </row>
    <row r="130" spans="2:11" ht="24.75" customHeight="1" x14ac:dyDescent="0.15">
      <c r="B130" s="5"/>
      <c r="C130" s="5"/>
      <c r="D130" s="5"/>
      <c r="E130" s="44" t="s">
        <v>122</v>
      </c>
      <c r="F130" s="44"/>
      <c r="G130" s="44"/>
      <c r="H130" s="44"/>
      <c r="I130" s="44"/>
      <c r="J130" s="44"/>
      <c r="K130" s="7"/>
    </row>
    <row r="131" spans="2:11" ht="24.75" customHeight="1" x14ac:dyDescent="0.15">
      <c r="B131" s="5"/>
      <c r="C131" s="5"/>
      <c r="D131" s="5"/>
      <c r="E131" s="44" t="s">
        <v>123</v>
      </c>
      <c r="F131" s="44"/>
      <c r="G131" s="44"/>
      <c r="H131" s="44"/>
      <c r="I131" s="44"/>
      <c r="J131" s="44"/>
      <c r="K131" s="7"/>
    </row>
    <row r="132" spans="2:11" ht="24.75" customHeight="1" x14ac:dyDescent="0.15">
      <c r="B132" s="5"/>
      <c r="C132" s="5"/>
      <c r="D132" s="5"/>
      <c r="E132" s="44" t="s">
        <v>124</v>
      </c>
      <c r="F132" s="44"/>
      <c r="G132" s="44"/>
      <c r="H132" s="44"/>
      <c r="I132" s="44"/>
      <c r="J132" s="44"/>
      <c r="K132" s="7"/>
    </row>
    <row r="133" spans="2:11" ht="24.75" customHeight="1" x14ac:dyDescent="0.15">
      <c r="B133" s="5"/>
      <c r="C133" s="5"/>
      <c r="D133" s="5"/>
      <c r="E133" s="44" t="s">
        <v>125</v>
      </c>
      <c r="F133" s="44"/>
      <c r="G133" s="44"/>
      <c r="H133" s="44"/>
      <c r="I133" s="44"/>
      <c r="J133" s="44"/>
      <c r="K133" s="7"/>
    </row>
    <row r="134" spans="2:11" ht="24.75" customHeight="1" x14ac:dyDescent="0.15">
      <c r="B134" s="5"/>
      <c r="C134" s="5"/>
      <c r="D134" s="5"/>
      <c r="E134" s="44"/>
      <c r="F134" s="44"/>
      <c r="G134" s="44"/>
      <c r="H134" s="44"/>
      <c r="I134" s="44"/>
      <c r="J134" s="44"/>
      <c r="K134" s="7"/>
    </row>
  </sheetData>
  <mergeCells count="291">
    <mergeCell ref="E133:J133"/>
    <mergeCell ref="E134:J134"/>
    <mergeCell ref="E127:J127"/>
    <mergeCell ref="E128:J128"/>
    <mergeCell ref="E129:J129"/>
    <mergeCell ref="E130:J130"/>
    <mergeCell ref="E131:J131"/>
    <mergeCell ref="E132:J132"/>
    <mergeCell ref="B121:J121"/>
    <mergeCell ref="B122:J122"/>
    <mergeCell ref="B123:I123"/>
    <mergeCell ref="B124:I124"/>
    <mergeCell ref="B125:K125"/>
    <mergeCell ref="E126:J126"/>
    <mergeCell ref="C119:E119"/>
    <mergeCell ref="F119:G119"/>
    <mergeCell ref="H119:I119"/>
    <mergeCell ref="C120:E120"/>
    <mergeCell ref="F120:G120"/>
    <mergeCell ref="H120:I120"/>
    <mergeCell ref="C117:E117"/>
    <mergeCell ref="F117:G117"/>
    <mergeCell ref="H117:I117"/>
    <mergeCell ref="C118:E118"/>
    <mergeCell ref="F118:G118"/>
    <mergeCell ref="H118:I118"/>
    <mergeCell ref="C113:E113"/>
    <mergeCell ref="F113:G113"/>
    <mergeCell ref="H113:I113"/>
    <mergeCell ref="B114:J114"/>
    <mergeCell ref="C115:K115"/>
    <mergeCell ref="C116:E116"/>
    <mergeCell ref="F116:G116"/>
    <mergeCell ref="H116:I116"/>
    <mergeCell ref="B109:J109"/>
    <mergeCell ref="C110:K110"/>
    <mergeCell ref="C111:E111"/>
    <mergeCell ref="F111:G111"/>
    <mergeCell ref="H111:I111"/>
    <mergeCell ref="C112:E112"/>
    <mergeCell ref="F112:G112"/>
    <mergeCell ref="H112:I112"/>
    <mergeCell ref="B105:J105"/>
    <mergeCell ref="C106:K106"/>
    <mergeCell ref="C107:E107"/>
    <mergeCell ref="F107:G107"/>
    <mergeCell ref="H107:I107"/>
    <mergeCell ref="C108:E108"/>
    <mergeCell ref="F108:G108"/>
    <mergeCell ref="H108:I108"/>
    <mergeCell ref="C103:E103"/>
    <mergeCell ref="F103:G103"/>
    <mergeCell ref="H103:I103"/>
    <mergeCell ref="C104:E104"/>
    <mergeCell ref="F104:G104"/>
    <mergeCell ref="H104:I104"/>
    <mergeCell ref="B99:J99"/>
    <mergeCell ref="C100:K100"/>
    <mergeCell ref="C101:E101"/>
    <mergeCell ref="F101:G101"/>
    <mergeCell ref="H101:I101"/>
    <mergeCell ref="C102:E102"/>
    <mergeCell ref="F102:G102"/>
    <mergeCell ref="H102:I102"/>
    <mergeCell ref="C97:E97"/>
    <mergeCell ref="F97:G97"/>
    <mergeCell ref="H97:I97"/>
    <mergeCell ref="C98:E98"/>
    <mergeCell ref="F98:G98"/>
    <mergeCell ref="H98:I98"/>
    <mergeCell ref="C93:E93"/>
    <mergeCell ref="F93:G93"/>
    <mergeCell ref="H93:I93"/>
    <mergeCell ref="B94:J94"/>
    <mergeCell ref="C95:K95"/>
    <mergeCell ref="C96:E96"/>
    <mergeCell ref="F96:G96"/>
    <mergeCell ref="H96:I96"/>
    <mergeCell ref="B89:J89"/>
    <mergeCell ref="C90:K90"/>
    <mergeCell ref="C91:E91"/>
    <mergeCell ref="F91:G91"/>
    <mergeCell ref="H91:I91"/>
    <mergeCell ref="C92:E92"/>
    <mergeCell ref="F92:G92"/>
    <mergeCell ref="H92:I92"/>
    <mergeCell ref="B85:J85"/>
    <mergeCell ref="C86:K86"/>
    <mergeCell ref="C87:E87"/>
    <mergeCell ref="F87:G87"/>
    <mergeCell ref="H87:I87"/>
    <mergeCell ref="C88:E88"/>
    <mergeCell ref="F88:G88"/>
    <mergeCell ref="H88:I88"/>
    <mergeCell ref="C83:E83"/>
    <mergeCell ref="F83:G83"/>
    <mergeCell ref="H83:I83"/>
    <mergeCell ref="C84:E84"/>
    <mergeCell ref="F84:G84"/>
    <mergeCell ref="H84:I84"/>
    <mergeCell ref="B79:J79"/>
    <mergeCell ref="C80:K80"/>
    <mergeCell ref="C81:E81"/>
    <mergeCell ref="F81:G81"/>
    <mergeCell ref="H81:I81"/>
    <mergeCell ref="C82:E82"/>
    <mergeCell ref="F82:G82"/>
    <mergeCell ref="H82:I82"/>
    <mergeCell ref="C77:E77"/>
    <mergeCell ref="F77:G77"/>
    <mergeCell ref="H77:I77"/>
    <mergeCell ref="C78:E78"/>
    <mergeCell ref="F78:G78"/>
    <mergeCell ref="H78:I78"/>
    <mergeCell ref="C75:E75"/>
    <mergeCell ref="F75:G75"/>
    <mergeCell ref="H75:I75"/>
    <mergeCell ref="C76:E76"/>
    <mergeCell ref="F76:G76"/>
    <mergeCell ref="H76:I76"/>
    <mergeCell ref="B71:J71"/>
    <mergeCell ref="C72:K72"/>
    <mergeCell ref="C73:E73"/>
    <mergeCell ref="F73:G73"/>
    <mergeCell ref="H73:I73"/>
    <mergeCell ref="C74:E74"/>
    <mergeCell ref="F74:G74"/>
    <mergeCell ref="H74:I74"/>
    <mergeCell ref="C69:E69"/>
    <mergeCell ref="F69:G69"/>
    <mergeCell ref="H69:I69"/>
    <mergeCell ref="C70:E70"/>
    <mergeCell ref="F70:G70"/>
    <mergeCell ref="H70:I70"/>
    <mergeCell ref="C67:E67"/>
    <mergeCell ref="F67:G67"/>
    <mergeCell ref="H67:I67"/>
    <mergeCell ref="C68:E68"/>
    <mergeCell ref="F68:G68"/>
    <mergeCell ref="H68:I68"/>
    <mergeCell ref="C63:E63"/>
    <mergeCell ref="F63:G63"/>
    <mergeCell ref="H63:I63"/>
    <mergeCell ref="B64:J64"/>
    <mergeCell ref="C65:K65"/>
    <mergeCell ref="C66:E66"/>
    <mergeCell ref="F66:G66"/>
    <mergeCell ref="H66:I66"/>
    <mergeCell ref="C61:E61"/>
    <mergeCell ref="F61:G61"/>
    <mergeCell ref="H61:I61"/>
    <mergeCell ref="C62:E62"/>
    <mergeCell ref="F62:G62"/>
    <mergeCell ref="H62:I62"/>
    <mergeCell ref="B57:J57"/>
    <mergeCell ref="C58:K58"/>
    <mergeCell ref="C59:E59"/>
    <mergeCell ref="F59:G59"/>
    <mergeCell ref="H59:I59"/>
    <mergeCell ref="C60:E60"/>
    <mergeCell ref="F60:G60"/>
    <mergeCell ref="H60:I60"/>
    <mergeCell ref="C55:E55"/>
    <mergeCell ref="F55:G55"/>
    <mergeCell ref="H55:I55"/>
    <mergeCell ref="C56:E56"/>
    <mergeCell ref="F56:G56"/>
    <mergeCell ref="H56:I56"/>
    <mergeCell ref="C53:E53"/>
    <mergeCell ref="F53:G53"/>
    <mergeCell ref="H53:I53"/>
    <mergeCell ref="C54:E54"/>
    <mergeCell ref="F54:G54"/>
    <mergeCell ref="H54:I54"/>
    <mergeCell ref="B49:J49"/>
    <mergeCell ref="C50:K50"/>
    <mergeCell ref="C51:E51"/>
    <mergeCell ref="F51:G51"/>
    <mergeCell ref="H51:I51"/>
    <mergeCell ref="C52:E52"/>
    <mergeCell ref="F52:G52"/>
    <mergeCell ref="H52:I52"/>
    <mergeCell ref="C47:E47"/>
    <mergeCell ref="F47:G47"/>
    <mergeCell ref="H47:I47"/>
    <mergeCell ref="C48:E48"/>
    <mergeCell ref="F48:G48"/>
    <mergeCell ref="H48:I48"/>
    <mergeCell ref="C45:E45"/>
    <mergeCell ref="F45:G45"/>
    <mergeCell ref="H45:I45"/>
    <mergeCell ref="C46:E46"/>
    <mergeCell ref="F46:G46"/>
    <mergeCell ref="H46:I46"/>
    <mergeCell ref="C41:E41"/>
    <mergeCell ref="F41:G41"/>
    <mergeCell ref="H41:I41"/>
    <mergeCell ref="B42:J42"/>
    <mergeCell ref="C43:K43"/>
    <mergeCell ref="C44:E44"/>
    <mergeCell ref="F44:G44"/>
    <mergeCell ref="H44:I44"/>
    <mergeCell ref="C39:E39"/>
    <mergeCell ref="F39:G39"/>
    <mergeCell ref="H39:I39"/>
    <mergeCell ref="C40:E40"/>
    <mergeCell ref="F40:G40"/>
    <mergeCell ref="H40:I40"/>
    <mergeCell ref="B35:J35"/>
    <mergeCell ref="C36:K36"/>
    <mergeCell ref="C37:E37"/>
    <mergeCell ref="F37:G37"/>
    <mergeCell ref="H37:I37"/>
    <mergeCell ref="C38:E38"/>
    <mergeCell ref="F38:G38"/>
    <mergeCell ref="H38:I38"/>
    <mergeCell ref="C33:E33"/>
    <mergeCell ref="F33:G33"/>
    <mergeCell ref="H33:I33"/>
    <mergeCell ref="C34:E34"/>
    <mergeCell ref="F34:G34"/>
    <mergeCell ref="H34:I34"/>
    <mergeCell ref="C31:E31"/>
    <mergeCell ref="F31:G31"/>
    <mergeCell ref="H31:I31"/>
    <mergeCell ref="C32:E32"/>
    <mergeCell ref="F32:G32"/>
    <mergeCell ref="H32:I32"/>
    <mergeCell ref="C27:E27"/>
    <mergeCell ref="F27:G27"/>
    <mergeCell ref="H27:I27"/>
    <mergeCell ref="B28:J28"/>
    <mergeCell ref="C29:K29"/>
    <mergeCell ref="C30:E30"/>
    <mergeCell ref="F30:G30"/>
    <mergeCell ref="H30:I30"/>
    <mergeCell ref="C23:E23"/>
    <mergeCell ref="F23:G23"/>
    <mergeCell ref="H23:I23"/>
    <mergeCell ref="B24:J24"/>
    <mergeCell ref="C25:K25"/>
    <mergeCell ref="C26:E26"/>
    <mergeCell ref="F26:G26"/>
    <mergeCell ref="H26:I26"/>
    <mergeCell ref="C21:E21"/>
    <mergeCell ref="F21:G21"/>
    <mergeCell ref="H21:I21"/>
    <mergeCell ref="C22:E22"/>
    <mergeCell ref="F22:G22"/>
    <mergeCell ref="H22:I22"/>
    <mergeCell ref="C17:E17"/>
    <mergeCell ref="F17:G17"/>
    <mergeCell ref="H17:I17"/>
    <mergeCell ref="B18:J18"/>
    <mergeCell ref="C19:K19"/>
    <mergeCell ref="C20:E20"/>
    <mergeCell ref="F20:G20"/>
    <mergeCell ref="H20:I20"/>
    <mergeCell ref="C15:E15"/>
    <mergeCell ref="F15:G15"/>
    <mergeCell ref="H15:I15"/>
    <mergeCell ref="C16:E16"/>
    <mergeCell ref="F16:G16"/>
    <mergeCell ref="H16:I16"/>
    <mergeCell ref="C11:E11"/>
    <mergeCell ref="F11:G11"/>
    <mergeCell ref="H11:I11"/>
    <mergeCell ref="B12:J12"/>
    <mergeCell ref="C13:K13"/>
    <mergeCell ref="C14:E14"/>
    <mergeCell ref="F14:G14"/>
    <mergeCell ref="H14:I14"/>
    <mergeCell ref="C9:E9"/>
    <mergeCell ref="F9:G9"/>
    <mergeCell ref="H9:I9"/>
    <mergeCell ref="C10:E10"/>
    <mergeCell ref="F10:G10"/>
    <mergeCell ref="H10:I10"/>
    <mergeCell ref="C6:K6"/>
    <mergeCell ref="C7:E7"/>
    <mergeCell ref="F7:G7"/>
    <mergeCell ref="H7:I7"/>
    <mergeCell ref="C8:E8"/>
    <mergeCell ref="F8:G8"/>
    <mergeCell ref="H8:I8"/>
    <mergeCell ref="B2:D3"/>
    <mergeCell ref="E2:K2"/>
    <mergeCell ref="E3:K3"/>
    <mergeCell ref="B4:D4"/>
    <mergeCell ref="F4:J4"/>
    <mergeCell ref="B5:K5"/>
  </mergeCells>
  <printOptions horizontalCentered="1" verticalCentered="1"/>
  <pageMargins left="0.27559055118110237" right="0.19685039370078741" top="0.39370078740157483" bottom="0.57108333333333339" header="0.15748031496062992" footer="0"/>
  <pageSetup scale="12" fitToWidth="0" orientation="landscape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919255370FFC4D9C4BEE6F73B2BDCF" ma:contentTypeVersion="10" ma:contentTypeDescription="Create a new document." ma:contentTypeScope="" ma:versionID="329ddc66214fc0db838b10bd0c04093c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c7ea25eae5724cef0754548ae89d4aad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8476af8-2bbc-4e9d-a81c-2fbb4071f09a">
      <Terms xmlns="http://schemas.microsoft.com/office/infopath/2007/PartnerControls"/>
    </lcf76f155ced4ddcb4097134ff3c332f>
    <TaxCatchAll xmlns="4047e787-46a6-4695-ae93-8b3b507e01dd" xsi:nil="true"/>
  </documentManagement>
</p:properties>
</file>

<file path=customXml/itemProps1.xml><?xml version="1.0" encoding="utf-8"?>
<ds:datastoreItem xmlns:ds="http://schemas.openxmlformats.org/officeDocument/2006/customXml" ds:itemID="{2ED412A8-D02C-4CA5-9527-9C28AE56D4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476af8-2bbc-4e9d-a81c-2fbb4071f09a"/>
    <ds:schemaRef ds:uri="4047e787-46a6-4695-ae93-8b3b507e0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5FB7C6-3A13-4D2A-A23B-A45ACCD7A5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4D4044-86D8-4A8E-8420-3A8662DFE0B4}">
  <ds:schemaRefs>
    <ds:schemaRef ds:uri="http://schemas.microsoft.com/office/2006/metadata/properties"/>
    <ds:schemaRef ds:uri="http://schemas.microsoft.com/office/infopath/2007/PartnerControls"/>
    <ds:schemaRef ds:uri="a8476af8-2bbc-4e9d-a81c-2fbb4071f09a"/>
    <ds:schemaRef ds:uri="4047e787-46a6-4695-ae93-8b3b507e0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FORMATO_7</vt:lpstr>
      <vt:lpstr>FORMATO 7 (2)</vt:lpstr>
      <vt:lpstr>'FORMATO 7 (2)'!Área_de_impresión</vt:lpstr>
      <vt:lpstr>FORMATO_7!Área_de_impresión</vt:lpstr>
      <vt:lpstr>'FORMATO 7 (2)'!Títulos_a_imprimir</vt:lpstr>
      <vt:lpstr>FORMATO_7!Títulos_a_imprimir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WILSON A. ROZO H.</dc:creator>
  <cp:keywords/>
  <dc:description/>
  <cp:lastModifiedBy>Victor Raul Caiza Molina</cp:lastModifiedBy>
  <cp:revision/>
  <dcterms:created xsi:type="dcterms:W3CDTF">2023-04-22T00:24:13Z</dcterms:created>
  <dcterms:modified xsi:type="dcterms:W3CDTF">2026-10-20T17:15:17Z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Order">
    <vt:r8>1079600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