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tables/table21.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d.docs.live.net/540a04ed50980573/Desktop/"/>
    </mc:Choice>
  </mc:AlternateContent>
  <xr:revisionPtr revIDLastSave="20" documentId="8_{7D44D729-8793-43F6-ABAB-23F2A2135B3D}" xr6:coauthVersionLast="47" xr6:coauthVersionMax="47" xr10:uidLastSave="{78F16626-2F9A-48A4-8818-0248272D589F}"/>
  <workbookProtection workbookAlgorithmName="SHA-512" workbookHashValue="cUXC674zbGbQmspP9+n6RotheA7SxrtoMIN5+1PhmnNqXxcCOBVnXcpSOBJJTUzLfnTKdW2H/Zk04Igf5BYltA==" workbookSaltValue="rGlkYA+HinDoCjLLaJtvdg==" workbookSpinCount="100000" lockStructure="1"/>
  <bookViews>
    <workbookView xWindow="-108" yWindow="-108" windowWidth="23256" windowHeight="12456" activeTab="4" xr2:uid="{00000000-000D-0000-FFFF-FFFF00000000}"/>
  </bookViews>
  <sheets>
    <sheet name="1. PRESUPUESTO GENERAL" sheetId="1" r:id="rId1"/>
    <sheet name="AUXILIAR INDICADORES" sheetId="2" state="hidden" r:id="rId2"/>
    <sheet name="2. PRESUPUESTO DETALLADO" sheetId="3" r:id="rId3"/>
    <sheet name="3. DETALLE POBLACIÓN" sheetId="4" r:id="rId4"/>
    <sheet name="4. CRONOGRAMA" sheetId="5" r:id="rId5"/>
    <sheet name="5. FOCALIZACIÓN" sheetId="6" r:id="rId6"/>
    <sheet name="VALOR MÁXIMO" sheetId="7" state="hidden" r:id="rId7"/>
    <sheet name="AUXILIAR" sheetId="8" state="hidden" r:id="rId8"/>
    <sheet name="FUENTES" sheetId="9" state="hidden" r:id="rId9"/>
    <sheet name="OTROS" sheetId="10" state="hidden" r:id="rId10"/>
    <sheet name="INDICADORES DE PRODUCTO" sheetId="11" state="hidden" r:id="rId11"/>
    <sheet name="CENTRO DE COSTOS" sheetId="12" state="hidden" r:id="rId12"/>
  </sheets>
  <definedNames>
    <definedName name="_xlnm._FilterDatabase" localSheetId="10" hidden="1">'INDICADORES DE PRODUCTO'!$H$1:$Q$175</definedName>
    <definedName name="_xlnm._FilterDatabase" localSheetId="6" hidden="1">'VALOR MÁXIMO'!$A$1:$D$97</definedName>
    <definedName name="_xlnm.Print_Area" localSheetId="0">'1. PRESUPUESTO GENERAL'!$A$1:$AB$52</definedName>
    <definedName name="CENTRO_COSTOS" localSheetId="5">#REF!</definedName>
    <definedName name="CENTRO_COSTOS">#REF!</definedName>
    <definedName name="CENTROGESTOR" localSheetId="5">#REF!</definedName>
    <definedName name="CENTROGESTOR">#REF!</definedName>
    <definedName name="CENTROGESTORDEPENDENCIA" localSheetId="5">#REF!</definedName>
    <definedName name="CENTROGESTORDEPENDENCIA">#REF!</definedName>
    <definedName name="centrogestornuevo" localSheetId="5">#REF!</definedName>
    <definedName name="centrogestornuevo">#REF!</definedName>
    <definedName name="DEPENDENCIA" localSheetId="5">#REF!</definedName>
    <definedName name="DEPENDENCIA">#REF!</definedName>
    <definedName name="FONDO" localSheetId="5">#REF!</definedName>
    <definedName name="FONDO">#REF!</definedName>
    <definedName name="FUT" localSheetId="5">#REF!</definedName>
    <definedName name="FUT">#REF!</definedName>
    <definedName name="METAAFPDCC" localSheetId="5">#REF!</definedName>
    <definedName name="METAAFPDCC">#REF!</definedName>
    <definedName name="METAPDCC" localSheetId="5">#REF!</definedName>
    <definedName name="METAPDCC">#REF!</definedName>
    <definedName name="METASAFPDCC" localSheetId="5">#REF!</definedName>
    <definedName name="METASAFPDCC">#REF!</definedName>
    <definedName name="METASAFPDM" localSheetId="5">#REF!</definedName>
    <definedName name="METASAFPDM">#REF!</definedName>
    <definedName name="METASPDCC" localSheetId="5">#REF!</definedName>
    <definedName name="METASPDCC">#REF!</definedName>
    <definedName name="POSPRE" localSheetId="5">#REF!</definedName>
    <definedName name="POSPR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0" i="1" l="1"/>
  <c r="U9" i="1"/>
  <c r="J175" i="11"/>
  <c r="I175" i="11"/>
  <c r="H175" i="11"/>
  <c r="J174" i="11"/>
  <c r="I174" i="11"/>
  <c r="H174" i="11"/>
  <c r="J173" i="11"/>
  <c r="I173" i="11"/>
  <c r="H173" i="11"/>
  <c r="J172" i="11"/>
  <c r="I172" i="11"/>
  <c r="H172" i="11"/>
  <c r="J171" i="11"/>
  <c r="I171" i="11"/>
  <c r="H171" i="11"/>
  <c r="J170" i="11"/>
  <c r="I170" i="11"/>
  <c r="H170" i="11"/>
  <c r="J169" i="11"/>
  <c r="I169" i="11"/>
  <c r="H169" i="11"/>
  <c r="J168" i="11"/>
  <c r="I168" i="11"/>
  <c r="H168" i="11"/>
  <c r="J167" i="11"/>
  <c r="I167" i="11"/>
  <c r="H167" i="11"/>
  <c r="J166" i="11"/>
  <c r="I166" i="11"/>
  <c r="H166" i="11"/>
  <c r="J165" i="11"/>
  <c r="I165" i="11"/>
  <c r="H165" i="11"/>
  <c r="J164" i="11"/>
  <c r="I164" i="11"/>
  <c r="H164" i="11"/>
  <c r="J163" i="11"/>
  <c r="I163" i="11"/>
  <c r="H163" i="11"/>
  <c r="J162" i="11"/>
  <c r="I162" i="11"/>
  <c r="H162" i="11"/>
  <c r="J161" i="11"/>
  <c r="I161" i="11"/>
  <c r="H161" i="11"/>
  <c r="J160" i="11"/>
  <c r="I160" i="11"/>
  <c r="H160" i="11"/>
  <c r="J159" i="11"/>
  <c r="I159" i="11"/>
  <c r="H159" i="11"/>
  <c r="J158" i="11"/>
  <c r="I158" i="11"/>
  <c r="H158" i="11"/>
  <c r="J157" i="11"/>
  <c r="I157" i="11"/>
  <c r="H157" i="11"/>
  <c r="J156" i="11"/>
  <c r="I156" i="11"/>
  <c r="H156" i="11"/>
  <c r="J154" i="11"/>
  <c r="I154" i="11"/>
  <c r="H154" i="11"/>
  <c r="J153" i="11"/>
  <c r="I153" i="11"/>
  <c r="H153" i="11"/>
  <c r="J152" i="11"/>
  <c r="I152" i="11"/>
  <c r="H152" i="11"/>
  <c r="J151" i="11"/>
  <c r="I151" i="11"/>
  <c r="H151" i="11"/>
  <c r="J150" i="11"/>
  <c r="I150" i="11"/>
  <c r="H150" i="11"/>
  <c r="J149" i="11"/>
  <c r="I149" i="11"/>
  <c r="H149" i="11"/>
  <c r="J148" i="11"/>
  <c r="I148" i="11"/>
  <c r="H148" i="11"/>
  <c r="J147" i="11"/>
  <c r="I147" i="11"/>
  <c r="H147" i="11"/>
  <c r="J146" i="11"/>
  <c r="I146" i="11"/>
  <c r="H146" i="11"/>
  <c r="J145" i="11"/>
  <c r="I145" i="11"/>
  <c r="H145" i="11"/>
  <c r="J144" i="11"/>
  <c r="I144" i="11"/>
  <c r="H144" i="11"/>
  <c r="J143" i="11"/>
  <c r="I143" i="11"/>
  <c r="H143" i="11"/>
  <c r="J142" i="11"/>
  <c r="I142" i="11"/>
  <c r="H142" i="11"/>
  <c r="J141" i="11"/>
  <c r="I141" i="11"/>
  <c r="H141" i="11"/>
  <c r="J140" i="11"/>
  <c r="I140" i="11"/>
  <c r="H140" i="11"/>
  <c r="J139" i="11"/>
  <c r="I139" i="11"/>
  <c r="H139" i="11"/>
  <c r="J138" i="11"/>
  <c r="I138" i="11"/>
  <c r="H138" i="11"/>
  <c r="J137" i="11"/>
  <c r="I137" i="11"/>
  <c r="H137" i="11"/>
  <c r="J136" i="11"/>
  <c r="I136" i="11"/>
  <c r="H136" i="11"/>
  <c r="J135" i="11"/>
  <c r="I135" i="11"/>
  <c r="H135" i="11"/>
  <c r="J134" i="11"/>
  <c r="I134" i="11"/>
  <c r="H134" i="11"/>
  <c r="J133" i="11"/>
  <c r="I133" i="11"/>
  <c r="H133" i="11"/>
  <c r="J132" i="11"/>
  <c r="I132" i="11"/>
  <c r="H132" i="11"/>
  <c r="J131" i="11"/>
  <c r="I131" i="11"/>
  <c r="H131" i="11"/>
  <c r="J130" i="11"/>
  <c r="I130" i="11"/>
  <c r="H130" i="11"/>
  <c r="J129" i="11"/>
  <c r="I129" i="11"/>
  <c r="H129" i="11"/>
  <c r="J128" i="11"/>
  <c r="I128" i="11"/>
  <c r="H128" i="11"/>
  <c r="J127" i="11"/>
  <c r="I127" i="11"/>
  <c r="H127" i="11"/>
  <c r="J126" i="11"/>
  <c r="I126" i="11"/>
  <c r="H126" i="11"/>
  <c r="J125" i="11"/>
  <c r="I125" i="11"/>
  <c r="H125" i="11"/>
  <c r="J124" i="11"/>
  <c r="I124" i="11"/>
  <c r="H124" i="11"/>
  <c r="J123" i="11"/>
  <c r="I123" i="11"/>
  <c r="H123" i="11"/>
  <c r="J122" i="11"/>
  <c r="I122" i="11"/>
  <c r="H122" i="11"/>
  <c r="J121" i="11"/>
  <c r="I121" i="11"/>
  <c r="H121" i="11"/>
  <c r="J120" i="11"/>
  <c r="I120" i="11"/>
  <c r="H120" i="11"/>
  <c r="J119" i="11"/>
  <c r="I119" i="11"/>
  <c r="H119" i="11"/>
  <c r="J118" i="11"/>
  <c r="I118" i="11"/>
  <c r="H118" i="11"/>
  <c r="J117" i="11"/>
  <c r="I117" i="11"/>
  <c r="H117" i="11"/>
  <c r="J116" i="11"/>
  <c r="I116" i="11"/>
  <c r="H116" i="11"/>
  <c r="J115" i="11"/>
  <c r="I115" i="11"/>
  <c r="H115" i="11"/>
  <c r="J114" i="11"/>
  <c r="I114" i="11"/>
  <c r="H114" i="11"/>
  <c r="J113" i="11"/>
  <c r="I113" i="11"/>
  <c r="H113" i="11"/>
  <c r="J112" i="11"/>
  <c r="I112" i="11"/>
  <c r="H112" i="11"/>
  <c r="J111" i="11"/>
  <c r="I111" i="11"/>
  <c r="H111" i="11"/>
  <c r="J110" i="11"/>
  <c r="I110" i="11"/>
  <c r="H110" i="11"/>
  <c r="J109" i="11"/>
  <c r="I109" i="11"/>
  <c r="H109" i="11"/>
  <c r="J108" i="11"/>
  <c r="I108" i="11"/>
  <c r="H108" i="11"/>
  <c r="J107" i="11"/>
  <c r="I107" i="11"/>
  <c r="H107" i="11"/>
  <c r="J106" i="11"/>
  <c r="I106" i="11"/>
  <c r="H106" i="11"/>
  <c r="J105" i="11"/>
  <c r="I105" i="11"/>
  <c r="H105" i="11"/>
  <c r="J104" i="11"/>
  <c r="I104" i="11"/>
  <c r="H104" i="11"/>
  <c r="J103" i="11"/>
  <c r="I103" i="11"/>
  <c r="H103" i="11"/>
  <c r="J102" i="11"/>
  <c r="I102" i="11"/>
  <c r="H102" i="11"/>
  <c r="J101" i="11"/>
  <c r="I101" i="11"/>
  <c r="H101" i="11"/>
  <c r="J100" i="11"/>
  <c r="I100" i="11"/>
  <c r="H100" i="11"/>
  <c r="J99" i="11"/>
  <c r="I99" i="11"/>
  <c r="H99" i="11"/>
  <c r="J98" i="11"/>
  <c r="I98" i="11"/>
  <c r="H98" i="11"/>
  <c r="J97" i="11"/>
  <c r="I97" i="11"/>
  <c r="H97" i="11"/>
  <c r="J96" i="11"/>
  <c r="I96" i="11"/>
  <c r="H96" i="11"/>
  <c r="J95" i="11"/>
  <c r="I95" i="11"/>
  <c r="H95" i="11"/>
  <c r="J94" i="11"/>
  <c r="I94" i="11"/>
  <c r="H94" i="11"/>
  <c r="J93" i="11"/>
  <c r="I93" i="11"/>
  <c r="H93" i="11"/>
  <c r="J92" i="11"/>
  <c r="I92" i="11"/>
  <c r="H92" i="11"/>
  <c r="J91" i="11"/>
  <c r="I91" i="11"/>
  <c r="H91" i="11"/>
  <c r="J90" i="11"/>
  <c r="I90" i="11"/>
  <c r="H90" i="11"/>
  <c r="J89" i="11"/>
  <c r="I89" i="11"/>
  <c r="H89" i="11"/>
  <c r="J88" i="11"/>
  <c r="I88" i="11"/>
  <c r="H88" i="11"/>
  <c r="J87" i="11"/>
  <c r="I87" i="11"/>
  <c r="H87" i="11"/>
  <c r="J86" i="11"/>
  <c r="I86" i="11"/>
  <c r="H86" i="11"/>
  <c r="J85" i="11"/>
  <c r="I85" i="11"/>
  <c r="H85" i="11"/>
  <c r="J84" i="11"/>
  <c r="I84" i="11"/>
  <c r="H84" i="11"/>
  <c r="J83" i="11"/>
  <c r="I83" i="11"/>
  <c r="H83" i="11"/>
  <c r="J82" i="11"/>
  <c r="I82" i="11"/>
  <c r="H82" i="11"/>
  <c r="J81" i="11"/>
  <c r="I81" i="11"/>
  <c r="H81" i="11"/>
  <c r="J80" i="11"/>
  <c r="I80" i="11"/>
  <c r="H80" i="11"/>
  <c r="J79" i="11"/>
  <c r="I79" i="11"/>
  <c r="H79" i="11"/>
  <c r="J78" i="11"/>
  <c r="I78" i="11"/>
  <c r="H78" i="11"/>
  <c r="J77" i="11"/>
  <c r="I77" i="11"/>
  <c r="H77" i="11"/>
  <c r="J76" i="11"/>
  <c r="I76" i="11"/>
  <c r="H76" i="11"/>
  <c r="J75" i="11"/>
  <c r="I75" i="11"/>
  <c r="H75" i="11"/>
  <c r="J74" i="11"/>
  <c r="I74" i="11"/>
  <c r="H74" i="11"/>
  <c r="J73" i="11"/>
  <c r="I73" i="11"/>
  <c r="H73" i="11"/>
  <c r="J72" i="11"/>
  <c r="I72" i="11"/>
  <c r="H72" i="11"/>
  <c r="J71" i="11"/>
  <c r="I71" i="11"/>
  <c r="H71" i="11"/>
  <c r="J70" i="11"/>
  <c r="I70" i="11"/>
  <c r="H70" i="11"/>
  <c r="J69" i="11"/>
  <c r="I69" i="11"/>
  <c r="H69" i="11"/>
  <c r="J68" i="11"/>
  <c r="I68" i="11"/>
  <c r="H68" i="11"/>
  <c r="J67" i="11"/>
  <c r="I67" i="11"/>
  <c r="H67" i="11"/>
  <c r="J66" i="11"/>
  <c r="I66" i="11"/>
  <c r="H66" i="11"/>
  <c r="J65" i="11"/>
  <c r="I65" i="11"/>
  <c r="H65" i="11"/>
  <c r="J64" i="11"/>
  <c r="I64" i="11"/>
  <c r="H64" i="11"/>
  <c r="J63" i="11"/>
  <c r="I63" i="11"/>
  <c r="H63" i="11"/>
  <c r="J62" i="11"/>
  <c r="I62" i="11"/>
  <c r="H62" i="11"/>
  <c r="J61" i="11"/>
  <c r="I61" i="11"/>
  <c r="H61" i="11"/>
  <c r="J60" i="11"/>
  <c r="I60" i="11"/>
  <c r="H60" i="11"/>
  <c r="J59" i="11"/>
  <c r="I59" i="11"/>
  <c r="H59" i="11"/>
  <c r="J58" i="11"/>
  <c r="I58" i="11"/>
  <c r="H58" i="11"/>
  <c r="J57" i="11"/>
  <c r="I57" i="11"/>
  <c r="H57" i="11"/>
  <c r="J56" i="11"/>
  <c r="I56" i="11"/>
  <c r="H56" i="11"/>
  <c r="J55" i="11"/>
  <c r="I55" i="11"/>
  <c r="H55" i="11"/>
  <c r="J54" i="11"/>
  <c r="I54" i="11"/>
  <c r="H54" i="11"/>
  <c r="J53" i="11"/>
  <c r="I53" i="11"/>
  <c r="H53" i="11"/>
  <c r="J52" i="11"/>
  <c r="I52" i="11"/>
  <c r="H52" i="11"/>
  <c r="J51" i="11"/>
  <c r="I51" i="11"/>
  <c r="H51" i="11"/>
  <c r="J50" i="11"/>
  <c r="I50" i="11"/>
  <c r="H50" i="11"/>
  <c r="J49" i="11"/>
  <c r="I49" i="11"/>
  <c r="H49" i="11"/>
  <c r="J48" i="11"/>
  <c r="I48" i="11"/>
  <c r="H48" i="11"/>
  <c r="J47" i="11"/>
  <c r="I47" i="11"/>
  <c r="H47" i="11"/>
  <c r="J46" i="11"/>
  <c r="I46" i="11"/>
  <c r="H46" i="11"/>
  <c r="J45" i="11"/>
  <c r="I45" i="11"/>
  <c r="H45" i="11"/>
  <c r="J44" i="11"/>
  <c r="I44" i="11"/>
  <c r="H44" i="11"/>
  <c r="J43" i="11"/>
  <c r="I43" i="11"/>
  <c r="H43" i="11"/>
  <c r="J42" i="11"/>
  <c r="I42" i="11"/>
  <c r="H42" i="11"/>
  <c r="J41" i="11"/>
  <c r="I41" i="11"/>
  <c r="H41" i="11"/>
  <c r="J40" i="11"/>
  <c r="I40" i="11"/>
  <c r="H40" i="11"/>
  <c r="J39" i="11"/>
  <c r="I39" i="11"/>
  <c r="H39" i="11"/>
  <c r="J38" i="11"/>
  <c r="I38" i="11"/>
  <c r="H38" i="11"/>
  <c r="J37" i="11"/>
  <c r="I37" i="11"/>
  <c r="H37" i="11"/>
  <c r="J36" i="11"/>
  <c r="I36" i="11"/>
  <c r="H36" i="11"/>
  <c r="J35" i="11"/>
  <c r="I35" i="11"/>
  <c r="H35" i="11"/>
  <c r="J34" i="11"/>
  <c r="I34" i="11"/>
  <c r="H34" i="11"/>
  <c r="J33" i="11"/>
  <c r="I33" i="11"/>
  <c r="H33" i="11"/>
  <c r="J32" i="11"/>
  <c r="I32" i="11"/>
  <c r="H32" i="11"/>
  <c r="J31" i="11"/>
  <c r="I31" i="11"/>
  <c r="H31" i="11"/>
  <c r="J30" i="11"/>
  <c r="I30" i="11"/>
  <c r="H30" i="11"/>
  <c r="J29" i="11"/>
  <c r="I29" i="11"/>
  <c r="H29" i="11"/>
  <c r="J28" i="11"/>
  <c r="I28" i="11"/>
  <c r="H28" i="11"/>
  <c r="J27" i="11"/>
  <c r="I27" i="11"/>
  <c r="H27" i="11"/>
  <c r="J26" i="11"/>
  <c r="I26" i="11"/>
  <c r="H26" i="11"/>
  <c r="J25" i="11"/>
  <c r="I25" i="11"/>
  <c r="H25" i="11"/>
  <c r="J24" i="11"/>
  <c r="I24" i="11"/>
  <c r="H24" i="11"/>
  <c r="J23" i="11"/>
  <c r="I23" i="11"/>
  <c r="H23" i="11"/>
  <c r="J22" i="11"/>
  <c r="I22" i="11"/>
  <c r="H22" i="11"/>
  <c r="J21" i="11"/>
  <c r="I21" i="11"/>
  <c r="H21" i="11"/>
  <c r="J20" i="11"/>
  <c r="I20" i="11"/>
  <c r="H20" i="11"/>
  <c r="J19" i="11"/>
  <c r="I19" i="11"/>
  <c r="H19" i="11"/>
  <c r="J18" i="11"/>
  <c r="I18" i="11"/>
  <c r="H18" i="11"/>
  <c r="J17" i="11"/>
  <c r="I17" i="11"/>
  <c r="H17" i="11"/>
  <c r="J16" i="11"/>
  <c r="I16" i="11"/>
  <c r="H16" i="11"/>
  <c r="J15" i="11"/>
  <c r="I15" i="11"/>
  <c r="H15" i="11"/>
  <c r="J14" i="11"/>
  <c r="I14" i="11"/>
  <c r="H14" i="11"/>
  <c r="J13" i="11"/>
  <c r="I13" i="11"/>
  <c r="H13" i="11"/>
  <c r="J12" i="11"/>
  <c r="I12" i="11"/>
  <c r="H12" i="11"/>
  <c r="J11" i="11"/>
  <c r="I11" i="11"/>
  <c r="H11" i="11"/>
  <c r="J10" i="11"/>
  <c r="I10" i="11"/>
  <c r="H10" i="11"/>
  <c r="J9" i="11"/>
  <c r="I9" i="11"/>
  <c r="H9" i="11"/>
  <c r="J8" i="11"/>
  <c r="I8" i="11"/>
  <c r="H8" i="11"/>
  <c r="J7" i="11"/>
  <c r="I7" i="11"/>
  <c r="H7" i="11"/>
  <c r="J6" i="11"/>
  <c r="I6" i="11"/>
  <c r="H6" i="11"/>
  <c r="J5" i="11"/>
  <c r="I5" i="11"/>
  <c r="H5" i="11"/>
  <c r="J4" i="11"/>
  <c r="I4" i="11"/>
  <c r="H4" i="11"/>
  <c r="J3" i="11"/>
  <c r="I3" i="11"/>
  <c r="H3" i="11"/>
  <c r="J2" i="11"/>
  <c r="I2" i="11"/>
  <c r="H2" i="11"/>
  <c r="E561" i="8"/>
  <c r="K561" i="8" s="1"/>
  <c r="E560" i="8"/>
  <c r="K560" i="8" s="1"/>
  <c r="E559" i="8"/>
  <c r="K559" i="8" s="1"/>
  <c r="K558" i="8"/>
  <c r="E558" i="8"/>
  <c r="E557" i="8"/>
  <c r="K557" i="8" s="1"/>
  <c r="E556" i="8"/>
  <c r="K556" i="8" s="1"/>
  <c r="E555" i="8"/>
  <c r="K555" i="8" s="1"/>
  <c r="E554" i="8"/>
  <c r="K554" i="8" s="1"/>
  <c r="I553" i="8"/>
  <c r="E553" i="8"/>
  <c r="K553" i="8" s="1"/>
  <c r="E552" i="8"/>
  <c r="K552" i="8" s="1"/>
  <c r="E551" i="8"/>
  <c r="K551" i="8" s="1"/>
  <c r="E550" i="8"/>
  <c r="K550" i="8" s="1"/>
  <c r="E549" i="8"/>
  <c r="K549" i="8" s="1"/>
  <c r="E548" i="8"/>
  <c r="K548" i="8" s="1"/>
  <c r="E547" i="8"/>
  <c r="K547" i="8" s="1"/>
  <c r="E546" i="8"/>
  <c r="K546" i="8" s="1"/>
  <c r="E545" i="8"/>
  <c r="K545" i="8" s="1"/>
  <c r="K544" i="8"/>
  <c r="E544" i="8"/>
  <c r="E543" i="8"/>
  <c r="K543" i="8" s="1"/>
  <c r="K542" i="8"/>
  <c r="E542" i="8"/>
  <c r="E541" i="8"/>
  <c r="K541" i="8" s="1"/>
  <c r="E540" i="8"/>
  <c r="K540" i="8" s="1"/>
  <c r="E539" i="8"/>
  <c r="K539" i="8" s="1"/>
  <c r="E538" i="8"/>
  <c r="K538" i="8" s="1"/>
  <c r="E537" i="8"/>
  <c r="K537" i="8" s="1"/>
  <c r="K536" i="8"/>
  <c r="E536" i="8"/>
  <c r="E535" i="8"/>
  <c r="K535" i="8" s="1"/>
  <c r="K534" i="8"/>
  <c r="E534" i="8"/>
  <c r="E533" i="8"/>
  <c r="K533" i="8" s="1"/>
  <c r="K532" i="8"/>
  <c r="E532" i="8"/>
  <c r="E531" i="8"/>
  <c r="K531" i="8" s="1"/>
  <c r="E530" i="8"/>
  <c r="K530" i="8" s="1"/>
  <c r="E529" i="8"/>
  <c r="K529" i="8" s="1"/>
  <c r="E528" i="8"/>
  <c r="K528" i="8" s="1"/>
  <c r="E527" i="8"/>
  <c r="K527" i="8" s="1"/>
  <c r="K526" i="8"/>
  <c r="E526" i="8"/>
  <c r="E525" i="8"/>
  <c r="K525" i="8" s="1"/>
  <c r="K524" i="8"/>
  <c r="E524" i="8"/>
  <c r="E523" i="8"/>
  <c r="K523" i="8" s="1"/>
  <c r="K522" i="8"/>
  <c r="E522" i="8"/>
  <c r="E521" i="8"/>
  <c r="K521" i="8" s="1"/>
  <c r="E520" i="8"/>
  <c r="K520" i="8" s="1"/>
  <c r="E519" i="8"/>
  <c r="K519" i="8" s="1"/>
  <c r="E518" i="8"/>
  <c r="K518" i="8" s="1"/>
  <c r="E517" i="8"/>
  <c r="K517" i="8" s="1"/>
  <c r="K516" i="8"/>
  <c r="E516" i="8"/>
  <c r="E515" i="8"/>
  <c r="K515" i="8" s="1"/>
  <c r="K514" i="8"/>
  <c r="E514" i="8"/>
  <c r="E513" i="8"/>
  <c r="K513" i="8" s="1"/>
  <c r="K512" i="8"/>
  <c r="E512" i="8"/>
  <c r="E511" i="8"/>
  <c r="K511" i="8" s="1"/>
  <c r="E510" i="8"/>
  <c r="K510" i="8" s="1"/>
  <c r="E509" i="8"/>
  <c r="K509" i="8" s="1"/>
  <c r="E508" i="8"/>
  <c r="K508" i="8" s="1"/>
  <c r="E507" i="8"/>
  <c r="K507" i="8" s="1"/>
  <c r="K506" i="8"/>
  <c r="E506" i="8"/>
  <c r="E505" i="8"/>
  <c r="K505" i="8" s="1"/>
  <c r="K504" i="8"/>
  <c r="E504" i="8"/>
  <c r="E503" i="8"/>
  <c r="K503" i="8" s="1"/>
  <c r="K502" i="8"/>
  <c r="E502" i="8"/>
  <c r="E501" i="8"/>
  <c r="K501" i="8" s="1"/>
  <c r="E500" i="8"/>
  <c r="K500" i="8" s="1"/>
  <c r="E499" i="8"/>
  <c r="K499" i="8" s="1"/>
  <c r="E498" i="8"/>
  <c r="K498" i="8" s="1"/>
  <c r="E497" i="8"/>
  <c r="K497" i="8" s="1"/>
  <c r="K496" i="8"/>
  <c r="E496" i="8"/>
  <c r="E495" i="8"/>
  <c r="K495" i="8" s="1"/>
  <c r="K494" i="8"/>
  <c r="E494" i="8"/>
  <c r="E493" i="8"/>
  <c r="K493" i="8" s="1"/>
  <c r="K492" i="8"/>
  <c r="E492" i="8"/>
  <c r="E491" i="8"/>
  <c r="K491" i="8" s="1"/>
  <c r="E490" i="8"/>
  <c r="K490" i="8" s="1"/>
  <c r="E489" i="8"/>
  <c r="K489" i="8" s="1"/>
  <c r="E488" i="8"/>
  <c r="K488" i="8" s="1"/>
  <c r="E487" i="8"/>
  <c r="K487" i="8" s="1"/>
  <c r="K486" i="8"/>
  <c r="E486" i="8"/>
  <c r="E485" i="8"/>
  <c r="K485" i="8" s="1"/>
  <c r="K484" i="8"/>
  <c r="E484" i="8"/>
  <c r="E483" i="8"/>
  <c r="K483" i="8" s="1"/>
  <c r="K482" i="8"/>
  <c r="E482" i="8"/>
  <c r="E481" i="8"/>
  <c r="K481" i="8" s="1"/>
  <c r="E480" i="8"/>
  <c r="K480" i="8" s="1"/>
  <c r="E479" i="8"/>
  <c r="K479" i="8" s="1"/>
  <c r="E478" i="8"/>
  <c r="K478" i="8" s="1"/>
  <c r="E477" i="8"/>
  <c r="K477" i="8" s="1"/>
  <c r="K476" i="8"/>
  <c r="E476" i="8"/>
  <c r="E475" i="8"/>
  <c r="K475" i="8" s="1"/>
  <c r="K474" i="8"/>
  <c r="E474" i="8"/>
  <c r="E473" i="8"/>
  <c r="K473" i="8" s="1"/>
  <c r="K472" i="8"/>
  <c r="E472" i="8"/>
  <c r="E471" i="8"/>
  <c r="K471" i="8" s="1"/>
  <c r="E470" i="8"/>
  <c r="K470" i="8" s="1"/>
  <c r="E469" i="8"/>
  <c r="K469" i="8" s="1"/>
  <c r="E468" i="8"/>
  <c r="K468" i="8" s="1"/>
  <c r="E467" i="8"/>
  <c r="K467" i="8" s="1"/>
  <c r="K466" i="8"/>
  <c r="E466" i="8"/>
  <c r="E465" i="8"/>
  <c r="K465" i="8" s="1"/>
  <c r="K464" i="8"/>
  <c r="E464" i="8"/>
  <c r="E463" i="8"/>
  <c r="K463" i="8" s="1"/>
  <c r="K462" i="8"/>
  <c r="E462" i="8"/>
  <c r="E461" i="8"/>
  <c r="K461" i="8" s="1"/>
  <c r="E460" i="8"/>
  <c r="K460" i="8" s="1"/>
  <c r="E459" i="8"/>
  <c r="K459" i="8" s="1"/>
  <c r="E458" i="8"/>
  <c r="K458" i="8" s="1"/>
  <c r="E457" i="8"/>
  <c r="K457" i="8" s="1"/>
  <c r="K456" i="8"/>
  <c r="E456" i="8"/>
  <c r="E455" i="8"/>
  <c r="K455" i="8" s="1"/>
  <c r="K454" i="8"/>
  <c r="E454" i="8"/>
  <c r="E453" i="8"/>
  <c r="K453" i="8" s="1"/>
  <c r="K452" i="8"/>
  <c r="E452" i="8"/>
  <c r="E451" i="8"/>
  <c r="K451" i="8" s="1"/>
  <c r="E450" i="8"/>
  <c r="K450" i="8" s="1"/>
  <c r="E449" i="8"/>
  <c r="K449" i="8" s="1"/>
  <c r="E448" i="8"/>
  <c r="K448" i="8" s="1"/>
  <c r="E447" i="8"/>
  <c r="K447" i="8" s="1"/>
  <c r="K446" i="8"/>
  <c r="E446" i="8"/>
  <c r="E445" i="8"/>
  <c r="K445" i="8" s="1"/>
  <c r="K444" i="8"/>
  <c r="E444" i="8"/>
  <c r="E443" i="8"/>
  <c r="K443" i="8" s="1"/>
  <c r="K442" i="8"/>
  <c r="E442" i="8"/>
  <c r="E441" i="8"/>
  <c r="K441" i="8" s="1"/>
  <c r="E440" i="8"/>
  <c r="K440" i="8" s="1"/>
  <c r="E439" i="8"/>
  <c r="K439" i="8" s="1"/>
  <c r="E438" i="8"/>
  <c r="K438" i="8" s="1"/>
  <c r="E437" i="8"/>
  <c r="K437" i="8" s="1"/>
  <c r="K436" i="8"/>
  <c r="E436" i="8"/>
  <c r="E435" i="8"/>
  <c r="K435" i="8" s="1"/>
  <c r="K434" i="8"/>
  <c r="E434" i="8"/>
  <c r="E433" i="8"/>
  <c r="K433" i="8" s="1"/>
  <c r="K432" i="8"/>
  <c r="E432" i="8"/>
  <c r="E431" i="8"/>
  <c r="K431" i="8" s="1"/>
  <c r="E430" i="8"/>
  <c r="K430" i="8" s="1"/>
  <c r="E429" i="8"/>
  <c r="K429" i="8" s="1"/>
  <c r="E428" i="8"/>
  <c r="K428" i="8" s="1"/>
  <c r="E427" i="8"/>
  <c r="K427" i="8" s="1"/>
  <c r="E426" i="8"/>
  <c r="K426" i="8" s="1"/>
  <c r="E425" i="8"/>
  <c r="K425" i="8" s="1"/>
  <c r="E424" i="8"/>
  <c r="K424" i="8" s="1"/>
  <c r="E423" i="8"/>
  <c r="K423" i="8" s="1"/>
  <c r="E422" i="8"/>
  <c r="K422" i="8" s="1"/>
  <c r="K421" i="8"/>
  <c r="E421" i="8"/>
  <c r="E420" i="8"/>
  <c r="K420" i="8" s="1"/>
  <c r="E419" i="8"/>
  <c r="K419" i="8" s="1"/>
  <c r="E418" i="8"/>
  <c r="K418" i="8" s="1"/>
  <c r="E417" i="8"/>
  <c r="K417" i="8" s="1"/>
  <c r="K416" i="8"/>
  <c r="E416" i="8"/>
  <c r="E415" i="8"/>
  <c r="K415" i="8" s="1"/>
  <c r="K414" i="8"/>
  <c r="E414" i="8"/>
  <c r="E413" i="8"/>
  <c r="K413" i="8" s="1"/>
  <c r="K412" i="8"/>
  <c r="E412" i="8"/>
  <c r="K411" i="8"/>
  <c r="E411" i="8"/>
  <c r="E410" i="8"/>
  <c r="K410" i="8" s="1"/>
  <c r="E409" i="8"/>
  <c r="K409" i="8" s="1"/>
  <c r="E408" i="8"/>
  <c r="K408" i="8" s="1"/>
  <c r="E407" i="8"/>
  <c r="K407" i="8" s="1"/>
  <c r="K406" i="8"/>
  <c r="E406" i="8"/>
  <c r="E405" i="8"/>
  <c r="K405" i="8" s="1"/>
  <c r="K404" i="8"/>
  <c r="E404" i="8"/>
  <c r="E403" i="8"/>
  <c r="K403" i="8" s="1"/>
  <c r="K402" i="8"/>
  <c r="E402" i="8"/>
  <c r="E401" i="8"/>
  <c r="K401" i="8" s="1"/>
  <c r="E400" i="8"/>
  <c r="K400" i="8" s="1"/>
  <c r="E399" i="8"/>
  <c r="K399" i="8" s="1"/>
  <c r="E398" i="8"/>
  <c r="K398" i="8" s="1"/>
  <c r="E397" i="8"/>
  <c r="K397" i="8" s="1"/>
  <c r="E396" i="8"/>
  <c r="K396" i="8" s="1"/>
  <c r="E395" i="8"/>
  <c r="K395" i="8" s="1"/>
  <c r="E394" i="8"/>
  <c r="K394" i="8" s="1"/>
  <c r="E393" i="8"/>
  <c r="K393" i="8" s="1"/>
  <c r="E392" i="8"/>
  <c r="K392" i="8" s="1"/>
  <c r="K391" i="8"/>
  <c r="E391" i="8"/>
  <c r="E390" i="8"/>
  <c r="K390" i="8" s="1"/>
  <c r="E389" i="8"/>
  <c r="K389" i="8" s="1"/>
  <c r="E388" i="8"/>
  <c r="K388" i="8" s="1"/>
  <c r="E387" i="8"/>
  <c r="K387" i="8" s="1"/>
  <c r="K386" i="8"/>
  <c r="E386" i="8"/>
  <c r="E385" i="8"/>
  <c r="K385" i="8" s="1"/>
  <c r="K384" i="8"/>
  <c r="E384" i="8"/>
  <c r="E383" i="8"/>
  <c r="K383" i="8" s="1"/>
  <c r="K382" i="8"/>
  <c r="E382" i="8"/>
  <c r="K381" i="8"/>
  <c r="E381" i="8"/>
  <c r="E380" i="8"/>
  <c r="K380" i="8" s="1"/>
  <c r="E379" i="8"/>
  <c r="K379" i="8" s="1"/>
  <c r="E378" i="8"/>
  <c r="K378" i="8" s="1"/>
  <c r="E377" i="8"/>
  <c r="K377" i="8" s="1"/>
  <c r="K376" i="8"/>
  <c r="E376" i="8"/>
  <c r="E375" i="8"/>
  <c r="K375" i="8" s="1"/>
  <c r="K374" i="8"/>
  <c r="E374" i="8"/>
  <c r="E373" i="8"/>
  <c r="K373" i="8" s="1"/>
  <c r="K372" i="8"/>
  <c r="E372" i="8"/>
  <c r="E371" i="8"/>
  <c r="K371" i="8" s="1"/>
  <c r="E370" i="8"/>
  <c r="K370" i="8" s="1"/>
  <c r="E369" i="8"/>
  <c r="K369" i="8" s="1"/>
  <c r="E368" i="8"/>
  <c r="K368" i="8" s="1"/>
  <c r="E367" i="8"/>
  <c r="K367" i="8" s="1"/>
  <c r="E366" i="8"/>
  <c r="K366" i="8" s="1"/>
  <c r="E365" i="8"/>
  <c r="K365" i="8" s="1"/>
  <c r="E364" i="8"/>
  <c r="K364" i="8" s="1"/>
  <c r="E363" i="8"/>
  <c r="K363" i="8" s="1"/>
  <c r="E362" i="8"/>
  <c r="K362" i="8" s="1"/>
  <c r="K361" i="8"/>
  <c r="E361" i="8"/>
  <c r="E360" i="8"/>
  <c r="K360" i="8" s="1"/>
  <c r="E359" i="8"/>
  <c r="K359" i="8" s="1"/>
  <c r="E358" i="8"/>
  <c r="K358" i="8" s="1"/>
  <c r="E357" i="8"/>
  <c r="K357" i="8" s="1"/>
  <c r="K356" i="8"/>
  <c r="E356" i="8"/>
  <c r="E355" i="8"/>
  <c r="K355" i="8" s="1"/>
  <c r="K354" i="8"/>
  <c r="E354" i="8"/>
  <c r="E353" i="8"/>
  <c r="K353" i="8" s="1"/>
  <c r="K352" i="8"/>
  <c r="E352" i="8"/>
  <c r="K351" i="8"/>
  <c r="E351" i="8"/>
  <c r="E350" i="8"/>
  <c r="K350" i="8" s="1"/>
  <c r="E349" i="8"/>
  <c r="K349" i="8" s="1"/>
  <c r="E348" i="8"/>
  <c r="K348" i="8" s="1"/>
  <c r="E347" i="8"/>
  <c r="K347" i="8" s="1"/>
  <c r="K346" i="8"/>
  <c r="E346" i="8"/>
  <c r="E345" i="8"/>
  <c r="K345" i="8" s="1"/>
  <c r="K344" i="8"/>
  <c r="E344" i="8"/>
  <c r="E343" i="8"/>
  <c r="K343" i="8" s="1"/>
  <c r="K342" i="8"/>
  <c r="E342" i="8"/>
  <c r="E341" i="8"/>
  <c r="K341" i="8" s="1"/>
  <c r="E340" i="8"/>
  <c r="K340" i="8" s="1"/>
  <c r="E339" i="8"/>
  <c r="K339" i="8" s="1"/>
  <c r="E338" i="8"/>
  <c r="K338" i="8" s="1"/>
  <c r="E337" i="8"/>
  <c r="K337" i="8" s="1"/>
  <c r="E336" i="8"/>
  <c r="K336" i="8" s="1"/>
  <c r="E335" i="8"/>
  <c r="K335" i="8" s="1"/>
  <c r="E334" i="8"/>
  <c r="K334" i="8" s="1"/>
  <c r="E333" i="8"/>
  <c r="K333" i="8" s="1"/>
  <c r="E332" i="8"/>
  <c r="K332" i="8" s="1"/>
  <c r="K331" i="8"/>
  <c r="E331" i="8"/>
  <c r="E330" i="8"/>
  <c r="K330" i="8" s="1"/>
  <c r="E329" i="8"/>
  <c r="K329" i="8" s="1"/>
  <c r="E328" i="8"/>
  <c r="K328" i="8" s="1"/>
  <c r="E327" i="8"/>
  <c r="K327" i="8" s="1"/>
  <c r="K326" i="8"/>
  <c r="E326" i="8"/>
  <c r="E325" i="8"/>
  <c r="K325" i="8" s="1"/>
  <c r="K324" i="8"/>
  <c r="E324" i="8"/>
  <c r="E323" i="8"/>
  <c r="K323" i="8" s="1"/>
  <c r="K322" i="8"/>
  <c r="E322" i="8"/>
  <c r="K321" i="8"/>
  <c r="E321" i="8"/>
  <c r="E320" i="8"/>
  <c r="K320" i="8" s="1"/>
  <c r="E319" i="8"/>
  <c r="K319" i="8" s="1"/>
  <c r="E318" i="8"/>
  <c r="K318" i="8" s="1"/>
  <c r="E317" i="8"/>
  <c r="K317" i="8" s="1"/>
  <c r="K316" i="8"/>
  <c r="E316" i="8"/>
  <c r="E315" i="8"/>
  <c r="K315" i="8" s="1"/>
  <c r="K314" i="8"/>
  <c r="E314" i="8"/>
  <c r="E313" i="8"/>
  <c r="K313" i="8" s="1"/>
  <c r="K312" i="8"/>
  <c r="E312" i="8"/>
  <c r="E311" i="8"/>
  <c r="K311" i="8" s="1"/>
  <c r="E310" i="8"/>
  <c r="K310" i="8" s="1"/>
  <c r="E309" i="8"/>
  <c r="K309" i="8" s="1"/>
  <c r="E308" i="8"/>
  <c r="K308" i="8" s="1"/>
  <c r="E307" i="8"/>
  <c r="K307" i="8" s="1"/>
  <c r="E306" i="8"/>
  <c r="K306" i="8" s="1"/>
  <c r="E305" i="8"/>
  <c r="K305" i="8" s="1"/>
  <c r="E304" i="8"/>
  <c r="K304" i="8" s="1"/>
  <c r="E303" i="8"/>
  <c r="K303" i="8" s="1"/>
  <c r="E302" i="8"/>
  <c r="K302" i="8" s="1"/>
  <c r="K301" i="8"/>
  <c r="E301" i="8"/>
  <c r="E300" i="8"/>
  <c r="K300" i="8" s="1"/>
  <c r="E299" i="8"/>
  <c r="K299" i="8" s="1"/>
  <c r="E298" i="8"/>
  <c r="K298" i="8" s="1"/>
  <c r="E297" i="8"/>
  <c r="K297" i="8" s="1"/>
  <c r="K296" i="8"/>
  <c r="E296" i="8"/>
  <c r="E295" i="8"/>
  <c r="K295" i="8" s="1"/>
  <c r="K294" i="8"/>
  <c r="E294" i="8"/>
  <c r="E293" i="8"/>
  <c r="K293" i="8" s="1"/>
  <c r="K292" i="8"/>
  <c r="E292" i="8"/>
  <c r="K291" i="8"/>
  <c r="E291" i="8"/>
  <c r="E290" i="8"/>
  <c r="K290" i="8" s="1"/>
  <c r="E289" i="8"/>
  <c r="K289" i="8" s="1"/>
  <c r="E288" i="8"/>
  <c r="K288" i="8" s="1"/>
  <c r="E287" i="8"/>
  <c r="K287" i="8" s="1"/>
  <c r="K286" i="8"/>
  <c r="E286" i="8"/>
  <c r="E285" i="8"/>
  <c r="K285" i="8" s="1"/>
  <c r="K284" i="8"/>
  <c r="E284" i="8"/>
  <c r="E283" i="8"/>
  <c r="K283" i="8" s="1"/>
  <c r="K282" i="8"/>
  <c r="E282" i="8"/>
  <c r="E281" i="8"/>
  <c r="K281" i="8" s="1"/>
  <c r="E280" i="8"/>
  <c r="K280" i="8" s="1"/>
  <c r="E279" i="8"/>
  <c r="K279" i="8" s="1"/>
  <c r="E278" i="8"/>
  <c r="K278" i="8" s="1"/>
  <c r="E277" i="8"/>
  <c r="K277" i="8" s="1"/>
  <c r="E276" i="8"/>
  <c r="K276" i="8" s="1"/>
  <c r="E275" i="8"/>
  <c r="K275" i="8" s="1"/>
  <c r="E274" i="8"/>
  <c r="K274" i="8" s="1"/>
  <c r="E273" i="8"/>
  <c r="K273" i="8" s="1"/>
  <c r="E272" i="8"/>
  <c r="K272" i="8" s="1"/>
  <c r="K271" i="8"/>
  <c r="E271" i="8"/>
  <c r="E270" i="8"/>
  <c r="K270" i="8" s="1"/>
  <c r="E269" i="8"/>
  <c r="K269" i="8" s="1"/>
  <c r="E268" i="8"/>
  <c r="K268" i="8" s="1"/>
  <c r="E267" i="8"/>
  <c r="K267" i="8" s="1"/>
  <c r="K266" i="8"/>
  <c r="E266" i="8"/>
  <c r="E265" i="8"/>
  <c r="K265" i="8" s="1"/>
  <c r="K264" i="8"/>
  <c r="E264" i="8"/>
  <c r="E263" i="8"/>
  <c r="K263" i="8" s="1"/>
  <c r="K262" i="8"/>
  <c r="E262" i="8"/>
  <c r="K261" i="8"/>
  <c r="E261" i="8"/>
  <c r="E260" i="8"/>
  <c r="K260" i="8" s="1"/>
  <c r="E259" i="8"/>
  <c r="K259" i="8" s="1"/>
  <c r="E258" i="8"/>
  <c r="K258" i="8" s="1"/>
  <c r="E257" i="8"/>
  <c r="K257" i="8" s="1"/>
  <c r="K256" i="8"/>
  <c r="E256" i="8"/>
  <c r="E255" i="8"/>
  <c r="K255" i="8" s="1"/>
  <c r="K254" i="8"/>
  <c r="E254" i="8"/>
  <c r="E253" i="8"/>
  <c r="K253" i="8" s="1"/>
  <c r="K252" i="8"/>
  <c r="E252" i="8"/>
  <c r="E251" i="8"/>
  <c r="K251" i="8" s="1"/>
  <c r="E250" i="8"/>
  <c r="K250" i="8" s="1"/>
  <c r="E249" i="8"/>
  <c r="K249" i="8" s="1"/>
  <c r="E248" i="8"/>
  <c r="K248" i="8" s="1"/>
  <c r="E247" i="8"/>
  <c r="K247" i="8" s="1"/>
  <c r="E246" i="8"/>
  <c r="K246" i="8" s="1"/>
  <c r="E245" i="8"/>
  <c r="K245" i="8" s="1"/>
  <c r="E244" i="8"/>
  <c r="K244" i="8" s="1"/>
  <c r="E243" i="8"/>
  <c r="K243" i="8" s="1"/>
  <c r="E242" i="8"/>
  <c r="K242" i="8" s="1"/>
  <c r="K241" i="8"/>
  <c r="E241" i="8"/>
  <c r="E240" i="8"/>
  <c r="K240" i="8" s="1"/>
  <c r="E239" i="8"/>
  <c r="K239" i="8" s="1"/>
  <c r="E238" i="8"/>
  <c r="K238" i="8" s="1"/>
  <c r="E237" i="8"/>
  <c r="K237" i="8" s="1"/>
  <c r="K236" i="8"/>
  <c r="E236" i="8"/>
  <c r="E235" i="8"/>
  <c r="K235" i="8" s="1"/>
  <c r="K234" i="8"/>
  <c r="E234" i="8"/>
  <c r="E233" i="8"/>
  <c r="K233" i="8" s="1"/>
  <c r="K232" i="8"/>
  <c r="E232" i="8"/>
  <c r="K231" i="8"/>
  <c r="E231" i="8"/>
  <c r="E230" i="8"/>
  <c r="K230" i="8" s="1"/>
  <c r="E229" i="8"/>
  <c r="K229" i="8" s="1"/>
  <c r="E228" i="8"/>
  <c r="K228" i="8" s="1"/>
  <c r="E227" i="8"/>
  <c r="K227" i="8" s="1"/>
  <c r="K226" i="8"/>
  <c r="E226" i="8"/>
  <c r="E225" i="8"/>
  <c r="K225" i="8" s="1"/>
  <c r="K224" i="8"/>
  <c r="E224" i="8"/>
  <c r="E223" i="8"/>
  <c r="K223" i="8" s="1"/>
  <c r="K222" i="8"/>
  <c r="E222" i="8"/>
  <c r="E221" i="8"/>
  <c r="K221" i="8" s="1"/>
  <c r="E220" i="8"/>
  <c r="K220" i="8" s="1"/>
  <c r="E219" i="8"/>
  <c r="K219" i="8" s="1"/>
  <c r="E218" i="8"/>
  <c r="K218" i="8" s="1"/>
  <c r="E217" i="8"/>
  <c r="K217" i="8" s="1"/>
  <c r="E216" i="8"/>
  <c r="K216" i="8" s="1"/>
  <c r="E215" i="8"/>
  <c r="K215" i="8" s="1"/>
  <c r="E214" i="8"/>
  <c r="K214" i="8" s="1"/>
  <c r="E213" i="8"/>
  <c r="K213" i="8" s="1"/>
  <c r="E212" i="8"/>
  <c r="K212" i="8" s="1"/>
  <c r="K211" i="8"/>
  <c r="E211" i="8"/>
  <c r="E210" i="8"/>
  <c r="K210" i="8" s="1"/>
  <c r="E209" i="8"/>
  <c r="K209" i="8" s="1"/>
  <c r="E208" i="8"/>
  <c r="K208" i="8" s="1"/>
  <c r="E207" i="8"/>
  <c r="K207" i="8" s="1"/>
  <c r="K206" i="8"/>
  <c r="E206" i="8"/>
  <c r="E205" i="8"/>
  <c r="K205" i="8" s="1"/>
  <c r="K204" i="8"/>
  <c r="E204" i="8"/>
  <c r="E203" i="8"/>
  <c r="K203" i="8" s="1"/>
  <c r="K202" i="8"/>
  <c r="E202" i="8"/>
  <c r="K201" i="8"/>
  <c r="E201" i="8"/>
  <c r="E200" i="8"/>
  <c r="K200" i="8" s="1"/>
  <c r="E199" i="8"/>
  <c r="K199" i="8" s="1"/>
  <c r="E198" i="8"/>
  <c r="K198" i="8" s="1"/>
  <c r="E197" i="8"/>
  <c r="K197" i="8" s="1"/>
  <c r="K196" i="8"/>
  <c r="E196" i="8"/>
  <c r="E195" i="8"/>
  <c r="K195" i="8" s="1"/>
  <c r="K194" i="8"/>
  <c r="E194" i="8"/>
  <c r="E193" i="8"/>
  <c r="K193" i="8" s="1"/>
  <c r="K192" i="8"/>
  <c r="E192" i="8"/>
  <c r="E191" i="8"/>
  <c r="K191" i="8" s="1"/>
  <c r="E190" i="8"/>
  <c r="K190" i="8" s="1"/>
  <c r="E189" i="8"/>
  <c r="K189" i="8" s="1"/>
  <c r="E188" i="8"/>
  <c r="K188" i="8" s="1"/>
  <c r="E187" i="8"/>
  <c r="K187" i="8" s="1"/>
  <c r="E186" i="8"/>
  <c r="K186" i="8" s="1"/>
  <c r="E185" i="8"/>
  <c r="K185" i="8" s="1"/>
  <c r="E184" i="8"/>
  <c r="K184" i="8" s="1"/>
  <c r="E183" i="8"/>
  <c r="K183" i="8" s="1"/>
  <c r="E182" i="8"/>
  <c r="K182" i="8" s="1"/>
  <c r="K181" i="8"/>
  <c r="E181" i="8"/>
  <c r="E180" i="8"/>
  <c r="K180" i="8" s="1"/>
  <c r="E179" i="8"/>
  <c r="K179" i="8" s="1"/>
  <c r="E178" i="8"/>
  <c r="K178" i="8" s="1"/>
  <c r="E177" i="8"/>
  <c r="K177" i="8" s="1"/>
  <c r="K176" i="8"/>
  <c r="E176" i="8"/>
  <c r="E175" i="8"/>
  <c r="K175" i="8" s="1"/>
  <c r="K174" i="8"/>
  <c r="E174" i="8"/>
  <c r="E173" i="8"/>
  <c r="K173" i="8" s="1"/>
  <c r="K172" i="8"/>
  <c r="E172" i="8"/>
  <c r="K171" i="8"/>
  <c r="E171" i="8"/>
  <c r="E170" i="8"/>
  <c r="K170" i="8" s="1"/>
  <c r="E169" i="8"/>
  <c r="K169" i="8" s="1"/>
  <c r="E168" i="8"/>
  <c r="K168" i="8" s="1"/>
  <c r="E167" i="8"/>
  <c r="K167" i="8" s="1"/>
  <c r="K166" i="8"/>
  <c r="E166" i="8"/>
  <c r="E165" i="8"/>
  <c r="K165" i="8" s="1"/>
  <c r="K164" i="8"/>
  <c r="E164" i="8"/>
  <c r="E163" i="8"/>
  <c r="K163" i="8" s="1"/>
  <c r="K162" i="8"/>
  <c r="E162" i="8"/>
  <c r="E161" i="8"/>
  <c r="K161" i="8" s="1"/>
  <c r="E160" i="8"/>
  <c r="K160" i="8" s="1"/>
  <c r="E159" i="8"/>
  <c r="K159" i="8" s="1"/>
  <c r="E158" i="8"/>
  <c r="K158" i="8" s="1"/>
  <c r="E157" i="8"/>
  <c r="K157" i="8" s="1"/>
  <c r="E156" i="8"/>
  <c r="K156" i="8" s="1"/>
  <c r="E155" i="8"/>
  <c r="K155" i="8" s="1"/>
  <c r="E154" i="8"/>
  <c r="K154" i="8" s="1"/>
  <c r="E153" i="8"/>
  <c r="K153" i="8" s="1"/>
  <c r="E152" i="8"/>
  <c r="K152" i="8" s="1"/>
  <c r="K151" i="8"/>
  <c r="E151" i="8"/>
  <c r="E150" i="8"/>
  <c r="K150" i="8" s="1"/>
  <c r="E149" i="8"/>
  <c r="K149" i="8" s="1"/>
  <c r="E148" i="8"/>
  <c r="K148" i="8" s="1"/>
  <c r="E147" i="8"/>
  <c r="K147" i="8" s="1"/>
  <c r="E146" i="8"/>
  <c r="K146" i="8" s="1"/>
  <c r="E145" i="8"/>
  <c r="K145" i="8" s="1"/>
  <c r="K144" i="8"/>
  <c r="E144" i="8"/>
  <c r="E143" i="8"/>
  <c r="K143" i="8" s="1"/>
  <c r="K142" i="8"/>
  <c r="E142" i="8"/>
  <c r="E141" i="8"/>
  <c r="K141" i="8" s="1"/>
  <c r="E140" i="8"/>
  <c r="K140" i="8" s="1"/>
  <c r="E139" i="8"/>
  <c r="K139" i="8" s="1"/>
  <c r="E138" i="8"/>
  <c r="K138" i="8" s="1"/>
  <c r="E137" i="8"/>
  <c r="K137" i="8" s="1"/>
  <c r="E136" i="8"/>
  <c r="K136" i="8" s="1"/>
  <c r="E135" i="8"/>
  <c r="K135" i="8" s="1"/>
  <c r="K134" i="8"/>
  <c r="E134" i="8"/>
  <c r="E133" i="8"/>
  <c r="K133" i="8" s="1"/>
  <c r="K132" i="8"/>
  <c r="E132" i="8"/>
  <c r="K131" i="8"/>
  <c r="E131" i="8"/>
  <c r="E130" i="8"/>
  <c r="K130" i="8" s="1"/>
  <c r="E129" i="8"/>
  <c r="K129" i="8" s="1"/>
  <c r="E128" i="8"/>
  <c r="K128" i="8" s="1"/>
  <c r="E127" i="8"/>
  <c r="K127" i="8" s="1"/>
  <c r="E126" i="8"/>
  <c r="K126" i="8" s="1"/>
  <c r="E125" i="8"/>
  <c r="K125" i="8" s="1"/>
  <c r="E124" i="8"/>
  <c r="K124" i="8" s="1"/>
  <c r="E123" i="8"/>
  <c r="K123" i="8" s="1"/>
  <c r="E122" i="8"/>
  <c r="K122" i="8" s="1"/>
  <c r="K121" i="8"/>
  <c r="E121" i="8"/>
  <c r="E120" i="8"/>
  <c r="K120" i="8" s="1"/>
  <c r="E119" i="8"/>
  <c r="K119" i="8" s="1"/>
  <c r="E118" i="8"/>
  <c r="K118" i="8" s="1"/>
  <c r="E117" i="8"/>
  <c r="K117" i="8" s="1"/>
  <c r="E116" i="8"/>
  <c r="K116" i="8" s="1"/>
  <c r="E115" i="8"/>
  <c r="K115" i="8" s="1"/>
  <c r="K114" i="8"/>
  <c r="E114" i="8"/>
  <c r="E113" i="8"/>
  <c r="K113" i="8" s="1"/>
  <c r="K112" i="8"/>
  <c r="E112" i="8"/>
  <c r="E111" i="8"/>
  <c r="K111" i="8" s="1"/>
  <c r="E110" i="8"/>
  <c r="K110" i="8" s="1"/>
  <c r="E109" i="8"/>
  <c r="K109" i="8" s="1"/>
  <c r="E108" i="8"/>
  <c r="K108" i="8" s="1"/>
  <c r="E107" i="8"/>
  <c r="K107" i="8" s="1"/>
  <c r="E106" i="8"/>
  <c r="K106" i="8" s="1"/>
  <c r="E105" i="8"/>
  <c r="K105" i="8" s="1"/>
  <c r="E104" i="8"/>
  <c r="K104" i="8" s="1"/>
  <c r="E103" i="8"/>
  <c r="K103" i="8" s="1"/>
  <c r="K102" i="8"/>
  <c r="E102" i="8"/>
  <c r="E101" i="8"/>
  <c r="K101" i="8" s="1"/>
  <c r="E100" i="8"/>
  <c r="K100" i="8" s="1"/>
  <c r="E99" i="8"/>
  <c r="K99" i="8" s="1"/>
  <c r="E98" i="8"/>
  <c r="K98" i="8" s="1"/>
  <c r="E97" i="8"/>
  <c r="K97" i="8" s="1"/>
  <c r="E96" i="8"/>
  <c r="K96" i="8" s="1"/>
  <c r="E95" i="8"/>
  <c r="K95" i="8" s="1"/>
  <c r="K94" i="8"/>
  <c r="E94" i="8"/>
  <c r="E93" i="8"/>
  <c r="K93" i="8" s="1"/>
  <c r="K92" i="8"/>
  <c r="E92" i="8"/>
  <c r="K91" i="8"/>
  <c r="E91" i="8"/>
  <c r="E90" i="8"/>
  <c r="K90" i="8" s="1"/>
  <c r="E89" i="8"/>
  <c r="K89" i="8" s="1"/>
  <c r="E88" i="8"/>
  <c r="K88" i="8" s="1"/>
  <c r="E87" i="8"/>
  <c r="K87" i="8" s="1"/>
  <c r="E86" i="8"/>
  <c r="K86" i="8" s="1"/>
  <c r="E85" i="8"/>
  <c r="K85" i="8" s="1"/>
  <c r="E84" i="8"/>
  <c r="K84" i="8" s="1"/>
  <c r="E83" i="8"/>
  <c r="K83" i="8" s="1"/>
  <c r="E82" i="8"/>
  <c r="K82" i="8" s="1"/>
  <c r="K81" i="8"/>
  <c r="E81" i="8"/>
  <c r="E80" i="8"/>
  <c r="K80" i="8" s="1"/>
  <c r="E79" i="8"/>
  <c r="K79" i="8" s="1"/>
  <c r="E78" i="8"/>
  <c r="K78" i="8" s="1"/>
  <c r="E77" i="8"/>
  <c r="K77" i="8" s="1"/>
  <c r="E76" i="8"/>
  <c r="K76" i="8" s="1"/>
  <c r="E75" i="8"/>
  <c r="K75" i="8" s="1"/>
  <c r="E74" i="8"/>
  <c r="K74" i="8" s="1"/>
  <c r="E73" i="8"/>
  <c r="K73" i="8" s="1"/>
  <c r="E72" i="8"/>
  <c r="K72" i="8" s="1"/>
  <c r="K71" i="8"/>
  <c r="E71" i="8"/>
  <c r="E70" i="8"/>
  <c r="K70" i="8" s="1"/>
  <c r="E69" i="8"/>
  <c r="K69" i="8" s="1"/>
  <c r="E68" i="8"/>
  <c r="K68" i="8" s="1"/>
  <c r="E67" i="8"/>
  <c r="K67" i="8" s="1"/>
  <c r="E66" i="8"/>
  <c r="K66" i="8" s="1"/>
  <c r="E65" i="8"/>
  <c r="K65" i="8" s="1"/>
  <c r="E64" i="8"/>
  <c r="K64" i="8" s="1"/>
  <c r="E63" i="8"/>
  <c r="K63" i="8" s="1"/>
  <c r="E62" i="8"/>
  <c r="K62" i="8" s="1"/>
  <c r="K61" i="8"/>
  <c r="E61" i="8"/>
  <c r="E60" i="8"/>
  <c r="K60" i="8" s="1"/>
  <c r="E59" i="8"/>
  <c r="K59" i="8" s="1"/>
  <c r="E58" i="8"/>
  <c r="K58" i="8" s="1"/>
  <c r="E57" i="8"/>
  <c r="K57" i="8" s="1"/>
  <c r="E56" i="8"/>
  <c r="K56" i="8" s="1"/>
  <c r="E55" i="8"/>
  <c r="K55" i="8" s="1"/>
  <c r="E54" i="8"/>
  <c r="K54" i="8" s="1"/>
  <c r="E53" i="8"/>
  <c r="K53" i="8" s="1"/>
  <c r="E52" i="8"/>
  <c r="K52" i="8" s="1"/>
  <c r="K51" i="8"/>
  <c r="E51" i="8"/>
  <c r="E50" i="8"/>
  <c r="K50" i="8" s="1"/>
  <c r="E49" i="8"/>
  <c r="K49" i="8" s="1"/>
  <c r="E48" i="8"/>
  <c r="K48" i="8" s="1"/>
  <c r="E47" i="8"/>
  <c r="K47" i="8" s="1"/>
  <c r="E46" i="8"/>
  <c r="K46" i="8" s="1"/>
  <c r="E45" i="8"/>
  <c r="K45" i="8" s="1"/>
  <c r="E44" i="8"/>
  <c r="K44" i="8" s="1"/>
  <c r="E43" i="8"/>
  <c r="K43" i="8" s="1"/>
  <c r="E42" i="8"/>
  <c r="K42" i="8" s="1"/>
  <c r="K41" i="8"/>
  <c r="E41" i="8"/>
  <c r="E40" i="8"/>
  <c r="K40" i="8" s="1"/>
  <c r="E39" i="8"/>
  <c r="K39" i="8" s="1"/>
  <c r="E38" i="8"/>
  <c r="K38" i="8" s="1"/>
  <c r="E37" i="8"/>
  <c r="K37" i="8" s="1"/>
  <c r="E36" i="8"/>
  <c r="K36" i="8" s="1"/>
  <c r="E35" i="8"/>
  <c r="K35" i="8" s="1"/>
  <c r="E34" i="8"/>
  <c r="K34" i="8" s="1"/>
  <c r="E33" i="8"/>
  <c r="K33" i="8" s="1"/>
  <c r="E32" i="8"/>
  <c r="K32" i="8" s="1"/>
  <c r="K31" i="8"/>
  <c r="E31" i="8"/>
  <c r="E30" i="8"/>
  <c r="K30" i="8" s="1"/>
  <c r="E29" i="8"/>
  <c r="K29" i="8" s="1"/>
  <c r="E28" i="8"/>
  <c r="K28" i="8" s="1"/>
  <c r="E27" i="8"/>
  <c r="K27" i="8" s="1"/>
  <c r="E26" i="8"/>
  <c r="K26" i="8" s="1"/>
  <c r="E25" i="8"/>
  <c r="K25" i="8" s="1"/>
  <c r="E24" i="8"/>
  <c r="K24" i="8" s="1"/>
  <c r="E23" i="8"/>
  <c r="K23" i="8" s="1"/>
  <c r="E22" i="8"/>
  <c r="K22" i="8" s="1"/>
  <c r="K21" i="8"/>
  <c r="E21" i="8"/>
  <c r="E20" i="8"/>
  <c r="K20" i="8" s="1"/>
  <c r="E19" i="8"/>
  <c r="K19" i="8" s="1"/>
  <c r="E18" i="8"/>
  <c r="K18" i="8" s="1"/>
  <c r="E17" i="8"/>
  <c r="K17" i="8" s="1"/>
  <c r="E16" i="8"/>
  <c r="K16" i="8" s="1"/>
  <c r="E15" i="8"/>
  <c r="K15" i="8" s="1"/>
  <c r="E14" i="8"/>
  <c r="K14" i="8" s="1"/>
  <c r="E13" i="8"/>
  <c r="K13" i="8" s="1"/>
  <c r="E12" i="8"/>
  <c r="K12" i="8" s="1"/>
  <c r="K11" i="8"/>
  <c r="E11" i="8"/>
  <c r="E10" i="8"/>
  <c r="K10" i="8" s="1"/>
  <c r="E9" i="8"/>
  <c r="K9" i="8" s="1"/>
  <c r="E8" i="8"/>
  <c r="K8" i="8" s="1"/>
  <c r="E7" i="8"/>
  <c r="K7" i="8" s="1"/>
  <c r="E6" i="8"/>
  <c r="K6" i="8" s="1"/>
  <c r="E5" i="8"/>
  <c r="K5" i="8" s="1"/>
  <c r="E4" i="8"/>
  <c r="K4" i="8" s="1"/>
  <c r="E3" i="8"/>
  <c r="K3" i="8" s="1"/>
  <c r="D19" i="6"/>
  <c r="D18" i="6"/>
  <c r="D17" i="6"/>
  <c r="D16" i="6"/>
  <c r="D15" i="6"/>
  <c r="D14" i="6"/>
  <c r="D13" i="6"/>
  <c r="D12" i="6"/>
  <c r="D11" i="6"/>
  <c r="D10" i="6"/>
  <c r="D9" i="6"/>
  <c r="D8" i="6"/>
  <c r="D7" i="6"/>
  <c r="D6" i="6"/>
  <c r="D5" i="6"/>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B9" i="5" s="1"/>
  <c r="C8" i="5"/>
  <c r="B8" i="5" s="1"/>
  <c r="C7" i="5"/>
  <c r="F4" i="5"/>
  <c r="G19" i="4"/>
  <c r="E20" i="6" s="1"/>
  <c r="C18" i="4"/>
  <c r="C17" i="4"/>
  <c r="C16" i="4"/>
  <c r="C15" i="4"/>
  <c r="C14" i="4"/>
  <c r="C13" i="4"/>
  <c r="C12" i="4"/>
  <c r="C11" i="4"/>
  <c r="C10" i="4"/>
  <c r="C9" i="4"/>
  <c r="C8" i="4"/>
  <c r="C7" i="4"/>
  <c r="C6" i="4"/>
  <c r="C5" i="4"/>
  <c r="M39" i="3"/>
  <c r="L38" i="3"/>
  <c r="K38" i="3"/>
  <c r="H38" i="3"/>
  <c r="L37" i="3"/>
  <c r="K37" i="3"/>
  <c r="H37" i="3"/>
  <c r="K36" i="3"/>
  <c r="L36" i="3" s="1"/>
  <c r="H36" i="3"/>
  <c r="L35" i="3"/>
  <c r="K35" i="3"/>
  <c r="H35" i="3"/>
  <c r="K34" i="3"/>
  <c r="L34" i="3" s="1"/>
  <c r="H34" i="3"/>
  <c r="L33" i="3"/>
  <c r="K33" i="3"/>
  <c r="H33" i="3"/>
  <c r="L32" i="3"/>
  <c r="K32" i="3"/>
  <c r="H32" i="3"/>
  <c r="L31" i="3"/>
  <c r="K31" i="3"/>
  <c r="H31" i="3"/>
  <c r="L30" i="3"/>
  <c r="K30" i="3"/>
  <c r="H30" i="3"/>
  <c r="K29" i="3"/>
  <c r="L29" i="3" s="1"/>
  <c r="H29" i="3"/>
  <c r="K28" i="3"/>
  <c r="L28" i="3" s="1"/>
  <c r="H28" i="3"/>
  <c r="K27" i="3"/>
  <c r="L27" i="3" s="1"/>
  <c r="H27" i="3"/>
  <c r="K26" i="3"/>
  <c r="L26" i="3" s="1"/>
  <c r="H26" i="3"/>
  <c r="K25" i="3"/>
  <c r="L25" i="3" s="1"/>
  <c r="H25" i="3"/>
  <c r="K24" i="3"/>
  <c r="L24" i="3" s="1"/>
  <c r="H24" i="3"/>
  <c r="K23" i="3"/>
  <c r="L23" i="3" s="1"/>
  <c r="H23" i="3"/>
  <c r="L22" i="3"/>
  <c r="K22" i="3"/>
  <c r="H22" i="3"/>
  <c r="L21" i="3"/>
  <c r="K21" i="3"/>
  <c r="H21" i="3"/>
  <c r="L20" i="3"/>
  <c r="K20" i="3"/>
  <c r="H20" i="3"/>
  <c r="K19" i="3"/>
  <c r="L19" i="3" s="1"/>
  <c r="H19" i="3"/>
  <c r="L18" i="3"/>
  <c r="K18" i="3"/>
  <c r="H18" i="3"/>
  <c r="L17" i="3"/>
  <c r="K17" i="3"/>
  <c r="H17" i="3"/>
  <c r="L16" i="3"/>
  <c r="K16" i="3"/>
  <c r="H16" i="3"/>
  <c r="L15" i="3"/>
  <c r="K15" i="3"/>
  <c r="H15" i="3"/>
  <c r="K14" i="3"/>
  <c r="L14" i="3" s="1"/>
  <c r="H14" i="3"/>
  <c r="K13" i="3"/>
  <c r="L13" i="3" s="1"/>
  <c r="H13" i="3"/>
  <c r="K12" i="3"/>
  <c r="L12" i="3" s="1"/>
  <c r="H12" i="3"/>
  <c r="K11" i="3"/>
  <c r="L11" i="3" s="1"/>
  <c r="H11" i="3"/>
  <c r="L10" i="3"/>
  <c r="I10" i="3"/>
  <c r="H10" i="3"/>
  <c r="J9" i="3"/>
  <c r="K9" i="3" s="1"/>
  <c r="L9" i="3" s="1"/>
  <c r="I9" i="3"/>
  <c r="H9" i="3"/>
  <c r="K8" i="3"/>
  <c r="L8" i="3" s="1"/>
  <c r="J8" i="3"/>
  <c r="I8" i="3"/>
  <c r="H8" i="3"/>
  <c r="J7" i="3"/>
  <c r="K7" i="3" s="1"/>
  <c r="L7" i="3" s="1"/>
  <c r="I7" i="3"/>
  <c r="H7" i="3"/>
  <c r="J6" i="3"/>
  <c r="K6" i="3" s="1"/>
  <c r="L6" i="3" s="1"/>
  <c r="I6" i="3"/>
  <c r="H6" i="3"/>
  <c r="J5" i="3"/>
  <c r="K5" i="3" s="1"/>
  <c r="L5" i="3" s="1"/>
  <c r="I5" i="3"/>
  <c r="H5" i="3"/>
  <c r="J4" i="3"/>
  <c r="K4" i="3" s="1"/>
  <c r="L4" i="3" s="1"/>
  <c r="I4" i="3"/>
  <c r="H4" i="3"/>
  <c r="H3" i="3"/>
  <c r="S30" i="2"/>
  <c r="T29" i="2"/>
  <c r="T30" i="2" s="1"/>
  <c r="S29" i="2"/>
  <c r="R29" i="2"/>
  <c r="R30" i="2" s="1"/>
  <c r="Q29" i="2"/>
  <c r="Q30" i="2" s="1"/>
  <c r="P29" i="2"/>
  <c r="P30" i="2" s="1"/>
  <c r="O29" i="2"/>
  <c r="O30" i="2" s="1"/>
  <c r="N29" i="2"/>
  <c r="N30" i="2" s="1"/>
  <c r="M29" i="2"/>
  <c r="M30" i="2" s="1"/>
  <c r="L29" i="2"/>
  <c r="L30" i="2" s="1"/>
  <c r="K29" i="2"/>
  <c r="K30" i="2" s="1"/>
  <c r="J29" i="2"/>
  <c r="J30" i="2" s="1"/>
  <c r="I29" i="2"/>
  <c r="I30" i="2" s="1"/>
  <c r="H29" i="2"/>
  <c r="H30" i="2" s="1"/>
  <c r="G29" i="2"/>
  <c r="G30" i="2" s="1"/>
  <c r="F29" i="2"/>
  <c r="F30" i="2" s="1"/>
  <c r="E29" i="2"/>
  <c r="E30" i="2" s="1"/>
  <c r="D29" i="2"/>
  <c r="D30" i="2" s="1"/>
  <c r="C29" i="2"/>
  <c r="C30" i="2" s="1"/>
  <c r="B29" i="2"/>
  <c r="B30" i="2" s="1"/>
  <c r="A29" i="2"/>
  <c r="A30" i="2" s="1"/>
  <c r="H44" i="1"/>
  <c r="AB43" i="1"/>
  <c r="Y43" i="1"/>
  <c r="V43" i="1"/>
  <c r="S43" i="1"/>
  <c r="P43" i="1"/>
  <c r="J43" i="1"/>
  <c r="F43" i="1"/>
  <c r="E43" i="1"/>
  <c r="B43" i="1"/>
  <c r="AB42" i="1"/>
  <c r="Y42" i="1"/>
  <c r="V42" i="1"/>
  <c r="S42" i="1"/>
  <c r="P42" i="1"/>
  <c r="J42" i="1"/>
  <c r="F42" i="1"/>
  <c r="E42" i="1"/>
  <c r="B42" i="1"/>
  <c r="AB41" i="1"/>
  <c r="Y41" i="1"/>
  <c r="V41" i="1"/>
  <c r="S41" i="1"/>
  <c r="P41" i="1"/>
  <c r="J41" i="1"/>
  <c r="F41" i="1"/>
  <c r="E41" i="1"/>
  <c r="B41" i="1"/>
  <c r="AB40" i="1"/>
  <c r="Y40" i="1"/>
  <c r="V40" i="1"/>
  <c r="S40" i="1"/>
  <c r="P40" i="1"/>
  <c r="J40" i="1"/>
  <c r="F40" i="1"/>
  <c r="E40" i="1"/>
  <c r="B40" i="1"/>
  <c r="AB39" i="1"/>
  <c r="Y39" i="1"/>
  <c r="V39" i="1"/>
  <c r="S39" i="1"/>
  <c r="P39" i="1"/>
  <c r="J39" i="1"/>
  <c r="F39" i="1"/>
  <c r="E39" i="1"/>
  <c r="B39" i="1"/>
  <c r="AB38" i="1"/>
  <c r="Y38" i="1"/>
  <c r="V38" i="1"/>
  <c r="S38" i="1"/>
  <c r="P38" i="1"/>
  <c r="J38" i="1"/>
  <c r="F38" i="1"/>
  <c r="E38" i="1"/>
  <c r="B38" i="1"/>
  <c r="AB37" i="1"/>
  <c r="Y37" i="1"/>
  <c r="V37" i="1"/>
  <c r="S37" i="1"/>
  <c r="P37" i="1"/>
  <c r="J37" i="1"/>
  <c r="F37" i="1"/>
  <c r="E37" i="1"/>
  <c r="B37" i="1"/>
  <c r="AB36" i="1"/>
  <c r="Y36" i="1"/>
  <c r="V36" i="1"/>
  <c r="S36" i="1"/>
  <c r="P36" i="1"/>
  <c r="J36" i="1"/>
  <c r="F36" i="1"/>
  <c r="E36" i="1"/>
  <c r="B36" i="1"/>
  <c r="AB35" i="1"/>
  <c r="Y35" i="1"/>
  <c r="V35" i="1"/>
  <c r="S35" i="1"/>
  <c r="P35" i="1"/>
  <c r="J35" i="1"/>
  <c r="F35" i="1"/>
  <c r="E35" i="1"/>
  <c r="B35" i="1"/>
  <c r="AB34" i="1"/>
  <c r="Y34" i="1"/>
  <c r="V34" i="1"/>
  <c r="S34" i="1"/>
  <c r="P34" i="1"/>
  <c r="J34" i="1"/>
  <c r="F34" i="1"/>
  <c r="E34" i="1"/>
  <c r="B34" i="1"/>
  <c r="AB33" i="1"/>
  <c r="Y33" i="1"/>
  <c r="V33" i="1"/>
  <c r="S33" i="1"/>
  <c r="P33" i="1"/>
  <c r="J33" i="1"/>
  <c r="F33" i="1"/>
  <c r="E33" i="1"/>
  <c r="B33" i="1"/>
  <c r="AB32" i="1"/>
  <c r="Y32" i="1"/>
  <c r="V32" i="1"/>
  <c r="S32" i="1"/>
  <c r="P32" i="1"/>
  <c r="J32" i="1"/>
  <c r="F32" i="1"/>
  <c r="E32" i="1"/>
  <c r="B32" i="1"/>
  <c r="AB31" i="1"/>
  <c r="Y31" i="1"/>
  <c r="V31" i="1"/>
  <c r="S31" i="1"/>
  <c r="P31" i="1"/>
  <c r="J31" i="1"/>
  <c r="F31" i="1"/>
  <c r="E31" i="1"/>
  <c r="B31" i="1"/>
  <c r="AB30" i="1"/>
  <c r="Y30" i="1"/>
  <c r="V30" i="1"/>
  <c r="S30" i="1"/>
  <c r="P30" i="1"/>
  <c r="J30" i="1"/>
  <c r="F30" i="1"/>
  <c r="E30" i="1"/>
  <c r="B30" i="1"/>
  <c r="AB29" i="1"/>
  <c r="Y29" i="1"/>
  <c r="V29" i="1"/>
  <c r="S29" i="1"/>
  <c r="P29" i="1"/>
  <c r="J29" i="1"/>
  <c r="F29" i="1"/>
  <c r="E29" i="1"/>
  <c r="B29" i="1"/>
  <c r="AB28" i="1"/>
  <c r="Y28" i="1"/>
  <c r="V28" i="1"/>
  <c r="S28" i="1"/>
  <c r="P28" i="1"/>
  <c r="J28" i="1"/>
  <c r="F28" i="1"/>
  <c r="E28" i="1"/>
  <c r="B28" i="1"/>
  <c r="AB27" i="1"/>
  <c r="Y27" i="1"/>
  <c r="V27" i="1"/>
  <c r="S27" i="1"/>
  <c r="P27" i="1"/>
  <c r="J27" i="1"/>
  <c r="F27" i="1"/>
  <c r="E27" i="1"/>
  <c r="B27" i="1"/>
  <c r="AB26" i="1"/>
  <c r="Y26" i="1"/>
  <c r="V26" i="1"/>
  <c r="S26" i="1"/>
  <c r="P26" i="1"/>
  <c r="J26" i="1"/>
  <c r="F26" i="1"/>
  <c r="E26" i="1"/>
  <c r="B26" i="1"/>
  <c r="AB25" i="1"/>
  <c r="Y25" i="1"/>
  <c r="V25" i="1"/>
  <c r="S25" i="1"/>
  <c r="P25" i="1"/>
  <c r="J25" i="1"/>
  <c r="F25" i="1"/>
  <c r="E25" i="1"/>
  <c r="B25" i="1"/>
  <c r="AB24" i="1"/>
  <c r="Y24" i="1"/>
  <c r="V24" i="1"/>
  <c r="S24" i="1"/>
  <c r="P24" i="1"/>
  <c r="J24" i="1"/>
  <c r="F24" i="1"/>
  <c r="E24" i="1"/>
  <c r="B24" i="1"/>
  <c r="AB23" i="1"/>
  <c r="Y23" i="1"/>
  <c r="V23" i="1"/>
  <c r="S23" i="1"/>
  <c r="P23" i="1"/>
  <c r="J23" i="1"/>
  <c r="F23" i="1"/>
  <c r="E23" i="1"/>
  <c r="B23" i="1"/>
  <c r="AB22" i="1"/>
  <c r="Y22" i="1"/>
  <c r="V22" i="1"/>
  <c r="S22" i="1"/>
  <c r="P22" i="1"/>
  <c r="J22" i="1"/>
  <c r="F22" i="1"/>
  <c r="E22" i="1"/>
  <c r="B22" i="1"/>
  <c r="AB21" i="1"/>
  <c r="Y21" i="1"/>
  <c r="V21" i="1"/>
  <c r="S21" i="1"/>
  <c r="P21" i="1"/>
  <c r="J21" i="1"/>
  <c r="F21" i="1"/>
  <c r="E21" i="1"/>
  <c r="B21" i="1"/>
  <c r="AB20" i="1"/>
  <c r="Y20" i="1"/>
  <c r="V20" i="1"/>
  <c r="S20" i="1"/>
  <c r="P20" i="1"/>
  <c r="J20" i="1"/>
  <c r="F20" i="1"/>
  <c r="E20" i="1"/>
  <c r="B20" i="1"/>
  <c r="AB19" i="1"/>
  <c r="Y19" i="1"/>
  <c r="V19" i="1"/>
  <c r="S19" i="1"/>
  <c r="P19" i="1"/>
  <c r="J19" i="1"/>
  <c r="F19" i="1"/>
  <c r="E19" i="1"/>
  <c r="B19" i="1"/>
  <c r="AB18" i="1"/>
  <c r="Y18" i="1"/>
  <c r="V18" i="1"/>
  <c r="S18" i="1"/>
  <c r="P18" i="1"/>
  <c r="J18" i="1"/>
  <c r="F18" i="1"/>
  <c r="E18" i="1"/>
  <c r="B18" i="1"/>
  <c r="AB17" i="1"/>
  <c r="Y17" i="1"/>
  <c r="V17" i="1"/>
  <c r="S17" i="1"/>
  <c r="P17" i="1"/>
  <c r="J17" i="1"/>
  <c r="F17" i="1"/>
  <c r="E17" i="1"/>
  <c r="B17" i="1"/>
  <c r="AB16" i="1"/>
  <c r="Y16" i="1"/>
  <c r="V16" i="1"/>
  <c r="S16" i="1"/>
  <c r="P16" i="1"/>
  <c r="J16" i="1"/>
  <c r="F16" i="1"/>
  <c r="E16" i="1"/>
  <c r="B16" i="1"/>
  <c r="AB15" i="1"/>
  <c r="Y15" i="1"/>
  <c r="S15" i="1"/>
  <c r="P15" i="1"/>
  <c r="J15" i="1"/>
  <c r="AB14" i="1"/>
  <c r="Y14" i="1"/>
  <c r="S14" i="1"/>
  <c r="P14" i="1"/>
  <c r="J14" i="1"/>
  <c r="AB13" i="1"/>
  <c r="Y13" i="1"/>
  <c r="S13" i="1"/>
  <c r="P13" i="1"/>
  <c r="J13" i="1"/>
  <c r="AB12" i="1"/>
  <c r="Y12" i="1"/>
  <c r="S12" i="1"/>
  <c r="P12" i="1"/>
  <c r="J12" i="1"/>
  <c r="AB11" i="1"/>
  <c r="Y11" i="1"/>
  <c r="S11" i="1"/>
  <c r="P11" i="1"/>
  <c r="J11" i="1"/>
  <c r="AB10" i="1"/>
  <c r="Y10" i="1"/>
  <c r="S10" i="1"/>
  <c r="P10" i="1"/>
  <c r="J10" i="1"/>
  <c r="AB9" i="1"/>
  <c r="Y9" i="1"/>
  <c r="S9" i="1"/>
  <c r="P9" i="1"/>
  <c r="J9" i="1"/>
  <c r="B10" i="3" s="1"/>
  <c r="F9" i="1"/>
  <c r="E9" i="1"/>
  <c r="B9" i="1"/>
  <c r="A9" i="1"/>
  <c r="N5" i="1"/>
  <c r="C5" i="1"/>
  <c r="C4" i="1"/>
  <c r="O3" i="1"/>
  <c r="N3" i="1" s="1"/>
  <c r="E3" i="1"/>
  <c r="S44" i="1" l="1"/>
  <c r="AB44" i="1"/>
  <c r="P44" i="1"/>
  <c r="L20" i="1" s="1"/>
  <c r="B38" i="5"/>
  <c r="B10" i="5"/>
  <c r="B18" i="5"/>
  <c r="Y44" i="1"/>
  <c r="L30" i="1"/>
  <c r="L32" i="1"/>
  <c r="L24" i="1"/>
  <c r="L40" i="1"/>
  <c r="L22" i="1"/>
  <c r="L16" i="1"/>
  <c r="L26" i="1"/>
  <c r="L36" i="1"/>
  <c r="L38" i="1"/>
  <c r="L42" i="1"/>
  <c r="L34" i="1"/>
  <c r="L28" i="1"/>
  <c r="L41" i="3"/>
  <c r="L19" i="1"/>
  <c r="B28" i="5"/>
  <c r="L37" i="1"/>
  <c r="L33" i="1"/>
  <c r="L39" i="1"/>
  <c r="L35" i="1"/>
  <c r="B34" i="3"/>
  <c r="L31" i="1"/>
  <c r="L29" i="1"/>
  <c r="B30" i="3"/>
  <c r="B15" i="3"/>
  <c r="B20" i="5"/>
  <c r="B30" i="5"/>
  <c r="B20" i="3"/>
  <c r="B35" i="3"/>
  <c r="B25" i="3"/>
  <c r="B39" i="5"/>
  <c r="B29" i="5"/>
  <c r="B19" i="5"/>
  <c r="L27" i="1"/>
  <c r="L25" i="1"/>
  <c r="L39" i="3"/>
  <c r="L23" i="1"/>
  <c r="L43" i="1"/>
  <c r="L21" i="1"/>
  <c r="L41" i="1"/>
  <c r="B40" i="5"/>
  <c r="B4" i="3"/>
  <c r="B11" i="5"/>
  <c r="B21" i="5"/>
  <c r="B31" i="5"/>
  <c r="B41" i="5"/>
  <c r="B11" i="3"/>
  <c r="B16" i="3"/>
  <c r="B21" i="3"/>
  <c r="B26" i="3"/>
  <c r="B31" i="3"/>
  <c r="B36" i="3"/>
  <c r="B12" i="5"/>
  <c r="B22" i="5"/>
  <c r="B32" i="5"/>
  <c r="B33" i="5"/>
  <c r="B7" i="3"/>
  <c r="B12" i="3"/>
  <c r="B17" i="3"/>
  <c r="B14" i="5"/>
  <c r="B24" i="5"/>
  <c r="B34" i="5"/>
  <c r="B5" i="3"/>
  <c r="B15" i="5"/>
  <c r="B25" i="5"/>
  <c r="B35" i="5"/>
  <c r="B13" i="3"/>
  <c r="B18" i="3"/>
  <c r="B23" i="3"/>
  <c r="B28" i="3"/>
  <c r="B33" i="3"/>
  <c r="B38" i="3"/>
  <c r="B23" i="5"/>
  <c r="B37" i="3"/>
  <c r="B13" i="5"/>
  <c r="B22" i="3"/>
  <c r="B9" i="3"/>
  <c r="B16" i="5"/>
  <c r="B26" i="5"/>
  <c r="B36" i="5"/>
  <c r="B27" i="3"/>
  <c r="B8" i="3"/>
  <c r="B32" i="3"/>
  <c r="B6" i="3"/>
  <c r="B7" i="5"/>
  <c r="B17" i="5"/>
  <c r="B27" i="5"/>
  <c r="B37" i="5"/>
  <c r="B14" i="3"/>
  <c r="B19" i="3"/>
  <c r="B24" i="3"/>
  <c r="B29" i="3"/>
  <c r="L18" i="1" l="1"/>
  <c r="L17" i="1"/>
  <c r="V44" i="1"/>
  <c r="L10" i="1" l="1"/>
  <c r="L15" i="1"/>
  <c r="T5" i="1"/>
  <c r="Z5" i="1" s="1"/>
  <c r="L9" i="1"/>
  <c r="L11" i="1"/>
  <c r="L14" i="1"/>
  <c r="L12" i="1"/>
  <c r="L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A47" authorId="0" shapeId="0" xr:uid="{00000000-0006-0000-0000-000001000000}">
      <text>
        <r>
          <rPr>
            <sz val="11"/>
            <color theme="1"/>
            <rFont val="Calibri"/>
            <family val="2"/>
            <scheme val="minor"/>
          </rPr>
          <t>======
ID#AAAAXbf5opE
    (2022-04-08 13:46:45)
COLOQUE EL NOMBRE DE LA PERSONA QUE ELABORA LA PLANTILLA DE CADENA DE VALOR Y PRESUPUESTO DEL PROYECTO.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Arevalo, Sonia Patricia</author>
  </authors>
  <commentList>
    <comment ref="O6" authorId="0" shapeId="0" xr:uid="{00000000-0006-0000-0100-000001000000}">
      <text>
        <r>
          <rPr>
            <sz val="11"/>
            <color theme="1"/>
            <rFont val="Calibri"/>
            <family val="2"/>
            <scheme val="minor"/>
          </rPr>
          <t>Arevalo, Sonia Patricia:
homologado TRD: 2021-160.1.2.36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None</author>
    <author>Cardenas, Deiby</author>
    <author>Jennifer González</author>
    <author>Gonzalez, Jennifer Ivonne</author>
  </authors>
  <commentList>
    <comment ref="A3" authorId="0" shapeId="0" xr:uid="{00000000-0006-0000-0200-000001000000}">
      <text>
        <r>
          <rPr>
            <sz val="11"/>
            <color theme="1"/>
            <rFont val="Calibri"/>
            <family val="2"/>
            <scheme val="minor"/>
          </rPr>
          <t xml:space="preserve">
DIGITE LA CODIFICACIÓN DE LAS ACTIVIDADES DE MANERA CONSECUTIVA </t>
        </r>
      </text>
    </comment>
    <comment ref="B3" authorId="0" shapeId="0" xr:uid="{00000000-0006-0000-0200-000002000000}">
      <text>
        <r>
          <rPr>
            <sz val="11"/>
            <color theme="1"/>
            <rFont val="Calibri"/>
            <family val="2"/>
            <scheme val="minor"/>
          </rPr>
          <t>DIGITE EL NOMBRE DE LA ACTIVIDAD</t>
        </r>
      </text>
    </comment>
    <comment ref="C3" authorId="1" shapeId="0" xr:uid="{00000000-0006-0000-0200-000003000000}">
      <text>
        <r>
          <rPr>
            <sz val="11"/>
            <color theme="1"/>
            <rFont val="Calibri"/>
            <family val="2"/>
            <scheme val="minor"/>
          </rPr>
          <t xml:space="preserve">Cardenas, Deiby:
DIGITE LAS ACCIONES NECESARIAS QUE CONTRIBUYEN A LA TRANSFORMACIÓN DE INSUMOS EN PRODUCTOS.
 LAS ACTIVIDADES DEBEN DE DESCRIBIRSE DE UNA MANERA CLARA Y CONCRETA.  </t>
        </r>
      </text>
    </comment>
    <comment ref="D3" authorId="2" shapeId="0" xr:uid="{00000000-0006-0000-0200-000004000000}">
      <text>
        <r>
          <rPr>
            <sz val="11"/>
            <color theme="1"/>
            <rFont val="Calibri"/>
            <family val="2"/>
            <scheme val="minor"/>
          </rPr>
          <t>Jennifer González:
Por favor digite el CÓDIGO DEL CLASIFICADOR PRESUPUESTAL según el objeto del gasto, ein espacio y con puntos tal cual aparece en el Catálogo CCPET.
Tenga en cuenta que únicamente podrá ingresar CCPET correspondientes al gasto de inversión.</t>
        </r>
      </text>
    </comment>
    <comment ref="E3" authorId="2" shapeId="0" xr:uid="{00000000-0006-0000-0200-000005000000}">
      <text>
        <r>
          <rPr>
            <sz val="11"/>
            <color theme="1"/>
            <rFont val="Calibri"/>
            <family val="2"/>
            <scheme val="minor"/>
          </rPr>
          <t>Jennifer González:
Corresponde al código del producto de la MGA. Por favor tenga en cuenta que únicamente se encuentran habilitados los códigos de los productos aprobados en el marco del PDM "Palmira Ejemplar - Palmira para Todos"</t>
        </r>
      </text>
    </comment>
    <comment ref="G3" authorId="1" shapeId="0" xr:uid="{00000000-0006-0000-0200-000006000000}">
      <text>
        <r>
          <rPr>
            <sz val="11"/>
            <color theme="1"/>
            <rFont val="Calibri"/>
            <family val="2"/>
            <scheme val="minor"/>
          </rPr>
          <t>Cardenas, Deiby:
FUENTE DE FINANCIACIÓN  DE LA ACTIVIDAD</t>
        </r>
      </text>
    </comment>
    <comment ref="I3" authorId="0" shapeId="0" xr:uid="{00000000-0006-0000-0200-000007000000}">
      <text>
        <r>
          <rPr>
            <sz val="11"/>
            <color theme="1"/>
            <rFont val="Calibri"/>
            <family val="2"/>
            <scheme val="minor"/>
          </rPr>
          <t xml:space="preserve">
DIGITE LA EXPRESIÓN DE MEDIDA (UNIDAD, NÚMERO, METROS CUADRADOS); DE ACUERDO A LA ACTIVIDAD.</t>
        </r>
      </text>
    </comment>
    <comment ref="J3" authorId="0" shapeId="0" xr:uid="{00000000-0006-0000-0200-000008000000}">
      <text>
        <r>
          <rPr>
            <sz val="11"/>
            <color theme="1"/>
            <rFont val="Calibri"/>
            <family val="2"/>
            <scheme val="minor"/>
          </rPr>
          <t xml:space="preserve">
DIGITE EL NÚMERO DE UNIDADES A EJECUTAR  DE ACUERDO A LA ACTIVIDAD.</t>
        </r>
      </text>
    </comment>
    <comment ref="K3" authorId="0" shapeId="0" xr:uid="{00000000-0006-0000-0200-000009000000}">
      <text>
        <r>
          <rPr>
            <sz val="11"/>
            <color theme="1"/>
            <rFont val="Calibri"/>
            <family val="2"/>
            <scheme val="minor"/>
          </rPr>
          <t xml:space="preserve">
DIGITE EL VALOR UNITARIO  DE LA ACTIVIDAD.</t>
        </r>
      </text>
    </comment>
    <comment ref="L3" authorId="0" shapeId="0" xr:uid="{00000000-0006-0000-0200-00000A000000}">
      <text>
        <r>
          <rPr>
            <sz val="11"/>
            <color theme="1"/>
            <rFont val="Calibri"/>
            <family val="2"/>
            <scheme val="minor"/>
          </rPr>
          <t>ES EL RESULTADO DE MULTIPLICAR EL VALOR  UNITARIO POR LA CANTIDAD.
RECUERDE QUE ESTE ES UN FORMATO QUE CONTIENE FORMULAS</t>
        </r>
      </text>
    </comment>
    <comment ref="G4" authorId="3" shapeId="0" xr:uid="{00000000-0006-0000-0200-00000B000000}">
      <text>
        <r>
          <rPr>
            <sz val="11"/>
            <color theme="1"/>
            <rFont val="Calibri"/>
            <family val="2"/>
            <scheme val="minor"/>
          </rPr>
          <t>Gonzalez, Jennifer Ivonne:
Por el momento esta información no se debe diligenciar</t>
        </r>
      </text>
    </comment>
    <comment ref="A42" authorId="0" shapeId="0" xr:uid="{00000000-0006-0000-0200-00000C000000}">
      <text>
        <r>
          <rPr>
            <sz val="11"/>
            <color theme="1"/>
            <rFont val="Calibri"/>
            <family val="2"/>
            <scheme val="minor"/>
          </rPr>
          <t>======
ID#AAAAXbf5opE
    (2022-04-08 13:46:45)
COLOQUE EL NOMBRE DE LA PERSONA QUE ELABORA LA PLANTILLA DE CADENA DE VALOR Y PRESUPUESTO DEL PROYECTO.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None</author>
    <author>Gonzalez, Jennifer Ivonne</author>
  </authors>
  <commentList>
    <comment ref="D4" authorId="0" shapeId="0" xr:uid="{00000000-0006-0000-0300-000001000000}">
      <text>
        <r>
          <rPr>
            <sz val="11"/>
            <color theme="1"/>
            <rFont val="Calibri"/>
            <family val="2"/>
            <scheme val="minor"/>
          </rPr>
          <t xml:space="preserve">
DIGITE EL DETALLE DE LA POBLACIÓN ESPECÍFICA BENEFICIADA CON EL PROYECTO.</t>
        </r>
      </text>
    </comment>
    <comment ref="E4" authorId="0" shapeId="0" xr:uid="{00000000-0006-0000-0300-000002000000}">
      <text>
        <r>
          <rPr>
            <sz val="11"/>
            <color theme="1"/>
            <rFont val="Calibri"/>
            <family val="2"/>
            <scheme val="minor"/>
          </rPr>
          <t xml:space="preserve">
DIGITE LA UBICACIÓN ESPECÍFICA DE LA POBLACIÓN BENEFICIADA CON EL PROYECTO.</t>
        </r>
      </text>
    </comment>
    <comment ref="F4" authorId="0" shapeId="0" xr:uid="{00000000-0006-0000-0300-000003000000}">
      <text>
        <r>
          <rPr>
            <sz val="11"/>
            <color theme="1"/>
            <rFont val="Calibri"/>
            <family val="2"/>
            <scheme val="minor"/>
          </rPr>
          <t xml:space="preserve">
DIGITE LA UBICACIÓN DE LA POBLACIÓN BENEFICIADA CON EL PROYECTO.</t>
        </r>
      </text>
    </comment>
    <comment ref="G4" authorId="0" shapeId="0" xr:uid="{00000000-0006-0000-0300-000004000000}">
      <text>
        <r>
          <rPr>
            <sz val="11"/>
            <color theme="1"/>
            <rFont val="Calibri"/>
            <family val="2"/>
            <scheme val="minor"/>
          </rPr>
          <t xml:space="preserve">
DIGITE LA CANTIDAD DE LA POBLACIÓN BENEFICADA CON EL PROYECTO.</t>
        </r>
      </text>
    </comment>
    <comment ref="F5" authorId="1" shapeId="0" xr:uid="{00000000-0006-0000-0300-000005000000}">
      <text>
        <r>
          <rPr>
            <sz val="11"/>
            <color theme="1"/>
            <rFont val="Calibri"/>
            <family val="2"/>
            <scheme val="minor"/>
          </rPr>
          <t>Gonzalez, Jennifer Ivonne:
Esta informaicón no coincide con el documento técnico</t>
        </r>
      </text>
    </comment>
    <comment ref="B19" authorId="0" shapeId="0" xr:uid="{00000000-0006-0000-0300-000006000000}">
      <text>
        <r>
          <rPr>
            <sz val="11"/>
            <color theme="1"/>
            <rFont val="Calibri"/>
            <family val="2"/>
            <scheme val="minor"/>
          </rPr>
          <t xml:space="preserve">
SUMATORIA DE LA CANTIDAD DE LA POBLACIÓN BENEFICIADA CON EL PROYECTO.</t>
        </r>
      </text>
    </comment>
    <comment ref="B22" authorId="0" shapeId="0" xr:uid="{00000000-0006-0000-0300-000007000000}">
      <text>
        <r>
          <rPr>
            <sz val="11"/>
            <color theme="1"/>
            <rFont val="Calibri"/>
            <family val="2"/>
            <scheme val="minor"/>
          </rPr>
          <t>======
ID#AAAAXbf5opE
    (2022-04-08 13:46:45)
COLOQUE EL NOMBRE DE LA PERSONA QUE ELABORA LA PLANTILLA DE CADENA DE VALOR Y PRESUPUESTO DEL PROYECTO.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A44" authorId="0" shapeId="0" xr:uid="{00000000-0006-0000-0400-000001000000}">
      <text>
        <r>
          <rPr>
            <sz val="11"/>
            <color theme="1"/>
            <rFont val="Calibri"/>
            <family val="2"/>
            <scheme val="minor"/>
          </rPr>
          <t>======
ID#AAAAXbf5opE
    (2022-04-08 13:46:45)
COLOQUE EL NOMBRE DE LA PERSONA QUE ELABORA LA PLANTILLA DE CADENA DE VALOR Y PRESUPUESTO DEL PROYECTO.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None</author>
    <author>Gonzalez, Jennifer Ivonne</author>
  </authors>
  <commentList>
    <comment ref="E4" authorId="0" shapeId="0" xr:uid="{00000000-0006-0000-0500-000001000000}">
      <text>
        <r>
          <rPr>
            <sz val="11"/>
            <color theme="1"/>
            <rFont val="Calibri"/>
            <family val="2"/>
            <scheme val="minor"/>
          </rPr>
          <t xml:space="preserve">
DIGITE LA CANTIDAD DE LA POBLACIÓN BENEFICADA CON EL PROYECTO.</t>
        </r>
      </text>
    </comment>
    <comment ref="B5" authorId="1" shapeId="0" xr:uid="{00000000-0006-0000-0500-000002000000}">
      <text>
        <r>
          <rPr>
            <sz val="11"/>
            <color theme="1"/>
            <rFont val="Calibri"/>
            <family val="2"/>
            <scheme val="minor"/>
          </rPr>
          <t>Gonzalez, Jennifer Ivonne:
Es muy posible que el sistema solicite regionalizar, por lo tanto esta información se confirmará cuando se realice el registro en la MGA</t>
        </r>
      </text>
    </comment>
    <comment ref="B22" authorId="0" shapeId="0" xr:uid="{00000000-0006-0000-0500-000003000000}">
      <text>
        <r>
          <rPr>
            <sz val="11"/>
            <color theme="1"/>
            <rFont val="Calibri"/>
            <family val="2"/>
            <scheme val="minor"/>
          </rPr>
          <t>======
ID#AAAAXbf5opE
    (2022-04-08 13:46:45)
COLOQUE EL NOMBRE DE LA PERSONA QUE ELABORA LA PLANTILLA DE CADENA DE VALOR Y PRESUPUESTO DEL PROYECTO.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Arevalo, Sonia Patricia</author>
    <author>GRO</author>
    <author>None</author>
  </authors>
  <commentList>
    <comment ref="B30" authorId="0" shapeId="0" xr:uid="{00000000-0006-0000-0A00-000001000000}">
      <text>
        <r>
          <rPr>
            <sz val="11"/>
            <color theme="1"/>
            <rFont val="Calibri"/>
            <family val="2"/>
            <scheme val="minor"/>
          </rPr>
          <t>Arevalo, Sonia Patricia:
homologado TRD: 2021-160.1.2.36</t>
        </r>
      </text>
    </comment>
    <comment ref="C42" authorId="1" shapeId="0" xr:uid="{00000000-0006-0000-0A00-000002000000}">
      <text>
        <r>
          <rPr>
            <sz val="11"/>
            <color theme="1"/>
            <rFont val="Calibri"/>
            <family val="2"/>
            <scheme val="minor"/>
          </rPr>
          <t>GRO:
el código 2201007 no existe en el catálogo, el código correcto es 1073</t>
        </r>
      </text>
    </comment>
    <comment ref="C46" authorId="1" shapeId="0" xr:uid="{00000000-0006-0000-0A00-000003000000}">
      <text>
        <r>
          <rPr>
            <sz val="11"/>
            <color theme="1"/>
            <rFont val="Calibri"/>
            <family val="2"/>
            <scheme val="minor"/>
          </rPr>
          <t>GRO:
falta un cero</t>
        </r>
      </text>
    </comment>
    <comment ref="C103" authorId="1" shapeId="0" xr:uid="{00000000-0006-0000-0A00-000004000000}">
      <text>
        <r>
          <rPr>
            <sz val="11"/>
            <color theme="1"/>
            <rFont val="Calibri"/>
            <family val="2"/>
            <scheme val="minor"/>
          </rPr>
          <t>GRO:
nacional</t>
        </r>
      </text>
    </comment>
    <comment ref="L103" authorId="2" shapeId="0" xr:uid="{00000000-0006-0000-0A00-000005000000}">
      <text>
        <r>
          <rPr>
            <sz val="11"/>
            <color theme="1"/>
            <rFont val="Calibri"/>
            <family val="2"/>
            <scheme val="minor"/>
          </rPr>
          <t>======
ID#AAABPLx-tZc
Plan de Desarrollo Municipal    (2024-06-04 15:01:18)
1. Musaceas, 2. Piscicola, 3. Hortícola, 4. Lacteos y derivados, 5. Frutícola, 6. Aguacate, 7. Maiz y Frijol, 8. Café, 9. Aromáticas medicinales y condimentarias</t>
        </r>
      </text>
    </comment>
  </commentList>
</comments>
</file>

<file path=xl/sharedStrings.xml><?xml version="1.0" encoding="utf-8"?>
<sst xmlns="http://schemas.openxmlformats.org/spreadsheetml/2006/main" count="7399" uniqueCount="3645">
  <si>
    <t>PRESUPUESTO GENERAL</t>
  </si>
  <si>
    <t>CÓDIGO PROYECTO (BPIM):</t>
  </si>
  <si>
    <t>BPIN:</t>
  </si>
  <si>
    <t>VIGENCIA:</t>
  </si>
  <si>
    <t>CENTRO DE COSTO:</t>
  </si>
  <si>
    <t>NOMBRE:</t>
  </si>
  <si>
    <t>POBLACIÓN OBJETIVO:</t>
  </si>
  <si>
    <t>PROGRAMA DE PLAN DE DESARROLLO:</t>
  </si>
  <si>
    <t>VALOR MÁXIMO DEL PROYECTO:</t>
  </si>
  <si>
    <t>VALOR HORIZONTE DEL PROYECTO:</t>
  </si>
  <si>
    <t>VALOR MÁXIMO A ADICIONAR:</t>
  </si>
  <si>
    <t>AÑO 1</t>
  </si>
  <si>
    <t>AÑO 2</t>
  </si>
  <si>
    <t>AÑO 3</t>
  </si>
  <si>
    <t>AÑO 4</t>
  </si>
  <si>
    <t>AÑO 5</t>
  </si>
  <si>
    <t>OBJETIVO GENERAL</t>
  </si>
  <si>
    <t>PRODUCTO PND</t>
  </si>
  <si>
    <t>OBJETIVOS ESPECIFICOS</t>
  </si>
  <si>
    <t>INDICADOR DE PRODUCTO PDM</t>
  </si>
  <si>
    <t xml:space="preserve">UNIDAD MEDIDA </t>
  </si>
  <si>
    <t>CANTIDAD PRODUCTO 
2024-2027</t>
  </si>
  <si>
    <t>CANTIDAD PRODUCTO VIGENCIA</t>
  </si>
  <si>
    <t>% PONDERACIÓN PRODUCTOS</t>
  </si>
  <si>
    <t>ITEM</t>
  </si>
  <si>
    <t>BPIM+ ACT</t>
  </si>
  <si>
    <t>ACTIVIDADES DEL PROYECTO</t>
  </si>
  <si>
    <t xml:space="preserve">% PONDERACIÓN ACTIVIDAD </t>
  </si>
  <si>
    <t>UNIDAD DE MEDIDA</t>
  </si>
  <si>
    <t>CANTIDAD</t>
  </si>
  <si>
    <t>VALOR UNITARIO</t>
  </si>
  <si>
    <t>VALOR TOTAL
AÑO 2024</t>
  </si>
  <si>
    <t>VALOR TOTAL
AÑO 2025</t>
  </si>
  <si>
    <t>VALOR TOTAL
AÑO 2026</t>
  </si>
  <si>
    <t>VALOR TOTAL
AÑO 2027</t>
  </si>
  <si>
    <t>VALOR TOTAL
AÑO 2028</t>
  </si>
  <si>
    <t>Mejorar la infraestructura física para la prestación de servicios de atención primaria en salud en el corregimiento de Rozo y sus zonas aledañas</t>
  </si>
  <si>
    <t>MP.1.1.1.002 Centros y puestos de salud de primer nivel de atención construidos y dotados</t>
  </si>
  <si>
    <t>REALIZAR LAS OBRAS PRELIMINARES PARA LA CONSTRUCCION DEL CENTRO DE SALUD DE ROZO</t>
  </si>
  <si>
    <t>Metros cuadrados de obra preliminar</t>
  </si>
  <si>
    <t>REALIZAR LA OBRA CIVIL PARA LA CONSTRUCCION DEL CENTRO DE SALUD DE ROZO</t>
  </si>
  <si>
    <t>Metros cuadrados de obra civil</t>
  </si>
  <si>
    <t>INSTALAR LAS REDES HIDRAULICAS, SANITARIAS, ELECTRICAS, VOZ, DATOS Y CONTRA INCENDIOS PARA LA CONSTRUCCION DEL CENTRO DE SALUD DE ROZO</t>
  </si>
  <si>
    <t>Metros lineales de redes</t>
  </si>
  <si>
    <t>REALIZAR LA OBRA BLANCA PARA LA CONSTRUCCION DEL CENTRO DE SALUD DE ROZO</t>
  </si>
  <si>
    <t>Metros cuadrados de obra blanca</t>
  </si>
  <si>
    <t>IMPLEMENTAR LOS PLANES DE MANEJO AMBIENTAL Y DE TRANSITO EN LA CONSTRUCCION DEL CENTRO DE SALUD DE ROZO</t>
  </si>
  <si>
    <t>Número de documentos</t>
  </si>
  <si>
    <t>REALIZAR LA INTERVENTORIA A LAS OBRAS DE CONSTRUCCION DEL CENTRO DE SALUD DE ROZO</t>
  </si>
  <si>
    <t>Número de interventorías</t>
  </si>
  <si>
    <t>DOTAR CON EQUIPOS DE VENTILACION MECANICA EL CENTRO DE SALUD DE ROZO</t>
  </si>
  <si>
    <t>Número de equipos de ventilación</t>
  </si>
  <si>
    <t xml:space="preserve">TOTAL PODERACIÓN        </t>
  </si>
  <si>
    <t>TOTAL PRESUPUESTO AÑO 1</t>
  </si>
  <si>
    <t>TOTAL PRESUPUESTO AÑO 2</t>
  </si>
  <si>
    <t>TOTAL PRESUPUESTO AÑO 3</t>
  </si>
  <si>
    <t>TOTAL PRESUPUESTO AÑO 4</t>
  </si>
  <si>
    <t>TOTAL PRESUPUESTO AÑO 5</t>
  </si>
  <si>
    <t xml:space="preserve">PROYECTA: </t>
  </si>
  <si>
    <t>Javier Armando Salamanca - Contratista Secretaria de Salud Municipal</t>
  </si>
  <si>
    <t>APRUEBA:</t>
  </si>
  <si>
    <t>John Jairo Satizabal Mena - Secretario de Salud Municipal</t>
  </si>
  <si>
    <t>TABLA1162</t>
  </si>
  <si>
    <t>TABLA1132</t>
  </si>
  <si>
    <t>TABLA1145</t>
  </si>
  <si>
    <t>TABLA1147</t>
  </si>
  <si>
    <t>TABLA1149</t>
  </si>
  <si>
    <t>TABLA1150</t>
  </si>
  <si>
    <t>TABLA1151</t>
  </si>
  <si>
    <t>TABLA1153</t>
  </si>
  <si>
    <t>TABLA1158</t>
  </si>
  <si>
    <t>TABLA1159</t>
  </si>
  <si>
    <t>TABLA1163</t>
  </si>
  <si>
    <t>TABLA1164</t>
  </si>
  <si>
    <t>TABLA1167</t>
  </si>
  <si>
    <t>TABLA1168</t>
  </si>
  <si>
    <t>TABLA1169</t>
  </si>
  <si>
    <t>TABLA1170</t>
  </si>
  <si>
    <t>TABLA1171</t>
  </si>
  <si>
    <t>TABLA1173</t>
  </si>
  <si>
    <t>TABLA1174</t>
  </si>
  <si>
    <t>TABLA1175</t>
  </si>
  <si>
    <t>MP.2.5.19.084 Campañas de educación para la prevención y atención de desastres desarrolladas</t>
  </si>
  <si>
    <t>MP.1.4.13.046 Eventos deportivos de alto rendimiento de nivel Nacional e Internacional realizados en el marco del Sistema Integrado del Deporte Palmirano</t>
  </si>
  <si>
    <t>MP.5.10.31.139 Mecanismos de cooperación suscritos</t>
  </si>
  <si>
    <t>MP.5.10.30.134 Predios para obras de interés del municipio adquiridos</t>
  </si>
  <si>
    <t>MP.4.9.29.167 Plan de Ordenamiento Territorial formulado y adoptado</t>
  </si>
  <si>
    <t>MP.5.10.31.144 Estrategia para el mejoramiento del Índice de Desempeño Fiscal ejecutada</t>
  </si>
  <si>
    <t>MP.1.4.17.007 Sedes educativas mejoradas</t>
  </si>
  <si>
    <t>MP.1.2.5.010 Adultos mayores atendidos con servicios integrales</t>
  </si>
  <si>
    <t>MP.1.4.10.037 Estímulos culturales otorgados</t>
  </si>
  <si>
    <t>MP.5.10.33.159 Estrategia de desconcentración de la oferta institucional implementada</t>
  </si>
  <si>
    <t>MP.3.6.22.098 Documento de planeación prospectiva de desarrollo económico elaborado</t>
  </si>
  <si>
    <t>MP.5.10.32.155 Sistema de información para la atención de eventos de seguridad, convivencia, emergencias, desastres y tránsito implementado</t>
  </si>
  <si>
    <t>MP.1.3.8.032 Centros de eventos, innovación y exposición dotados</t>
  </si>
  <si>
    <t>MP.1.1.4.009 Infraestructura para el bienestar animal construida y dotada</t>
  </si>
  <si>
    <t>MP.1.3.7.027 Redes de alumbrado público construidas</t>
  </si>
  <si>
    <t>MP.2.5.18.052 Rutas agroecológicas implementadas</t>
  </si>
  <si>
    <t>MP.3.7.24.105 Estudios de preinversión en logística de transporte elaborados</t>
  </si>
  <si>
    <t>MP.1.1.1.001 Centros y puestos de salud de primer nivel de atención adecuados</t>
  </si>
  <si>
    <t>MP.5.10.31.140 Plan de Estratégico de Comunicaciones Institucional con seguimiento realizado</t>
  </si>
  <si>
    <t>MP.1.2.5.017 Hogares víctimas del conflicto armado con atención humanitaria</t>
  </si>
  <si>
    <t>MP.2.5.19.085 Pilotos con acciones de mitigación y adaptación al cambio climático implementados</t>
  </si>
  <si>
    <t>MP.1.4.13.047 Personas con talento y aptitudes deportivas identificadas y apoyadas</t>
  </si>
  <si>
    <t>MP.5.10.31.141 Programas articuladores diseñados, implementados y con seguimiento</t>
  </si>
  <si>
    <t>MP.5.10.30.135 Espacios adecuados para la preservación de la memoria institucional, cultural y alimentaria del municipio</t>
  </si>
  <si>
    <t>MP.4.9.29.133 Plan de ordenamiento territorial implementado y con seguimiento</t>
  </si>
  <si>
    <t>MP.1.4.17.049 Establecimientos educativos apoyados para la implementación de modelos de innovación educativa</t>
  </si>
  <si>
    <t>MP.1.2.5.011 Beneficiarios de la oferta social atendidos</t>
  </si>
  <si>
    <t>MP.1.4.10.038 Usuarios atendidos en la red de bibliotecas</t>
  </si>
  <si>
    <t>MP.5.10.33.160 Estrategias de promoción a la participación ciudadana formuladas e implementadas</t>
  </si>
  <si>
    <t>MP.3.6.22.099 Estrategias dinamizadoras del mercado laboral local implementadas</t>
  </si>
  <si>
    <t>MP.5.10.32.156 Sistema de información y análisis delictivo actualizado</t>
  </si>
  <si>
    <t>MP.1.3.8.033 Conexiones a internet fijo y/o móvil</t>
  </si>
  <si>
    <t>MP.2.5.19.083 Campañas de educación ambiental y participación implementadas</t>
  </si>
  <si>
    <t>MP.1.3.7.028 Unidades de generación de energía no convencionales instaladas</t>
  </si>
  <si>
    <t>MP.2.5.18.082 Productores atendidos con servicio de extensión agropecuaria</t>
  </si>
  <si>
    <t>MP.4.8.25.112 Celdas de estacionamiento regulado disponibles</t>
  </si>
  <si>
    <t>MP.5.10.31.169 Dependencias asistidas técnicamente</t>
  </si>
  <si>
    <t>MP.1.2.5.018 Acciones de reconocimiento, protección y reparación integral de las víctimas del conflicto armado realizadas</t>
  </si>
  <si>
    <t>MP.2.5.20.087 Personas afectadas por situaciones de emergencia, desastre o declaratorias de calamidad pública apoyadas</t>
  </si>
  <si>
    <t>MP.1.4.13.048 Personas con talento y aptitudes deportivas beneficiadas con estímulos</t>
  </si>
  <si>
    <t>MP.5.10.31.142 Sistema de gestión documental actualizado</t>
  </si>
  <si>
    <t>MP.5.10.30.136 Sedes institucionales mantenidas</t>
  </si>
  <si>
    <t>MP.5.10.31.151 Documento de prospectiva Palmira Visión 2050 elaborado</t>
  </si>
  <si>
    <t>MP.1.4.17.050 Sedes educativas dotadas</t>
  </si>
  <si>
    <t>MP.1.4.12.012 Centros comunitarios adecuados</t>
  </si>
  <si>
    <t>MP.1.4.10.039 Actividades artísticas y culturales realizadas</t>
  </si>
  <si>
    <t>MP.5.10.33.161 Organismos sociales y comunales asistidos técnicamente</t>
  </si>
  <si>
    <t>MP.3.7.24.106 Eventos realizados que fomenten una mentalidad y cultura innovadora</t>
  </si>
  <si>
    <t>MP.5.10.32.157 Estrategia de apoyo a la fuerza pública y a organismos de seguridad implementada</t>
  </si>
  <si>
    <t>MP.1.3.8.034 Personas de la comunidad capacitadas en uso básico de tecnologías de la información y las comunicaciones</t>
  </si>
  <si>
    <t>MP.2.5.19.086 Entidades y sectores asistidos técnicamente para la incorporación de variables ambientales en la planificación sectorial</t>
  </si>
  <si>
    <t>MP.1.3.7.029 Usuarios beneficiados con servicio de alumbrado público</t>
  </si>
  <si>
    <t>MP.3.7.23.100 Asociaciones de pequeños y medianos productores agropecuarios apoyados</t>
  </si>
  <si>
    <t>MP.4.8.25.113 Estrategias integrales de seguridad vial implementadas</t>
  </si>
  <si>
    <t>MP.1.1.1.003 Personas afiliadas al régimen subsidiado</t>
  </si>
  <si>
    <t>MP.1.2.5.019 Estrategias de promoción de la garantía de derechos implementadas</t>
  </si>
  <si>
    <t>MP.2.5.21.092 Documentos de estudios técnicos para el conocimiento y reducción del riesgo de desastres elaborados</t>
  </si>
  <si>
    <t>MP.1.4.15.054 Infraestructura deportiva construida</t>
  </si>
  <si>
    <t>MP.5.10.31.143 Sistema integrado de gestión implementado</t>
  </si>
  <si>
    <t>MP.5.10.31.137 Capacitaciones a servidores públicos realizadas</t>
  </si>
  <si>
    <t>MP.5.10.31.153 Sistemas de información para gestión, consulta y generación de documentos en operación</t>
  </si>
  <si>
    <t>MP.1.4.17.060 Beneficiarios atendidos con modelos educativos flexibles</t>
  </si>
  <si>
    <t>MP.1.2.5.013 Estrategias de la garantía de derechos de poblaciones vulnerables implementadas</t>
  </si>
  <si>
    <t>MP.1.4.11.040 Publicaciones en temas patrimoniales realizadas</t>
  </si>
  <si>
    <t>MP.5.10.33.162 Personas atendidas con la oferta institucional</t>
  </si>
  <si>
    <t>MP.3.7.24.107 Empresas apoyadas que mejoran en sus procesos productivos</t>
  </si>
  <si>
    <t>MP.5.10.32.158 Estrategias de promoción de la participación ciudadana en temas de seguridad y convivencia implementadas</t>
  </si>
  <si>
    <t>MP.5.10.31.146 Sistemas de información institucionales actualizados</t>
  </si>
  <si>
    <t>MP.2.5.20.088 Negocios verdes consolidados</t>
  </si>
  <si>
    <t>MP.4.8.27.125 Vía secundaria mejorada</t>
  </si>
  <si>
    <t>MP.3.7.23.101 Proyectos productivos cofinanciados</t>
  </si>
  <si>
    <t>MP.4.8.25.114 Observatorio de seguridad vial en funcionamiento</t>
  </si>
  <si>
    <t>MP.1.1.2.004 Auditorías y visitas inspectivas realizadas</t>
  </si>
  <si>
    <t>MP.1.2.6.024 Estrategias de acceso a la justicia implementadas</t>
  </si>
  <si>
    <t>MP.2.5.21.093 Obras de infraestructura para mitigación y atención a desastres realizadas</t>
  </si>
  <si>
    <t>MP.1.4.15.055 Infraestructura deportiva dotada</t>
  </si>
  <si>
    <t>MP.5.10.31.145 Documentos técnicos para la administración de bienes muebles e inmuebles del municipio y la implementación del plan vial institucional elaborados</t>
  </si>
  <si>
    <t>MP.5.10.31.150 Dependencias con asistencia técnica para la mejora de la gestión administrativa</t>
  </si>
  <si>
    <t>MP.1.4.17.061 Establecimientos educativos en operación</t>
  </si>
  <si>
    <t>MP.1.2.5.014 Eventos realizados para la promoción de derechos de población vulnerable</t>
  </si>
  <si>
    <t>MP.1.4.11.041 Beneficiarios por procesos de formación para las artes, las culturas y los saberes</t>
  </si>
  <si>
    <t>MP.5.10.33.163 Política pública de participación ciudadana formulada y adoptada</t>
  </si>
  <si>
    <t>MP.3.7.24.108 Emprendimientos asesorados</t>
  </si>
  <si>
    <t>MP.5.10.31.147 Sistemas de información implementados</t>
  </si>
  <si>
    <t>MP.2.5.20.089 Áreas con esquemas de Pago por Servicios Ambientales implementados</t>
  </si>
  <si>
    <t>MP.4.8.27.124 Vía secundaria con mantenimiento</t>
  </si>
  <si>
    <t>MP.3.7.23.102 Cadenas productivas apoyadas</t>
  </si>
  <si>
    <t>MP.4.8.25.115 Organismos de tránsito dotados</t>
  </si>
  <si>
    <t>MP.1.1.2.005 Documentos de planeación en salud con seguimiento realizados</t>
  </si>
  <si>
    <t>MP.4.9.28.130 Estrategias de inspección y control del espacio público implementadas</t>
  </si>
  <si>
    <t>MP.2.5.21.094 Organismos de atención de emergencias equipados</t>
  </si>
  <si>
    <t>MP.1.4.15.056 Infraestructura deportiva mantenida</t>
  </si>
  <si>
    <t>MP.5.10.31.148 Documento de Plan Institucional de Bienestar implementado</t>
  </si>
  <si>
    <t>MP.1.2.5.020 Hogares con encuesta de Sisbén realizada</t>
  </si>
  <si>
    <t>MP.1.4.17.062 Coberturas en riesgos laborales provistas</t>
  </si>
  <si>
    <t>MP.1.2.5.015 Personas beneficiadas con raciones de alimentos</t>
  </si>
  <si>
    <t>MP.1.4.11.042 Personas con formación laboral por competencias</t>
  </si>
  <si>
    <t>MP.5.10.33.164 Rendición de cuentas realizada</t>
  </si>
  <si>
    <t>MP.3.7.24.109 Estudiantes de las Instituciones Educativas Oficiales (IEO) de Palmira capacitados en procesos de creación y desarrollo de emprendimientos y proyectos productivos</t>
  </si>
  <si>
    <t>MP.5.10.33.165 Servicios tecnológicos disponibles</t>
  </si>
  <si>
    <t>MP.2.5.20.090 Áreas de ecosistemas protegidas</t>
  </si>
  <si>
    <t>MP.4.8.27.127 Vía terciaria mejorada</t>
  </si>
  <si>
    <t>MP.3.7.23.103 Eventos de promoción agropecuaria realizados</t>
  </si>
  <si>
    <t>MP.4.8.25.116 Semáforos modernizados</t>
  </si>
  <si>
    <t>MP.1.1.2.006 Estrategias para el fortalecimiento del control social en salud implementadas</t>
  </si>
  <si>
    <t>MP.2.5.21.095 Documentos de planeación en torno a la gestión del riesgo y el cambio climático elaborados</t>
  </si>
  <si>
    <t>MP.1.4.16.057 Eventos recreativos comunitarios realizados en el marco del Sistema Integrado del Deporte Palmirano</t>
  </si>
  <si>
    <t>MP.5.10.31.149 Herramientas implementadas para fortalecer la capacidad administrativa del municipio</t>
  </si>
  <si>
    <t>MP.1.3.7.031 Predios con estratificación socioeconómica</t>
  </si>
  <si>
    <t>MP.1.4.17.063 Instituciones educativas oficiales con acompañamiento pedagógico - curricular al Plan de Educación Ambiental</t>
  </si>
  <si>
    <t>MP.1.2.6.016 Sistema de información para la caracterización de las poblaciones vulnerables implementado</t>
  </si>
  <si>
    <t>MP.1.4.14.051 Infraestructura cultural intervenida</t>
  </si>
  <si>
    <t>MP.3.7.24.110 Planes de negocio con viabilidad técnica formulados</t>
  </si>
  <si>
    <t>MP.5.10.33.166 Trámites disponibles en la sede electrónica</t>
  </si>
  <si>
    <t>MP.2.5.20.091 Zonas verdes mantenidas</t>
  </si>
  <si>
    <t>MP.4.8.27.126 Vía terciaria con mantenimiento</t>
  </si>
  <si>
    <t>MP.3.7.23.104 Proyectos cofinanciados para agregar valor a los productos y/o mejorar los canales de comercialización</t>
  </si>
  <si>
    <t>MP.4.8.25.117 Vías señalizadas</t>
  </si>
  <si>
    <t>MP.1.1.3.008 Estrategias de promoción de la salud implementadas</t>
  </si>
  <si>
    <t>MP.2.5.21.096 Sistemas de alerta temprana implementados</t>
  </si>
  <si>
    <t xml:space="preserve">MP.1.4.16.058 Niños, niñas, adolescentes y jóvenes con deporte, recreación y actividad física en jornada escolar complementaria </t>
  </si>
  <si>
    <t>MP.5.10.31.152 Estrategias de fortalecimiento de la gestión estadística implementadas</t>
  </si>
  <si>
    <t>MP.1.4.17.064 Estudiantes beneficiarios de transporte escolar</t>
  </si>
  <si>
    <t>MP.1.2.6.022 Instancias formales de participación de poblaciones vulnerables fortalecidas</t>
  </si>
  <si>
    <t>MP.1.4.14.053 Restauraciones realizadas a bienes de interés cultural</t>
  </si>
  <si>
    <t>MP.3.7.24.111 Rutas de atractivos turísticos desarrolladas en circuito turístico</t>
  </si>
  <si>
    <t>MP.2.5.21.097 Plan de Gestión Integral de Residuos Solidos con seguimiento</t>
  </si>
  <si>
    <t>MP.4.8.27.128 Vía urbana mejorada</t>
  </si>
  <si>
    <t>MP.1.2.5.168 Unidades productivas colectivas de población reincorporada, reinsertada y otros agentes del posconflicto fortalecidas</t>
  </si>
  <si>
    <t>MP.4.8.26.118 Plan de Movilidad Sostenible y Segura formulado y adoptado</t>
  </si>
  <si>
    <t>MP.1.4.16.059 Personas beneficiadas en eventos recreativos comunitarios realizados</t>
  </si>
  <si>
    <t>MP.5.10.31.154 Sistemas de información geográfica actualizados</t>
  </si>
  <si>
    <t>MP.1.4.17.065 Estudiantes beneficiados con estrategias de promoción del bilingüismo</t>
  </si>
  <si>
    <t>MP.1.2.5.023 Niños, niñas, adolescentes y jóvenes beneficiados con oferta social integral</t>
  </si>
  <si>
    <t>MP.1.4.14.170 Escuelas de música construidas</t>
  </si>
  <si>
    <t>MP.1.1.4.172 Política pública de bienestar animal formulada</t>
  </si>
  <si>
    <t>MP.4.8.27.129 Vía urbana rehabilitada</t>
  </si>
  <si>
    <t>MP.4.8.26.119 Sistemas de transporte público en funcionamiento</t>
  </si>
  <si>
    <t>MP.1.4.15.174 Infraestructura deportiva mejorada</t>
  </si>
  <si>
    <t>MP.1.4.17.066 Modelos educativos acompañados</t>
  </si>
  <si>
    <t>MP.1.4.12.043 Centros comunitarios construidos</t>
  </si>
  <si>
    <t>MP.1.4.14.171 Centros culturales modificados</t>
  </si>
  <si>
    <t>MP.4.8.26.122 Central intermodal de transporte construida</t>
  </si>
  <si>
    <t>MP.4.8.26.120 Ciclo infraestructura mantenida</t>
  </si>
  <si>
    <t>MP.5.10.31.021 Pago de pasivos laborales de la administración pública territorial realizados</t>
  </si>
  <si>
    <t>MP.1.4.17.067 Jóvenes beneficiados con estrategias de apoyo financiero para el acceso a la educación superior</t>
  </si>
  <si>
    <t>MP.1.4.12.044 Centros comunitarios dotados</t>
  </si>
  <si>
    <t>MP.1.4.14.173 Museos contruidos</t>
  </si>
  <si>
    <t>MP.4.8.26.123 Estudios de preinversión para infraestructura de transporte intermodal realizados</t>
  </si>
  <si>
    <t>MP.4.8.26.121 Ciclo parqueaderos construidos</t>
  </si>
  <si>
    <t>MP.1.4.17.068 Estudiantes beneficiados con estrategias de permanencia</t>
  </si>
  <si>
    <t>MP.1.2.6.045 Políticas públicas formuladas e implementadas</t>
  </si>
  <si>
    <t>MP.1.3.9.035 Hogares beneficiados con adquisición de vivienda</t>
  </si>
  <si>
    <t>MP.1.4.17.069 Número de instituciones educativas oficiales con modelo de atención integral a la primera infancia implementado</t>
  </si>
  <si>
    <t>MP.1.3.9.036 Hogares beneficiados con mejoramiento de una vivienda</t>
  </si>
  <si>
    <t>MP.1.4.17.070 Sistemas de reporte de asistencia a clases operando</t>
  </si>
  <si>
    <t>MP.4.9.28.132 Espacio público construido</t>
  </si>
  <si>
    <t>MP.1.4.17.071 Bibliotecas escolares mejoradas</t>
  </si>
  <si>
    <t>MP.4.9.28.131 Espacio público adecuado</t>
  </si>
  <si>
    <t>MP.1.4.17.072 Docentes y agentes educativos beneficiados con estrategias de mejoramiento de sus capacidades</t>
  </si>
  <si>
    <t>MP.1.3.7.025 Acueductos construidos</t>
  </si>
  <si>
    <t>MP.1.4.17.073 Entidades del sector educativo con inspección, vigilancia y control</t>
  </si>
  <si>
    <t>MP.1.3.7.026 Alcantarillados construidos</t>
  </si>
  <si>
    <t>MP.1.4.17.074 Entidades territoriales con estrategias para la prevención de riesgos sociales en los entornos escolares implementadas</t>
  </si>
  <si>
    <t>MP.1.3.7.030 Usuarios beneficiados con subsidios de acueducto y saneamiento básico</t>
  </si>
  <si>
    <t>MP.1.4.17.075 Personas beneficiadas con procesos de formación informal</t>
  </si>
  <si>
    <t>MP.5.10.31.138 Observatorio de obras en desarrollo en funcionamiento</t>
  </si>
  <si>
    <t>MP.1.4.17.076 Estudiantes con acceso a contenidos web en el establecimiento educativo</t>
  </si>
  <si>
    <t>MP.1.4.17.077 Estudiantes beneficiados del programa de alimentación escolar</t>
  </si>
  <si>
    <t>MP.1.4.17.078 Estudiantes vinculados a procesos de orientación socio ocupacional</t>
  </si>
  <si>
    <t>MP.1.4.17.079 Instituciones educativas oficiales con atención integral a nivel preescolar</t>
  </si>
  <si>
    <t>MP.1.4.17.080 Instituciones educativas con profesionales de apoyo pedagógico contratados</t>
  </si>
  <si>
    <t>MP.1.4.17.081 Instituciones educativas oficiales con asistencia técnica para la actualización de los manuales de convivencia</t>
  </si>
  <si>
    <t>1162 DIRECCIÓN DE GESTIÓN DEL RIESGO DE DESASTRES</t>
  </si>
  <si>
    <t>1132 INSTITUTO MUNICIPAL DEL DEPORTE Y LA RECREACIÓN (IMDER)</t>
  </si>
  <si>
    <t>1145 SECRETARIA GENERAL</t>
  </si>
  <si>
    <t>1147 SECRETARÍA DE DESARROLLO  INSTITUCIONAL</t>
  </si>
  <si>
    <t>1149 SECRETARÍA DE PLANEACIÓN</t>
  </si>
  <si>
    <t>1150 SECRETARÍA DE HACIENDA</t>
  </si>
  <si>
    <t>1151 SECRETARÍA DE EDUCACION</t>
  </si>
  <si>
    <t>1153 SECRETARÍA DE INTEGRACIÓN SOCIAL</t>
  </si>
  <si>
    <t>1158 SECRETARÍA DE CULTURA</t>
  </si>
  <si>
    <t>1159 SECRETARÍA DE PARTICIPACION COMUNITARIA</t>
  </si>
  <si>
    <t>1163 DIRECCIÓN DE EMPRENDIMIENTO Y DESARROLLO EMPRESARIAL</t>
  </si>
  <si>
    <t>1164 SECRETARÍA DE SEGURIDAD Y CONVIVENCIA</t>
  </si>
  <si>
    <t>1167 DIRECCIÓN DE TECNOLOGÍA, INNOVACIÓN Y CIENCIA</t>
  </si>
  <si>
    <t>1168 DIRECCIÓN DE GESTIÓN DEL MEDIO AMBIENTE</t>
  </si>
  <si>
    <t>1169 SECRETARÍA DE INFRAESTRUCTURA, RENOVACIÓN URBANA Y VIVIENDA</t>
  </si>
  <si>
    <t>1170 SECRETARÍA AGROPECUARIA Y DESARROLLO RURAL</t>
  </si>
  <si>
    <t>1171 SECRETARÍA DE TRÁNSITO Y TRANSPORTE</t>
  </si>
  <si>
    <t>1173 SECRETARÍA DE SALUD</t>
  </si>
  <si>
    <t>1174 DIRECCIÓN DE COMUNICACIONES</t>
  </si>
  <si>
    <t>1175 SECRETARÍA DE GOBIERNO</t>
  </si>
  <si>
    <t>PRESUPUESTO DETALLADO</t>
  </si>
  <si>
    <t>DESCRIPCIÓN DE LA ACTIVIDAD</t>
  </si>
  <si>
    <t>CCPET</t>
  </si>
  <si>
    <t>CPI</t>
  </si>
  <si>
    <t>INSUMO</t>
  </si>
  <si>
    <t>FUENTE DE FINANCIACIÓN</t>
  </si>
  <si>
    <t>VALOR TOTAL</t>
  </si>
  <si>
    <t>ACTUALIZACIÓN</t>
  </si>
  <si>
    <t>Comprende las actividades iniciales requeridas para la adecuación del área de intervención, incluyendo localización y replanteo topográfico, limpieza y descapote del terreno, cerramiento provisional, instalación de campamento de obra y acometidas temporales de servicios públicos, garantizando las condiciones técnicas y operativas para el inicio del proyecto.</t>
  </si>
  <si>
    <t>2.3.2.01.01.001.02.08</t>
  </si>
  <si>
    <t>11 Mano de obra calificada</t>
  </si>
  <si>
    <t>133 R/BCE RECURSOS DEL CRÉDITO</t>
  </si>
  <si>
    <t>Contempla la construcción de elementos estructurales, conformación de placas, instalación de sistemas de cubierta y adecuación de áreas exteriores, garantizando condiciones de estabilidad, resistencia, seguridad estructural y funcionalidad</t>
  </si>
  <si>
    <t>Comprende la ejecución de las actividades relacionadas con la instalación, montaje e integración de las redes técnicas requeridas para la operación del establecimiento de salud, incluyendo sistemas hidráulicos y sanitarios, redes eléctricas reguladas y no reguladas, sistemas de telecomunicaciones (voz y datos) y red contra incendios (RCI). Incluye el suministro e instalación de tuberías, cableado, equipos, tableros, accesorios y dispositivos de control, así como la realización de pruebas de funcionamiento, garantizando el cumplimiento de la normatividad vigente, la seguridad de los usuarios y la adecuada operación de los servicios.</t>
  </si>
  <si>
    <t>Contempla la ejecución de las actividades arquitectónicas orientadas a la terminación de los espacios interiores y exteriores de la edificación, incluyendo mampostería, pañetes, estucos, enchapes, pisos, pintura, instalación de carpintería metálica y en madera, puertas, ventanas, cielos rasos y demás elementos de acabado.</t>
  </si>
  <si>
    <t>Incluye la ejecución de las acciones definidas en los planes de manejo ambiental y de tránsito, orientadas a prevenir, mitigar, corregir y compensar los impactos generados por la ejecución del proyecto. Contempla el manejo adecuado de residuos de construcción y demolición, control de emisiones de polvo y ruido, protección de recursos naturales, señalización de obra, control de tráfico y seguridad vial, así como la implementación de medidas de seguridad y salud en el trabajo.</t>
  </si>
  <si>
    <t>2.3.2.02.02.008</t>
  </si>
  <si>
    <t>Comprende el seguimiento, control y verificación integral de la ejecución del proyecto desde los componentes técnico, administrativo, financiero, ambiental y legal, asegurando el cumplimiento de los diseños, especificaciones técnicas, cronograma, presupuesto y obligaciones contractuales. Incluye la revisión de cantidades de obra, control de calidad de materiales, validación de actas de avance y emisión de conceptos técnicos</t>
  </si>
  <si>
    <t>Comprende el suministro, montaje e instalación de los sistemas de ventilación mecánica requeridos para garantizar condiciones adecuadas de calidad del aire interior, confort térmico y control ambiental en las diferentes áreas del establecimiento de salud, conforme a los diseños técnicos y a la normatividad vigente aplicable. Incluye la instalación de equipos, ductería, rejillas, difusores, sistemas de extracción e inyección de aire, así como los componentes eléctricos y de control asociados. De igual forma, contempla la realización de pruebas de funcionamiento, balanceo de aire y puesta en marcha del sistema</t>
  </si>
  <si>
    <t xml:space="preserve">TOTAL PRESUPUESTO            </t>
  </si>
  <si>
    <t>DETALLE DE POBLACIÓN BENEFICIADA</t>
  </si>
  <si>
    <t>INDICADOR PRODUCTO</t>
  </si>
  <si>
    <t>PRODUCTO</t>
  </si>
  <si>
    <t>DETALLE POBLACION BENEFICIADA</t>
  </si>
  <si>
    <t>UBICACIÓN DE POBLACIÓN</t>
  </si>
  <si>
    <t>UBICACIÓN POR COMUNAS / CORREGIMIENTOS</t>
  </si>
  <si>
    <t>CANTIDAD POBLACIÓN</t>
  </si>
  <si>
    <t>Población del corregimiento de Rozo y sus zonas de influencia</t>
  </si>
  <si>
    <t>Corregimiento Rozo y sus zonas de influencia - Zona Rural</t>
  </si>
  <si>
    <t>Comuna 8</t>
  </si>
  <si>
    <t>TOTAL POBLACIÓN BENEFICIADA CON EL PROYECTO</t>
  </si>
  <si>
    <t xml:space="preserve">CRONOGRAMA DE ACTIVIDADES DEL PROYECTO </t>
  </si>
  <si>
    <t>FECHA ESTIMADA INICIO</t>
  </si>
  <si>
    <t>No.</t>
  </si>
  <si>
    <t xml:space="preserve">ACTIVIDADES </t>
  </si>
  <si>
    <t>BPIM+ACT</t>
  </si>
  <si>
    <t>FECHA ESTIMADA DE INICIO</t>
  </si>
  <si>
    <t>FECHA ESTIMADA DE FINALIZACIÓN</t>
  </si>
  <si>
    <t>MESES</t>
  </si>
  <si>
    <t>ENERO</t>
  </si>
  <si>
    <t>FEBRERO</t>
  </si>
  <si>
    <t>MARZO</t>
  </si>
  <si>
    <t>ABRIL</t>
  </si>
  <si>
    <t>MAYO</t>
  </si>
  <si>
    <t>JUNIO</t>
  </si>
  <si>
    <t>JULIO</t>
  </si>
  <si>
    <t>AGOSTO</t>
  </si>
  <si>
    <t>SEPTIEMBRE</t>
  </si>
  <si>
    <t>OCTUBRE</t>
  </si>
  <si>
    <t>NOVIEMBRE</t>
  </si>
  <si>
    <t>DICIEMBRE</t>
  </si>
  <si>
    <t>X</t>
  </si>
  <si>
    <t>FOCALIZACIÓN</t>
  </si>
  <si>
    <t>POLÍTICA TRANSVERSAL</t>
  </si>
  <si>
    <t>No aplica</t>
  </si>
  <si>
    <t>PROYECTO</t>
  </si>
  <si>
    <t>NOMBRE_PROYECTO</t>
  </si>
  <si>
    <t>VALOR MÁXIMO</t>
  </si>
  <si>
    <t>OBJETIVO</t>
  </si>
  <si>
    <t>MEJORAMIENTO DEL ESPACIO PÚBLICO EN LA ZONA URBANA Y RURAL DEL MUNICIPIO DE   PALMIRA</t>
  </si>
  <si>
    <t>REHABILITACIÓN DE LAS VÍAS URBANAS DEL MUNICIPIO DE  PALMIRA</t>
  </si>
  <si>
    <t>MEJORAR LAS CONDICIONES DE MOVILIDAD EN LA ZONA URBANA DEL MUNICIPIO DE PALMIRA</t>
  </si>
  <si>
    <t>DESARROLLO COMERCIAL Y AGROTURÍSTICO EN EL MUNICIPIO DE  PALMIRA</t>
  </si>
  <si>
    <t>GENERAR ESTRATEGIAS QUE PROMUEVAN Y DESTAQUEN LA IMPORTANCIA DEL SECTOR AGROALIMENTARIO Y TURÍSTICO EN LA ECONOMÍA, LA CULTURA Y LA IDENTIDAD NACIONAL.</t>
  </si>
  <si>
    <t>FORTALECIMIENTO DE LA POLÍTICA DE GOBIERNO DIGITAL EN EL MUNICIPIO DE  PALMIRA</t>
  </si>
  <si>
    <t>ARTICULAR EL DESARROLLO DE SERVICIOS Y PROCESOS DIGITALES PARA LA TOMA DE DECISIONES BASADAS EN DATOS Y CONSOLIDACIÓN DE UN ESTADO ABIERTO EN EL MUNICIPIO DE PALMIRA</t>
  </si>
  <si>
    <t>FORTALECIMIENTO A LA SEGURIDAD Y CONVIVENCIA CIUDADANA DEL MUNICIPIO DE PALMIRA</t>
  </si>
  <si>
    <t>MEJORAR LA SEGURIDAD Y LA CONVIVENCIA CIUDADANA DEL MUNICIPIO DE PALMIRA</t>
  </si>
  <si>
    <t>CONSTRUCCIÓN DE BULEVAR EN LA COMUNA N° 1 DEL MUNICIPIO DE PALMIRA</t>
  </si>
  <si>
    <t>MEJORAR EL ESPACIO PÚBLICO EFECTIVO EN EL MUNICIPIO DE PALMIRA</t>
  </si>
  <si>
    <t>MEJORAMIENTO DE LA INFRAESTRUCTURA INTEGRADA A LOS CENTROS DE DESARROLLO INFANTIL (CDI) DEL MUNICIPIO DE  PALMIRA</t>
  </si>
  <si>
    <t>FORTALECIMIENTO DEL ASEGURAMIENTO AL SISTEMA GENERAL DE SEGURIDAD SOCIAL EN SALUD EN EL MUNICIPIO DE  PALMIRA</t>
  </si>
  <si>
    <t>Disminuir las barreras de acceso al Sistema General de Seguridad Social en Salud del municipio de Palmira</t>
  </si>
  <si>
    <t>FORTALECIMIENTO DE LA GESTIÓN ADMINISTRATIVA DE LA SECRETARIA DE HACIENDA DEL MUNICIPIO DE  PALMIRA</t>
  </si>
  <si>
    <t>Implementar estrategias que permitan mejorar el potencial de recaudo de las principales rentas en el Municipio de Palmira</t>
  </si>
  <si>
    <t>MANTENIMIENTO DE ZONAS VERDES E INDIVIDUOS ARBÓREOS PARA LA MEJORA DEL PAISAJE Y EL CUIDADO DE LA ESTRUCTURA ECOLÓGICA AMBIENTAL DEL ÁREA RURAL Y URBANA DEL MUNICIPIO DE  PALMIRA</t>
  </si>
  <si>
    <t>Mejorar las condiciones paisajísticas de las zonas verdes públicas que hacen parte de la Estructura Ecológica Principal del municipio</t>
  </si>
  <si>
    <t>DESARROLLO DE CAMPAÑAS DE EDUCACIÓN Y CULTURA AMBIENTAL PARA LA IMPLEMENTACIÓN DE LA POLÍTICA DE EDUCACIÓN AMBIENTAL EN EL MUNICIPIO DE   PALMIRA</t>
  </si>
  <si>
    <t>Implementar la Política de Educación Ambiental en el Municipio de Palmira</t>
  </si>
  <si>
    <t>APOYO A LOS NEGOCIOS VERDES COMO HERRAMIENTA PARA LA TRANSFORMACIÓN PRODUCTIVA Y ACCIÓN CLIMÁTICA EN EL MUNICIPIO DE  PALMIRA</t>
  </si>
  <si>
    <t>Promover la oferta de bienes y servicios a partir del uso sostenible de los recursos naturales</t>
  </si>
  <si>
    <t>IMPLEMENTACIÓN DEL SEGUIMIENTO AL PLAN DE GESTIÓN INTEGRAL DE RESIDUOS SÓLIDOS PARA UN AMBIENTE EJEMPLAR EN EL MUNICIPIO DE   PALMIRA</t>
  </si>
  <si>
    <t>Incrementar el porcentaje de residuos sólidos aprovechados y dispuestos de manera adecuada</t>
  </si>
  <si>
    <t>IMPLEMENTACIÓN DE ESTRATEGIAS DE CONSERVACIÓN EN ÁREAS DE IMPORTANCIA PARA LA PROTECCIÓN DEL RECURSO HÍDRICO EN EL MUNICIPIO DE   PALMIRA</t>
  </si>
  <si>
    <t>Implementar acciones de conservación en ecosistemas y áreas de importancia estratégica para protección del recurso hídrico en el municipio de Palmira</t>
  </si>
  <si>
    <t>ASISTENCIA TÉCNICA PARA LA INCORPORACIÓN DE VARIABLES AMBIENTALES EN LA PLANIFICACIÓN SECTORIAL DE SECTORES EN EL MUNICIPIO DE  PALMIRA</t>
  </si>
  <si>
    <t>Mitigar los impactos ambientales mediante el seguimiento a las actividades socioeconómicas para controlar el deterioro de las condiciones ambientales en el municipio de Palmira</t>
  </si>
  <si>
    <t>CONSOLIDACIÓN DEL SERVICIO EDUCATIVO DE CALIDAD EN LAS INSTITUCIONES EDUCATIVAS OFICIALES DEL MUNICIPIO DE  PALMIRA</t>
  </si>
  <si>
    <t>Garantizar la prestación del servicio educativo de calidad en las instituciones educativas oficiales del municipio de Palmira.</t>
  </si>
  <si>
    <t>CONTRIBUCIÓN AL DESARROLLO DEL PLAN INTEGRAL DE SEGURIDAD Y CONVIVENCIA CIUDADANA PISCC DEL MUNICIPIO DE   PALMIRA</t>
  </si>
  <si>
    <t>Apoyar el desarrollo de las estrategias de seguridad y convivencia en el Municipio de Palmira en el marco del Plan Integral de Seguridad y Convivencia Ciudadana</t>
  </si>
  <si>
    <t>IMPLEMENTACIÓN DE UN SISTEMA DE INFORMACION DE SEGURIDAD INTELIGENTE EN EL MUNICIPIO DE   PALMIRA</t>
  </si>
  <si>
    <t>Desarrollar un Sistema de Seguridad con estrategias tecnológicas para garantizar la convivencia y la seguridad ciudadana</t>
  </si>
  <si>
    <t>CONTRIBUCIÓN PARA EL DESARROLLO DE ESPACIOS DE PARTICIPACIÓN EN EL MUNICIPIO DE  PALMIRA</t>
  </si>
  <si>
    <t>Desarrollar una propuesta para el fortalecimiento de la participacion ciudadana en el municipio de palmira</t>
  </si>
  <si>
    <t>FORTALECIMIENTO DEL SERVICIO AL CIUDADANO EN EL MUNICIPIO DE  PALMIRA</t>
  </si>
  <si>
    <t>Fortalecer el servicio al ciudadano logrando que se brinde una atención inclusiva, efectiva, oportuna, clara y de calidad,mediante la asignación adecuada de recursos humanos y tecnológicos, para garantizar una atención más eficiente que se ajuste a las necesidades y expectativas de la población.</t>
  </si>
  <si>
    <t>IMPLEMENTACIÓN DE ACCIONES QUE CONTRIBUYAN A LA GENERACIÓN DE VALOR PÚBLICO INSTITUCIONAL PARA LA GESTIÓN Y DIRECCIÓN EFICIENTE DE LA GESTIÓN PÚBLICA  PALMIRA</t>
  </si>
  <si>
    <t>Fortalecer la generación de valor público en términos de eficacia, eficiencia y calidad</t>
  </si>
  <si>
    <t>CONSOLIDACIÓN DE LA SEGURIDAD VIAL EN EL MUNICIPIO DE  PALMIRA</t>
  </si>
  <si>
    <t>Mejorar las condiciones de seguridad vial en el municipio de Palmira</t>
  </si>
  <si>
    <t>DESARROLLO DE MEDIDAS PARA MEJORAR LA EFICIENCIA ENERGÉTICA EN EL MUNICIPIO DE PALMIRA  PALMIRA</t>
  </si>
  <si>
    <t>Disminuir los costos de operación en los servicios de alumbrado público en el Municipio de Palmira</t>
  </si>
  <si>
    <t>MANTENIMIENTO Y MEJORAMIENTO DE LA RED VIAL REGIONAL  PALMIRA</t>
  </si>
  <si>
    <t>Mejorar los niveles de movilidad en el tránsito vehicular y peatonal en la zona urbana y rural del municipio</t>
  </si>
  <si>
    <t>FORTALECIMIENTO A LOS PROCESOS DE OPERACIÓN Y MANTENIMIENTO DE LOS SERVICIOS PÚBLICOS DE ACUEDUCTO, ALCANTARILLADO Y ASEO EN EL MUNICIPIO DE PALMIRA.</t>
  </si>
  <si>
    <t>Mejorar el índice de desempeño institucional de entidades públicas en la prestación de servicios públicos.</t>
  </si>
  <si>
    <t>FORTALECIMIENTO DE LAS MEDIDAS PARA MEJORAR LAS CONDICIONES HABITACIONALES EN EL MUNICIPIO DE PALMIRA.</t>
  </si>
  <si>
    <t>Reducir el déficit habitacional en el Municipio de Palmira</t>
  </si>
  <si>
    <t>IDENTIFICACIÓN DE LAS CONDICIONES DE VIDA DE LA POBLACIÓN EN EL MUNICIPIO DE  PALMIRA</t>
  </si>
  <si>
    <t>Mejorar la identificación de las condiciones de vida de la población en el municipio de Palmira</t>
  </si>
  <si>
    <t>FORTALECIMIENTO A LA PARTICIPACIÓN LOCAL EN EL MUNICIPIO DE  PALMIRA</t>
  </si>
  <si>
    <t>Fortalecer la participación ciudadana en el municipio de Palmira, promoviéndose la democracia participativa, la ampliación de capacidades, el control social y la trasformación de realidades.</t>
  </si>
  <si>
    <t>REVISIÓN GENERAL DE LA ESTRATIFICACIÓN SOCIOECONÓMICA DE CENTROS POBLADOS Y CABECERA MUNICIPAL DE   PALMIRA</t>
  </si>
  <si>
    <t>Aumentar la coherencia entre la estratificación socioeconómica del municipio de Palmira y las dinámicas territoriales</t>
  </si>
  <si>
    <t>IMPLEMENTACIÓN DE ESTRATEGIAS DE APOYO A LA COMUNIDAD PARA PROMOVER LA PARTICIPACION CIUDADANA Y LA SANA CONVIVENCIA  PALMIRA</t>
  </si>
  <si>
    <t>Desarrollar acciones estratégicas contra la delincuencia, seguridad y la sana convivencia en el Municipio de Palmira</t>
  </si>
  <si>
    <t>MEJORAMIENTO DE LAS CAPACIDADES INSTITUCIONALES PARA LA COMUNICACIÓN PÚBICA EN EL MUNICIPIO DE  PALMIRA</t>
  </si>
  <si>
    <t>Mejorar la capacidad institucional para la comunicación efectiva de los bienes, servicios y logros de la administración municipal a la ciudadanía para incrementar su confianza en el Estado</t>
  </si>
  <si>
    <t>APOYO TÉCNICO Y METODOLÓGICO A LA PLANEACIÓN EN EL MUNICIPIO DE  PALMIRA</t>
  </si>
  <si>
    <t>Mejorar las competencias en implementación de instrumentos de planificación en la alcaldía del municipio de Palmira</t>
  </si>
  <si>
    <t>MEJORAMIENTO DE LOS SISTEMAS PRODUCTIVOS AGROPECUARIOS BAJO COMPONENTES TÉCNICOS, ADMINISTRATIVOS Y COMERCIALES EN EL SECTOR AGROPECUARIO   PALMIRA</t>
  </si>
  <si>
    <t>Fortalecer el desarrollo integral del sector agropecuario del municipio de Palmira</t>
  </si>
  <si>
    <t>FORTALECIMIENTO AL PROCESO DE EMPLEABILIDAD EN EL MUNICIPIO DE  PALMIRA</t>
  </si>
  <si>
    <t>Dinamizar el mercado laboral en el municipio, incentivando la generación de ingresos y creación de nuevos empleos</t>
  </si>
  <si>
    <t>FORTALECIMIENTO DE LOS PROCESOS DE EMPRENDIMIENTO EN EL MUNICIPIO DE  PALMIRA</t>
  </si>
  <si>
    <t>Impulsar el ecosistema de emprendimiento a través del fortalecimiento de los emprendedores y empresarios del municipio de Palmira</t>
  </si>
  <si>
    <t>FORTALECIMIENTO DEL SECTOR TURÍSTICO E IMPULSO AL DESARROLLO EMPRESARIAL DEL MUNICIPIO DE   PALMIRA</t>
  </si>
  <si>
    <t>Impulsar el crecimiento económico en el municipio de Palmira</t>
  </si>
  <si>
    <t>AMPLIACIÓN DE LA CAPACIDAD OPERATIVA PARA LA ATENCIÓN DE LOS SERVICIOS DE JUSTICIA Y LA GARANTÍA DE DERECHOS EN EL MUNICIPIO   PALMIRA</t>
  </si>
  <si>
    <t>Ampliar la capacidad operativa para la atención de los servicios de justicia y la garantía de derechos en el municipio de palmira</t>
  </si>
  <si>
    <t>AMPLIACIÓN DE LA CAPACIDAD FINANCIERA Y OPERATIVA PARA BRINDAR ASISTENCIA Y ATENCIÓN HUMANITARIA INMEDIATA A LAS VÍCTIMAS DEL CONFLICTO ARMADO EN EL MUNICIPIO DE   PALMIRA</t>
  </si>
  <si>
    <t>Ampliar la capacidad financiera y operativa para brindar asistencia y atención humanitaria inmediata a las víctimas del conflicto armado en el Municipio de Palmira</t>
  </si>
  <si>
    <t>MEJORAMIENTO DE LA CAPACIDAD INSTITUCIONAL PARA GARANTIZAR LA PREVENCIÓN, PROMOCIÓN Y  PROTECCIÓN DE LOS DERECHOS HUMANOS EN EL MUNICIPIO DE  PALMIRA</t>
  </si>
  <si>
    <t>Mejorar la capacidad institucional para garantizar la prevención, promoción y protección de los derechos humanos en el municipio de Palmira.</t>
  </si>
  <si>
    <t>FORTALECIMIENTO DEL CONTROL AL ESPACIO PÚBLICO EN EL MUNICIPIO DE  PALMIRA</t>
  </si>
  <si>
    <t>Fortalecer el Control del Espacio Público en el Municipio de Palmira</t>
  </si>
  <si>
    <t>CONSOLIDACIÓN AL DESARROLLO Y PRÁCTICA DEL DEPORTE, LA RECREACIÓN Y EL APROVECHAMIENTO DEL TIEMPO LIBRE DE LA COMUNIDAD EN EL MUNICIPIO DE   PALMIRA</t>
  </si>
  <si>
    <t>Fomentar el desarrollo y práctica del deporte, la recreación y el aprovechamiento del tiempo libre de la comunidad en el Municipio de Palmira</t>
  </si>
  <si>
    <t>MEJORAMIENTO DEL DEPORTE COMPETITIVO, MEDIANTE LA PREPARACIÓN INTEGRAL DE LOS ATLETAS DE ALTO RENDIMIENTO EN EL MUNICIPIO DE  PALMIRA</t>
  </si>
  <si>
    <t>Fortalecer el deporte competitivo, mediante la preparación integral de los atletas de alto rendimiento en el municipio de Palmira</t>
  </si>
  <si>
    <t>MANTENIMIENTO DE LA INFRAESTRUCTURA DEPORTIVA Y RECREATIVA DEL MUNICIPIO  PALMIRA</t>
  </si>
  <si>
    <t>Brindar escenarios deportivos y recreativos en óptimas condiciones en el Municipio de Palmira</t>
  </si>
  <si>
    <t>ACTUALIZACIÓN IMPLEMENTACIÓN Y SEGUIMIENTO DE POLÍTICAS PÚBLICAS SOCIALES COMO INSTRUMENTO DE GARANTÍA DE LOS DERECHOS DE LA POBLACIÓN VULNERABLE EN EL MUNICIPIO DE  PALMIRA</t>
  </si>
  <si>
    <t>Incrementar el acceso a mecanismos y recursos institucionales para garantizar los derechos sociales de los grupos poblaciones en el municipio de Palmira</t>
  </si>
  <si>
    <t>MEJORAMIENTO EN LA CALIDAD DE VIDA DE LAS PERSONAS MAYORES EN ESTADO DE VULNERABILIDAD DEL MUNICIPIO DE  PALMIRA</t>
  </si>
  <si>
    <t>Mejorar la calidad de vida del adulto mayor en condición de vulnerabilidad en el municipio de Palmira.</t>
  </si>
  <si>
    <t>IMPLEMENTACIÓN  Y FORTALECIMIENTO  DE LAS MESAS TECNICAS POBLACIONALES DEL MUNICIPIO DE   PALMIRA</t>
  </si>
  <si>
    <t>Promover la participación ciudadana en las mesas poblacionales lo cual permitirá su inclusión en las decisiones del municipio de Palmira</t>
  </si>
  <si>
    <t>MEJORAMIENTO DE LA PROMOCIÓN Y PROTECCIÓN DE LOS DERECHOS DE LOS NIÑOS, NIÑAS, ADOLESCENTES Y JÓVENES EN LAS COMUNAS MÁS VULNERABLES DEL MUNICIPIO DE   PALMIRA</t>
  </si>
  <si>
    <t>Mejorar la capacidad de las familias y de la comunidad, para proteger y promover los derechos de los menores y de los jóvenes del Municipio de Palmira.</t>
  </si>
  <si>
    <t>MEJORAMIENTO EN LA CALIDAD DE VIDA DE LOS GRUPOS POBLACIONALES EN ESTADO DE VULNERABILIDAD EN EL MUNICIPIO DE  PALMIRA</t>
  </si>
  <si>
    <t>Aumentar los niveles de inclusión social y productiva de la población vulnerable en el municipio de Palmira.</t>
  </si>
  <si>
    <t>MEJORAMIENTO DE LOS SERVICIOS TECNOLÓGICOS PARA LA CREACIÓN DE CAPACIDADES INSTITUCIONALES EN EL MUNICIPIO DE  PALMIRA</t>
  </si>
  <si>
    <t>Fortalecer los recursos tecnológicos que soportan los servicios TI para el desempeño institucional</t>
  </si>
  <si>
    <t>CONTRIBUCIÓN DE LA MOVILIDAD SOSTENIBLE, SEGURA Y SALUDABLE EN EL MUNICIPIO DE   PALMIRA</t>
  </si>
  <si>
    <t>Fortalecer el sistema de transporte público del municipio de Palmira</t>
  </si>
  <si>
    <t>IMPLEMENTACIÓN DE UN SISTEMA INTEGRAL DE INFORMACIÓN PARA CARACTERIZAR LA POBLACIÓN VULNERABLE EN EL MUNICIPIO DE  PALMIRA</t>
  </si>
  <si>
    <t>Mejorar la pertinencia de la oferta social, asegurando un acceso equitativo a los recursos y servicios necesarios para mejorar la calidad de vida de los grupos poblacionales en el municipio de Palmira.</t>
  </si>
  <si>
    <t>DESARROLLO AGROPECUARIO SOSTENIBLE DEL MUNICIPIO DE PALMIRA</t>
  </si>
  <si>
    <t>Incrementar la transferencia de tecnología en producción sostenible y activos productivos requeridos para pequeños y medianos productores del municipio de Palmira</t>
  </si>
  <si>
    <t>CONSTRUCCIÓN DE LA VISIÓN PROSPECTIVA PARA EL DESARROLLO SOSTENIBLE Y COMPETITIVO DE  PALMIRA</t>
  </si>
  <si>
    <t>Construir una visión prospectiva participativa para el desarrollo sostenible y competitivo de Palmira al 2050.</t>
  </si>
  <si>
    <t>IMPLEMENTACIÓN  PRÁCTICAS AGROPECUARIAS SOSTENIBLES Y FORTALECIMIENTO DEL DESARROLLO COMUNITARIO EN PALMIRA  PALMIRA</t>
  </si>
  <si>
    <t>Fortalecer el desarrollo comercial y productivo del sector agropecuario en el municipio de Palmira</t>
  </si>
  <si>
    <t>FORTALECIMIENTO DE LAS COMPETENCIAS DEL TALENTO HUMANO DE LA ALCALDIA DE PALMIRA  PALMIRA</t>
  </si>
  <si>
    <t>Implementar estrategias efectivas que mejoren las capacidades de gestión de los funcionarios públicos del Municipio de Palmira</t>
  </si>
  <si>
    <t>FORTALECIMIENTO DE LA GOBERNANZA EN SALUD EN EL MUNICIPIO DE  PALMIRA</t>
  </si>
  <si>
    <t>Fortalecer la gobernanza de salud pública de la Secretaria de Salud Municipal de Palmira</t>
  </si>
  <si>
    <t>APLICACIÓN DE ESTRATEGIAS PARA LA PREVENCIÓN DEL RIESGO Y MANEJO DE DESASTRES EN EL MUNICIPIO DE  PALMIRA</t>
  </si>
  <si>
    <t>Reducir la vulnerabilidad del municipio de Palmira frente a eventos naturales y antrópicos no intencionales</t>
  </si>
  <si>
    <t>FORTALECIMIENTO PARA LA PREPARACIÓN Y ATENCIÓN DEL MANEJO DE DESASTRES CON EL FIN DE DAR RESPUESTA OPORTUNA A LA POBLACIÓN AFECTADA POR EVENTOS SOCIONATURALES O ANTROPICOS NO INTENCIONALES EN EL MUNICIPIO DE  PALMIRA</t>
  </si>
  <si>
    <t>Incrementar la capacidad de respuesta rápida y efectiva para atender las necesidades básicas de la población damnificada en el municipio de Palmira</t>
  </si>
  <si>
    <t>DESARROLLO DE MEDIDAS PARA EL CONOCIMIENTO Y LA REDUCCIÓN DEL RIESGO DE DESASTRES EN EL MUNICIPIO DE   PALMIRA</t>
  </si>
  <si>
    <t>Reducir la vulnerabilidad del Municipio de Palmira frente a la exposición de fenómenos de origen socionaturales</t>
  </si>
  <si>
    <t>FORMACIÓN DE  HABILIDADES Y CAPACIDADES DE LA COMUNIDAD Y ORGANISMOS DE SOCORRO, EN PREVENCIÓN, REDUCCIÓN Y ATENCIÓN DE EMERGENCIAS DE DESASTRES EN EL MUNICIPIO DE  PALMIRA</t>
  </si>
  <si>
    <t>Promover el conocimiento, la cultura de prevención, la reducción y el manejo en la gestión del riesgo de desastres en la comunidad de Palmira</t>
  </si>
  <si>
    <t>IMPLEMENTACIÓN DE ACCIONES DE MITIGACIÓN Y ADAPTACIÓN AL CAMBIO CLIMÁTICO PARA UN DESARROLLO BAJO EN CARBONO Y RESILIENTE AL CLIMA EN EL MUNICIPIO DE  PALMIRA</t>
  </si>
  <si>
    <t>Promover el cuidado ambiental y de gestión del riesgo y cambio climático</t>
  </si>
  <si>
    <t>TRANSFORMACIÓN DIGITAL DE TRÁMITES Y SERVICIOS EN LA ALCALDÍA MUNICIPAL DE  PALMIRA</t>
  </si>
  <si>
    <t>Optimizar la gestión operativa, financiera y administrativa de los trámites y servicios ofrecidos a la ciudadanía por la Alcaldía Municipal de Palmira.</t>
  </si>
  <si>
    <t>DIAGNOSTICO DE LAS CAPACIDADES LOGÍSTICAS DEL MUNICIPIO DE  PALMIRA</t>
  </si>
  <si>
    <t>Elaborar un estudio con las capacidades logísticas del municipio de Palmira.</t>
  </si>
  <si>
    <t>FORTALECIMIENTO DE LA GESTIÓN EN SALUD PÚBLICA EN EL MUNICIPIO DE  PALMIRA</t>
  </si>
  <si>
    <t>Disminuir los riesgos en la salud de la población del municipio de Palmira</t>
  </si>
  <si>
    <t>DESARROLLO DE LA POLÍTICA DE GESTIÓN DE LA INFORMACIÓN ESTADÍSTICA  EN EL MUNICIPIO DE   PALMIRA</t>
  </si>
  <si>
    <t>Incrementar la capacidad estadística institucional y Territorial</t>
  </si>
  <si>
    <t>CONTRIBUCIÓN AL ACCESO Y PERMANENCIA EN EL SISTEMA EDUCATIVO DEL MUNICIPIO DE  PALMIRA</t>
  </si>
  <si>
    <t>Garantizar el acceso al sistema educativo en el Municipio de Palmira.</t>
  </si>
  <si>
    <t>FORTALECIMIENTO DE LA INCLUSIÓN DIGITAL Y LA CONECTIVIDAD EN COMUNIDADES URBANAS Y RURALES DEL MUNICIPIO DE  PALMIRA</t>
  </si>
  <si>
    <t>Incrementar la oferta y aprovechamiento de servicios tecnológicos de acceso gratuito para la ciudadanía.</t>
  </si>
  <si>
    <t>CONSOLIDACIÓN DE HERRAMIENTAS DIGITALES PARA LA TRANSFORMACIÓN DEL MUNICIPIO DE  PALMIRA</t>
  </si>
  <si>
    <t>Mejorar e implementar sistemas de información para la gestión efectiva y eficaz de la Administración Municipal.</t>
  </si>
  <si>
    <t>FORTALECIMIENTO DE LAS CADENAS PRODUCTIVAS AGROPECUARIAS Y MARCA DE ORIGEN LOCAL EN EL MUNICIPIO PALMIRA  PALMIRA</t>
  </si>
  <si>
    <t>Mejorar la visibilidad y el posicionamiento de los productos cultivados en el municipio de Palmira</t>
  </si>
  <si>
    <t>OPTIMIZACIÓN DE UNIDADES PRODUCTIVAS AGROPECUARIAS DE POBLACIÓN REINCORPORADA, REINSERTADA Y OTROS AGENTES DEL POSCONFLICTO DEL MUNICIPIO DE PALMIRA.  PALMIRA</t>
  </si>
  <si>
    <t>Fortalecer la tecnificación en los procesos productivos agropecuarios de la población reincorporada, reinsertada y otros agentes del posconflicto en el municipio de Palmira</t>
  </si>
  <si>
    <t>ADMINISTRACIÓN DE LOS RECURSOS FÍSICOS DE LA ALCALDÍA MUNICIPAL DE PALMIRA  PALMIRA</t>
  </si>
  <si>
    <t>Optimizar la gestión de los recursos físicos de la Alcaldía de Palmira para garantizar su uso eficiente</t>
  </si>
  <si>
    <t>ADMINISTRACIÓN  EFICIENTE DEL PASIVO PENSIONAL DEL MUNICIPIO DE PALMIRA</t>
  </si>
  <si>
    <t>Administrar eficientemente los recursos del pasivo pensional para cubrir las obligaciones pensionales a las que tienen derecho las entidades o las personas naturales.</t>
  </si>
  <si>
    <t>IMPLEMENTACIÓN DE UN OBSERVATORIO PARA LA GESTIÓN Y MONITOREO DE OBRAS EN EL MUNICIPIO DE PALMIRA  PALMIRA</t>
  </si>
  <si>
    <t>Fortalecer la supervisión integral y el seguimiento detallado de proyectos de infraestructura tanto en áreas urbanas como rurales</t>
  </si>
  <si>
    <t>FORTALECIMIENTO EN CIRCULACIÓN, PARTICIPACIÓN Y ACCESO A PROCESOS ARTÍSTICOS Y CULTURALES EN EL MUNICIPIO DE  PALMIRA</t>
  </si>
  <si>
    <t>Incrementar la circulación, participación y acceso a procesos artísticos y culturales en el municipio de palmira</t>
  </si>
  <si>
    <t>IMPLEMENTACIÓN DEL PLAN VIAL Y GESTIÓN DE BIENES MUEBLES E INMUEBLES DEL MUNICIPIO DE PALMIRA  PALMIRA</t>
  </si>
  <si>
    <t>Implementar de manera efectiva el plan vial y mejorar la administración de los bienes muebles e inmuebles del Municipio de Palmira</t>
  </si>
  <si>
    <t>INCREMENTO DE LA PARTICIPACIÓN CIUDADANA EN PROCESOS DE FORMACIÓN PARA LAS ARTES, LAS CULTURAS Y LOS SABERES EN EL MUNICIPIO DE   PALMIRA</t>
  </si>
  <si>
    <t>Incrementar el acceso y la participación ciudadana en procesos de formación artística, cultural y patrimonial en Palmira</t>
  </si>
  <si>
    <t>FORTALECIMIENTO DE LA PARTICIPACIÓN CIUDADANA EN LOS SERVICIOS DE EDUCACIÓN PARA EL TRABAJO EN ACTIVIDADES DE RECUPERACIÓN Y PROMOCIÓN DEL PATRIMONIO ARTÍSTICO, HISTÓRICO Y CULTURAL DEL MUNICIPIO DE  PALMIRA</t>
  </si>
  <si>
    <t>Fortalecer la participación ciudadana en los servicios de educación para el trabajo en actividades de recuperación y promoción del patrimonio artístico, histórico y cultural del municipio de Palmira</t>
  </si>
  <si>
    <t>OPTIMIZACIÓN DEL SERVICIO EDUCATIVO EN EL MUNICIPIO DE  PALMIRA</t>
  </si>
  <si>
    <t>Aumentar las competencias académicas de los NNJA en las Instituciones Educativas del Municipio de Palmira.</t>
  </si>
  <si>
    <t>MODERNIZACIÓN DEL ORDENAMIENTO TERRITORIAL DEL MUNICIPIO DE  PALMIRA</t>
  </si>
  <si>
    <t>Armonizar el ordenamiento territorial del municipio de Palmira frente a las necesidades reales del desarrollo urbano y rural</t>
  </si>
  <si>
    <t>FORTALECIMIENTO DEL PROCESO DE DIGITALIZACIÓN DE TRÁMITES DE LA SUBSECRETARÍA DE PLANEACIÓN TERRITORIAL DE LA ALCALDÍA DE  PALMIRA</t>
  </si>
  <si>
    <t>Mejorar el proceso de digitalización de los trámites y servicios de la Subsecretaría de Planeación Territorial</t>
  </si>
  <si>
    <t>APOYO AL INGRESO Y CONTINUIDAD EN LA EDUCACIÓN SUPERIOR DEL MUNICIPIO DE  PALMIRA</t>
  </si>
  <si>
    <t>Aumentar el ingreso y continuidad en la educación superior de los jóvenes del Municipio de Palmira.</t>
  </si>
  <si>
    <t>FORTALECIMIENTO DE LA INFRAESTRUCTURA DE DATOS ESPACIALES DE  PALMIRA</t>
  </si>
  <si>
    <t>Fortalecer la cartografía básica y temática del municipio.</t>
  </si>
  <si>
    <t>ESTUDIOS Y DISEÑOS PARA EL INCREMENTO DEL ESPACIO PUBLICO PER CÁPITA EN EL MUNICIPIO DE PALMIRA</t>
  </si>
  <si>
    <t>Incrementar el espacio público per cápita en el municipio de Palmira.</t>
  </si>
  <si>
    <t>ESTUDIOS Y DISEÑOS PARA EL MEJORAMIENTO INTEGRAL DE LA INFRAESTRUCTURA VIAL DEL MUNICIPIO DE PALMIRA</t>
  </si>
  <si>
    <t>Aumentar las intervenciones integrales de infraestructura vial en el municipio de Palmira.</t>
  </si>
  <si>
    <t>ESTUDIOS Y DISEÑOS PARA LA CONSTRUCCIÓN DE UN CENTRO DE BIENESTAR ANIMAL PARA LA ATENCIÓN Y VALORACIÓN INTEGRAL DE ANIMALES EN CONDICIÓN DE ABANDONO, MALTRATO, USO INDEBIDO O SUJETOS DE TRÁFICO EN EL MUNICIPIO DE  PALMIRA</t>
  </si>
  <si>
    <t>Mejorar la atención y valoración integral de animales en condición de abandono, maltrato, uso indebido o sujetos de tráfico en el municipio de Palmira</t>
  </si>
  <si>
    <t>ESTUDIOS Y DISEÑOS PARA LA MODERNIZACIÓN DE UN CENTRO DE ESTIMULACIÓN TEMPRANA EN EL MUNICIPIO DE   PALMIRA</t>
  </si>
  <si>
    <t>Fortalecer los espacios públicos culturales dirigidos a niños generando un impacto global de la niñez en todo el municipio</t>
  </si>
  <si>
    <t>ESTUDIOS Y DISEÑOS PARA EL MEJORAMIENTO DE LA INFRAESTRUCTURA DE LA RED DE SALUD PÚBLICA DEL MUNICIPIO DE  PALMIRA</t>
  </si>
  <si>
    <t>Mejorar la capacidad instalada para la prestación de servicios de atención primaria en salud en el Municipio de Palmira, Valle del Cauca</t>
  </si>
  <si>
    <t>ESTUDIO Y DISEÑOS PARA LA CONSTRUCCIÓN DE UN CENTRO COMUNITARIO PARA LA ATENCIÓN Y SERVICIOS DE ACOMPAÑAMIENTO Y RECREACIÓN DEL ADULTO MAYOR EN EL MUNICIPIO DE  PALMIRA</t>
  </si>
  <si>
    <t>Incrementar la capacidad instalada para la atención integral del adulto mayor en el Municipio de Palmira</t>
  </si>
  <si>
    <t>FORMULACIÓN DE LA POLÍTICA PÚBLICA DE BIENESTAR ANIMAL COMO PARTE DEL EJE ESTRATÉGICO VIDA EJEMPLAR EN EL MUNICIPIO DE   PALMIRA</t>
  </si>
  <si>
    <t>Formular la política pública municipal para la protección y el bienestar animal</t>
  </si>
  <si>
    <t>ESTUDIOS Y DISEÑOS PARA FORTALECER LA INFRAESTRUCTURA DEPORTIVA Y RECREATIVA DE   PALMIRA</t>
  </si>
  <si>
    <t>Fortalecer la infraestructura deportiva para el desarrollo de la práctica deportiva, la recreación y el sano esparcimiento de los habitantes de Palmira</t>
  </si>
  <si>
    <t>MANTENIMIENTO A LAS INSTALACIONES DEL CENTRO CULTURAL GUILLERMO BARNEY MATERÓN DEL MUNICIPIO DE   PALMIRA</t>
  </si>
  <si>
    <t>Mejorar las condiciones de infraestructura para el desarrollo de las diferentes actividades culturales en el Centro Cultural Guillermo Barney Materón del municipio de Palmira</t>
  </si>
  <si>
    <t>DOTACIÓN DE LA INFRAESTRUCTURA DE LOS CENTROS DE DESARROLLO INFANTIL (CDI) DEL MUNICIPIO DE   PALMIRA</t>
  </si>
  <si>
    <t>Mejorar la calidad del servicio prestado en el Centro de Desarrollo Infantil del Barrio Molinos 100 del Municipio de Palmira, garantizando una atención integral eficiente y de alta calidad que promueva el desarrollo infantil en un entorno seguro</t>
  </si>
  <si>
    <t>OPTIMIZACIÓN DEL ESPACIO PÚBLICO EFECTIVO EN EL MUNICIPIO DE   PALMIRA</t>
  </si>
  <si>
    <t>Mejorar las condiciones de espacio público para la accesibilidad y movilidad el municipio de Palmira</t>
  </si>
  <si>
    <t>ADECUACIÓN DE HOGAR COMUNITARIO PARA LA ATENCIÓN INTEGRAL EN LA PRIMERA INFANCIA EN EL CORREGIMIENTO DE PALMASECA DEL MUNICIPIO DE  PALMIRA</t>
  </si>
  <si>
    <t>Restablecer la infraestructura adecuada y las condiciones seguras para la atención integral de niños y niñas de la primera infancia en el municipio de Palmira</t>
  </si>
  <si>
    <t>FORMULACIÓN DE LA POLITICA PUBLICA DE DESARROLLO ECONOMICO  MUNICIPIO DE  PALMIRA</t>
  </si>
  <si>
    <t>Generar oportunidades de desarrollo económico en el municipio de Palmira</t>
  </si>
  <si>
    <t>ADECUACIÓN Y MEJORAMIENTO DE LA INFRAESTRUCTURA DE LOS CENTROS DE DESARROLLO INFANTIL (CDI) DEL MUNICIPIO DE  PALMIRA</t>
  </si>
  <si>
    <t>Conservar la infraestructura en condiciones adecuadas y seguras para garantizar la prestación del servicio de atención integral a la primera infancia en el municipio de Palmira</t>
  </si>
  <si>
    <t>CONSTRUCCIÓN DE LA NUEVA PLANTA FISICA DEL PUESTO DE SALUD DE LA COMUNA 1 EN EL MUNICIPIO DE PALMIRA</t>
  </si>
  <si>
    <t>Incrementar el acceso a los servicios de atención primaria en salud en la comuna 1 del municipio de Palmira</t>
  </si>
  <si>
    <t>CONSTRUCCIÓN DE LA NUEVA PLANTA FÍSICA DEL CENTRO DE SALUD DEL CORREGIMIENTO DE ROZO EN EL MUNICIPIO DE PALMIRA</t>
  </si>
  <si>
    <t>Ampliar el acceso a los servicios de atención primaria en salud en el corregimiento Rozo del municipio de Palmira</t>
  </si>
  <si>
    <t>BPIM</t>
  </si>
  <si>
    <t>BPIN</t>
  </si>
  <si>
    <t>NOMBRE</t>
  </si>
  <si>
    <t>DEPENDENCIA (NOMBRE EN SIIFWEB)</t>
  </si>
  <si>
    <t>NOMBRE DEPENDENCIA ESTANDARIZADO</t>
  </si>
  <si>
    <t>PROGRAMA</t>
  </si>
  <si>
    <t>CÓDIGO PROGRAMA</t>
  </si>
  <si>
    <t>COD_ACT</t>
  </si>
  <si>
    <t>ACTIVIDAD</t>
  </si>
  <si>
    <t>CENTRO DE COSTOS</t>
  </si>
  <si>
    <t xml:space="preserve">DEPENDENCIA </t>
  </si>
  <si>
    <t>NOMBRE AJUSTADO</t>
  </si>
  <si>
    <t>DEPORTE Y RECREACION</t>
  </si>
  <si>
    <t>IMDER - INSTITUTO MUNICIPAL DEL DEPORTE Y LA RECREACIÓN</t>
  </si>
  <si>
    <t>2024765200001</t>
  </si>
  <si>
    <t>SECRETARÍA DE INFRAESTRUCTURA, RENOVACIÓN URBANA Y VIVIENDA</t>
  </si>
  <si>
    <t>ESPACIO PÚBLICO MEJORADO Y BIEN MANTENIDO</t>
  </si>
  <si>
    <t>2400001_1</t>
  </si>
  <si>
    <t>REALIZAR ESTUDIOS Y DISEÑOS PARA LA CONSTRUCCIÓN DE INFRAESTRUCTURA Y ELEMENTOS COMPLEMENTARIOS DEL ESPACIO PÚBLICO</t>
  </si>
  <si>
    <t>INSTITUTO MUNICIPAL DEL DEPORTE Y LA RECREACIÓN IMDER</t>
  </si>
  <si>
    <t>2400001_2</t>
  </si>
  <si>
    <t>APOYAR LA GESTIÓN RELACIONADA CON LA CONSTRUCCIÓN DE INFRAESTRUCTURA Y ESPACIO PÚBLICO</t>
  </si>
  <si>
    <t>DIRECCIÓN DE COMUNICACIONES</t>
  </si>
  <si>
    <t>2400001_3</t>
  </si>
  <si>
    <t>REALIZAR ESTUDIOS Y DISEÑOS PARA LA ADECUACIÓN DE INFRAESTRUCTURA Y  ELEMENTOS COMPLEMENTARIOS DEL ESPACIO PÚBLICO</t>
  </si>
  <si>
    <t>DIRECCION DE COMUNICACIONES</t>
  </si>
  <si>
    <t>2400001_4</t>
  </si>
  <si>
    <t>APOYAR AL GESTIÓN RELACIONADA CON LA ADECUACIÓN DE INFRAESTRUCTURA Y ESPACIO PÚBLICO</t>
  </si>
  <si>
    <t>DIRECCIÓN DE CONTRATACIÓN</t>
  </si>
  <si>
    <t>2024765200002</t>
  </si>
  <si>
    <t>MOVILIDAD ORIENTADA A LA INTEGRACIÓN REGIONAL</t>
  </si>
  <si>
    <t>2400002_1</t>
  </si>
  <si>
    <t>SUMINISTRAR LOS  MATERIALES PARA LA REHABILITACIÓN DE VÍAS URBANAS</t>
  </si>
  <si>
    <t>DIRECCIÓN DE CONTROL INTERNO DISCIPLINARIO</t>
  </si>
  <si>
    <t>2400002_2</t>
  </si>
  <si>
    <t>GESTIONAR EL APOYO TÉCNICO Y ADMINISTRATIVO  DE LOS PROCESOS ENCAMINADOS A  REHABILITAR Y MEJORAR LAS VÍAS URBANAS DEL  MUNICIPIO.</t>
  </si>
  <si>
    <t>DIRECCIÓN DE EMPRENDIMIENTO Y DESARROLLO EMPRESARIAL</t>
  </si>
  <si>
    <t>2400002_3</t>
  </si>
  <si>
    <t>APOYAR OPERATIVAMENTE  LAS OBRAS DE REHABILITACIÓN, MANTENIMIENTO Y MEJORAMIENTO  DE VÍAS</t>
  </si>
  <si>
    <t>DIRECCIÓN DE GESTIÓN DEL MEDIO AMBIENTE</t>
  </si>
  <si>
    <t>2400002_4</t>
  </si>
  <si>
    <t>SUMINISTRAR EQUIPOS ESPECIALIZADOS PARA  REALIZAR EL MANTENIMIENTO DE LAS VÍAS.</t>
  </si>
  <si>
    <t>DIRECCIÓN DE GESTIÓN DEL RIESGO DE DESASTRES</t>
  </si>
  <si>
    <t>DIRECCIÓN DE GESTIÓN DEL RIESGO DE DESASTRES</t>
  </si>
  <si>
    <t>2024765200004</t>
  </si>
  <si>
    <t>SECRETARÍA AGROPECUARIA Y DE DESARROLLO RURAL</t>
  </si>
  <si>
    <t>INNOVACIÓN AGROPECUARIA</t>
  </si>
  <si>
    <t>2400003_1</t>
  </si>
  <si>
    <t>PROMOCIONAR ESPACIOS DE NEGOCIOS QUE PERMITAN GENERAR REDES ENTRE PRODUCTORES AGROPECUARIOS, COMERCIANTES, CASAS COMERCIALES Y OTROS ACTORES QUE GENEREN CIRCUITOS CORTOS DE COMERCIALIZACIÓN EN PRO DEL BENEFICIO DEL PEQUEÑO Y MEDIANO PRODUCTOR</t>
  </si>
  <si>
    <t>DIRECCIÓN DE TI Y C (TECNOLOGÍA INNOVACIÓN Y CIENCIA</t>
  </si>
  <si>
    <t>DIRECCIÓN DE TECNOLOGÍA, INNOVACIÓN Y CIENCIA</t>
  </si>
  <si>
    <t>2400003_2</t>
  </si>
  <si>
    <t>REALIZAR UN EVENTO DE TRANSFERENCIA DE TECNOLOGÍA PARA FORTALECER LAS CAPACIDADES TÉCNICAS DEL SECTOR AGROPECUARIO.</t>
  </si>
  <si>
    <t>2024765200005</t>
  </si>
  <si>
    <t>TRANSFORMACIÓN DIGITAL</t>
  </si>
  <si>
    <t>2400004_1</t>
  </si>
  <si>
    <t>ARTICULAR ACCIONES DE GOBIERNO DIGITAL EN EL MUNICIPIO</t>
  </si>
  <si>
    <t>OFICINA DE CONTROL INTERNO</t>
  </si>
  <si>
    <t>2400004_2</t>
  </si>
  <si>
    <t>ADQUIRIR E IMPLEMENTAR SOFTWARE PARA EL DESARROLLO DE CIUDADES Y TERRITORIOS INTELIGENTES EN EL MUNICIPIO</t>
  </si>
  <si>
    <t>SECRETARÍA AGROPECUARIA Y DESARROLLO RURAL</t>
  </si>
  <si>
    <t>2024765200003</t>
  </si>
  <si>
    <t>SECRETARÍA DE SEGURIDAD Y CONVIVENCIA</t>
  </si>
  <si>
    <t>PALMIRA INTELIGENTE PARA LA TOMA DE DECISIONES</t>
  </si>
  <si>
    <t>2400005_1</t>
  </si>
  <si>
    <t>REALIZAR MANTENIMIENTO INTEGRAL CORRECTIVO Y PREVENTIVO DE LAS CAMARAS DEL SISTEMA DE VIDEOVIGILANCIA</t>
  </si>
  <si>
    <t>2400005_2</t>
  </si>
  <si>
    <t>EFECTUAR EL SEGUIMIENTO AL  MONITOREO CONTINUO DEL CIRCUITO CERRADO DE TELEVISIÓN (CCTV)</t>
  </si>
  <si>
    <t>SECRETARIA DE CULTURA</t>
  </si>
  <si>
    <t>SECRETARÍA DE CULTURA</t>
  </si>
  <si>
    <t>2024765200006</t>
  </si>
  <si>
    <t>ESPACIO PUBLICO EJEMPLAR</t>
  </si>
  <si>
    <t>2400006_1</t>
  </si>
  <si>
    <t>REALIZAR ACTIVIDADES PRELIMINARES</t>
  </si>
  <si>
    <t>2400006_2</t>
  </si>
  <si>
    <t>CONTRUIR PAVIMENTO</t>
  </si>
  <si>
    <t>SECRETARIA DE DESARROLLO INSTITUCIONAL</t>
  </si>
  <si>
    <t>SECRETARÍA DE DESARROLLO INSTITUCIONAL</t>
  </si>
  <si>
    <t>2400006_3</t>
  </si>
  <si>
    <t>REALIZAR LA CONTRUCCIÓN DE LAS OBRAS DE ARTE Y ESTRUCTURAS</t>
  </si>
  <si>
    <t>2400006_4</t>
  </si>
  <si>
    <t>REALIZAR LA CONSTRUCCIÓN DE LOS ELEMENTOS CONSTITUTIVOS DEL ESPACIÓ PÚBLICO</t>
  </si>
  <si>
    <t>SECRETARIA DE EDUCACION</t>
  </si>
  <si>
    <t>SECRETARÍA DE EDUCACIÓN</t>
  </si>
  <si>
    <t>2400006_5</t>
  </si>
  <si>
    <t>INSTALAR REDES  HIDROSANITARIAS</t>
  </si>
  <si>
    <t>2400006_6</t>
  </si>
  <si>
    <t>INSTALAR REDES ELECTRICAS</t>
  </si>
  <si>
    <t>SECRETARÍA DE GOBIERNO</t>
  </si>
  <si>
    <t>2400006_7</t>
  </si>
  <si>
    <t>ELABORAR EL PLAN DE MANEJO DE TRANSITO Y EL PLAN DE GESTION SOCIAL.</t>
  </si>
  <si>
    <t>SECRETARIA DE HACIENDA</t>
  </si>
  <si>
    <t>SECRETARÍA DE HACIENDA</t>
  </si>
  <si>
    <t>2400006_8</t>
  </si>
  <si>
    <t>REALIZAR LA INTERVENTORIA A LA CONSTRUCCIÓN DEL BULEVAR EN LA COMUNA 1</t>
  </si>
  <si>
    <t>2024765200007</t>
  </si>
  <si>
    <t>SECRETARÍA DE INTEGRACIÓN SOCIAL</t>
  </si>
  <si>
    <t>PALMIRA SE LA JUEGA POR EL BUEN VIVIR Y EL GOCE PLENO DE DERECHOS EN LA PRIMERA INFANCIA, INFANCIA, ADOLESCENCIA Y JUVENTUD</t>
  </si>
  <si>
    <t>2400007_1</t>
  </si>
  <si>
    <t>REALIZAR LOS PRELIMINARES DE OBRA</t>
  </si>
  <si>
    <t>SECRETARÍA DE INFRAESTRUCTURA. RENOVACIÓN URBANA Y VIVIENDA</t>
  </si>
  <si>
    <t>2400007_2</t>
  </si>
  <si>
    <t>REALIZAR MOVIMIENTOS DE TIERRA</t>
  </si>
  <si>
    <t>2400007_3</t>
  </si>
  <si>
    <t>CONSTRUIR ESTRUCTURAS EN CONCRETO</t>
  </si>
  <si>
    <t>2400007_4</t>
  </si>
  <si>
    <t>REALIZAR RESANES VARIOS, ACABADOS, MUROS</t>
  </si>
  <si>
    <t>SECRETARIA DE PARTICIPACION COMUNITARIA</t>
  </si>
  <si>
    <t>SECRETARÍA DE PARTICIPACIÓN COMUNITARIA</t>
  </si>
  <si>
    <t>2400007_5</t>
  </si>
  <si>
    <t>INSTALAR CUBIERTA Y REALIZAR MANTENIMIENTO DE ESTRUCTURA METÁLICA (INCLUYE PUERTAS Y VENTANAS)</t>
  </si>
  <si>
    <t>SECRETARIA DE PLANEACION</t>
  </si>
  <si>
    <t>SECRETARÍA DE PLANEACIÓN</t>
  </si>
  <si>
    <t>2400007_6</t>
  </si>
  <si>
    <t>REALIZAR MANTENIMIENTO O ADECUACIÓN DE  PISOS Y MUROS</t>
  </si>
  <si>
    <t>2400007_7</t>
  </si>
  <si>
    <t>ADECUAR REDES E INSTALACIONES HIDROSANITARIAS (BAÑOS)</t>
  </si>
  <si>
    <t>SECRETARÍA DE SALUD</t>
  </si>
  <si>
    <t>2400007_8</t>
  </si>
  <si>
    <t>ADECUAR INSTALACIONES ELÉCTRICAS - ILUMINACIÓN</t>
  </si>
  <si>
    <t>SECRETARIA DE SEGURIDAD Y CONVIVENCIA</t>
  </si>
  <si>
    <t>2400007_9</t>
  </si>
  <si>
    <t>REALIZAR ACTIVIDADES VARIAS (LIMPIEZA, PISOS EXTERNOS, JUEGOS, EXTERIORES)</t>
  </si>
  <si>
    <t>2400007_10</t>
  </si>
  <si>
    <t>REALIZAR INTERVENTORÍA A OBRAS DE MANTENIMIENTO  DE INFRAESTRUCTURA DE LOS CDI</t>
  </si>
  <si>
    <t>SECRETARÍA DE TRÁNSITO Y TRANSPORTE</t>
  </si>
  <si>
    <t>2024765200015</t>
  </si>
  <si>
    <t>PALMIRA ME CUIDA CON ASEGURAMIENTO Y PRESTACION INTEGRAL DE SERVICIOS DE SALUD</t>
  </si>
  <si>
    <t>2400008_1</t>
  </si>
  <si>
    <t>ADMINISTRAR LOS RECURSOS PARA EL ASEGURAMIENTO DE LA POBLACIÓN AFILIADA AL RÉGIMEN SUBSIDIADO DEL SISTEMA GENERAL DE SEGURIDAD SOCIAL EN SALUD</t>
  </si>
  <si>
    <t>SECRETARÍA DE TRANSITO Y TRANSPORTE</t>
  </si>
  <si>
    <t>2400008_2</t>
  </si>
  <si>
    <t>BRINDAR GARANTÍAS A LA POBLACIÓN POBRE NO ASEGURADA PARA EL ACCESO EFECTIVO AL SISTEMA DE SEGURIDAD SOCIAL EN SALUD</t>
  </si>
  <si>
    <t>SECRETARIA GENERAL</t>
  </si>
  <si>
    <t>SECRETARÍA GENERAL</t>
  </si>
  <si>
    <t>2024765200008</t>
  </si>
  <si>
    <t>GOBERNANZA Y GOBERNABILIDAD PARA LA GESTION Y DIRECCION EFICIENTE DE LA ADMINISTRACION PUBLICA</t>
  </si>
  <si>
    <t>2400009_1</t>
  </si>
  <si>
    <t>REALIZAR ACCIONES PARA ACTUALIZAR LAS BASES DE DATOS DEL MUNICIPIO</t>
  </si>
  <si>
    <t>SECRETARIA JURIDICA</t>
  </si>
  <si>
    <t>SECRETARÍA JURÍDICA</t>
  </si>
  <si>
    <t>2400009_2</t>
  </si>
  <si>
    <t>REALIZAR CAMPAÑAS DE CULTURA TRIBUTARIA</t>
  </si>
  <si>
    <t>2400009_3</t>
  </si>
  <si>
    <t>REALIZAR ACCIONES NECESARIAS PARA EL RECAUDO DE CARTERA DE LAS PRINCIPALES RENTAS</t>
  </si>
  <si>
    <t>2400009_4</t>
  </si>
  <si>
    <t>REALIZAR ACCIONES PARA FORTALECER LOS PROCESOS DE LA SECRETARIA DE HACIENDA</t>
  </si>
  <si>
    <t>2024765200038</t>
  </si>
  <si>
    <t>GESTION DEL CAMBIO CLIMATICO Y DE RIESGOS Y CONSERVACION DE LA DIVERSIDAD</t>
  </si>
  <si>
    <t>2400010_1</t>
  </si>
  <si>
    <t>REALIZAR EL MANTENIMIENTO DE ZONAS VERDES DEL MUNICIPIO DE PALMIRA.</t>
  </si>
  <si>
    <t>2400010_2</t>
  </si>
  <si>
    <t>REALIZAR LA GESTIÓN DE LOS ÁRBOLES Y ARBUSTOS DEL MUNICIPIO DE PALMIRA.</t>
  </si>
  <si>
    <t>2024765200034</t>
  </si>
  <si>
    <t>EDUCACION AMBIENTAL Y PARA LA PREVENCION DEL RIESGO</t>
  </si>
  <si>
    <t>2400011_1</t>
  </si>
  <si>
    <t>FORMULAR Y DESARROLLAR JORNADAS DE SOCIALIZACIÓN Y SENSIBILIZACIÓN EN TEMAS DE EDUCACIÓN Y CULTURA AMBIENTAL</t>
  </si>
  <si>
    <t>2400011_2</t>
  </si>
  <si>
    <t>EJECUTAR LOS MEDIOS DE DIVULGACIÓN NECESARIOS PARA LAS JORNADAS DE SOCIALIZACIÓN Y SENSIBILIZACIÓN EN TEMAS DE EDUCACIÓN Y CULTURA AMBIENTAL</t>
  </si>
  <si>
    <t>2400011_3</t>
  </si>
  <si>
    <t>EJECUTAR JORNADAS DE EDUCACIÓN AMBIENTAL Y PARTICIPACIÓN EN RELACIÓN CON LA PROTECCIÓN Y EL BIENESTAR ANIMAL</t>
  </si>
  <si>
    <t>2400011_4</t>
  </si>
  <si>
    <t>DESARROLLAR ACCIONES DE PROTECCIÓN Y BIENESTAR ANIMAL A SERES SINTIENTES EN CONDICIONES DE VULNERABILIDAD</t>
  </si>
  <si>
    <t>2024765200035</t>
  </si>
  <si>
    <t>2400012_1</t>
  </si>
  <si>
    <t>DESARROLLAR E IMPLEMENTAR UNA RUTA DE ACOMPAÑAMIENTO PARA APOYAR LAS CAPACIDADES DE LOS EMPRENDIMIENTOS VERDES EN EL MUNICIPIO</t>
  </si>
  <si>
    <t>2400012_2</t>
  </si>
  <si>
    <t>FORTALECER Y ESCALAR NEGOCIOS VERDES VERIFICADOS CON PRESENCIA EN EL MERCADO MUNICIPAL</t>
  </si>
  <si>
    <t>2024765200036</t>
  </si>
  <si>
    <t>MAS CAPACIDADES PARA LA GESTION DEL MEDIO AMBIENTE Y PREVENCION DE RIESGOS</t>
  </si>
  <si>
    <t>2400013_1</t>
  </si>
  <si>
    <t>REALIZAR EL SEGUIMIENTO AL PLAN DE GESTIÓN INTEGRAL DE RESIDUOS SÓLIDOS DEL MUNICIPIO DE PALMIRA</t>
  </si>
  <si>
    <t>2400013_2</t>
  </si>
  <si>
    <t>EJECUTAR ACCIONES PARA MEJORAR LA IMPLEMENTACIÓN DE LOS PROGRAMAS DEL PGIRS</t>
  </si>
  <si>
    <t>2024765200039</t>
  </si>
  <si>
    <t>2400014_1</t>
  </si>
  <si>
    <t>REALIZAR ACCIONES DE IMPLEMENTACIÓN DEL ESQUEMA DE PAGO POR SERVICIOS AMBIENTALES.</t>
  </si>
  <si>
    <t>2400014_2</t>
  </si>
  <si>
    <t>REALIZAR EL RECONOCIMIENTO DE PAGO POR SERVICIOS AMBIENTALES A LOS BENEFICIARIOS QUE FIRMARON ACUERDOS VOLUNTARIOS.</t>
  </si>
  <si>
    <t>2400014_3</t>
  </si>
  <si>
    <t>IDENTIFICAR Y PRIORIZAR ACCIONES PARA CONSERVACIÓN.</t>
  </si>
  <si>
    <t>2400014_4</t>
  </si>
  <si>
    <t>EJECUTAR ACCIONES DE CONSERVACIÓN EN ÁREAS DE IMPORTANCIA ESTRATÉGICA PARA LA PROTECCIÓN DEL RECURSO HÍDRICO</t>
  </si>
  <si>
    <t>2024765200037</t>
  </si>
  <si>
    <t>2400015_1</t>
  </si>
  <si>
    <t>REALIZAR EL SEGUIMIENTO A LOS SECTORES PRODUCTIVOS DE MAYOR IMPACTO, QUE GENERAN AFECTACIONES AL MEDIO AMBIENTE</t>
  </si>
  <si>
    <t>2400015_2</t>
  </si>
  <si>
    <t>ADQUIRIR EQUIPOS DE MEDICIÓN PARA FORTALECER LA CAPACIDAD DE SEGUIMIENTO DE PARÁMETROS AMBIENTALES DE INTERÉS</t>
  </si>
  <si>
    <t>2024765200023</t>
  </si>
  <si>
    <t>PALMIRA CON CALIDAD ACADEMICA INTEGRAL</t>
  </si>
  <si>
    <t>2400016_1</t>
  </si>
  <si>
    <t>REALIZAR EL APORTE MONETARIO DE RIESGOS LABORALES A LOS ESTUDIANTES BENEFICIARIOS DEL GRADO 10 DE LAS IEO.</t>
  </si>
  <si>
    <t>2400016_2</t>
  </si>
  <si>
    <t>PAGAR LA COBERTURA A LA ARL DE LOS ESTUDIANTES FOCALIZADOS DE GRADO 11 DE LAS INSTITUCIONES EDUCATIVAS OFICIALES.</t>
  </si>
  <si>
    <t>2400016_3</t>
  </si>
  <si>
    <t>PAGAR LOS SUELDOS, SALARIOS Y APORTES PATRONALES A LOS DOCENTES, DIRECTIVOS DOCENTES Y ADMINISTRATIVOS.</t>
  </si>
  <si>
    <t>2400016_4</t>
  </si>
  <si>
    <t>LEGALIZAR LOS APORTES DE PREVISIÓN SOCIAL DOCENTES Y DIRECTIVOS DOCENTES</t>
  </si>
  <si>
    <t>2400016_5</t>
  </si>
  <si>
    <t>REALIZAR EL PAGO DE LOS GASTOS ADMINISTRATIVOS DE DOTACIÓN VESTUARIO Y CALZADO.</t>
  </si>
  <si>
    <t>2400016_6</t>
  </si>
  <si>
    <t>AMPLIAR LA CAPACIDAD DE GESTIÓN ADMINISTRATIVA A TRAVÉS DE SERVICIO PERSONAL DE APOYO.</t>
  </si>
  <si>
    <t>2400016_7</t>
  </si>
  <si>
    <t>REALIZAR ACCIONES PARA EL BIENESTAR LABORAL.</t>
  </si>
  <si>
    <t>2400016_8</t>
  </si>
  <si>
    <t>PAGAR LA BONIFICACIÓN AL PERSONAL BENEFICIARIO DE LA SEM.</t>
  </si>
  <si>
    <t>2400016_9</t>
  </si>
  <si>
    <t>PAGAR EL SERVICIO DE ASEO EN LAS IEO.</t>
  </si>
  <si>
    <t>2400016_10</t>
  </si>
  <si>
    <t>PAGAR EL SERVICIO DE VIGILANCIA EN LAS 27 IEO.</t>
  </si>
  <si>
    <t>2400016_11</t>
  </si>
  <si>
    <t>PAGAR LOS SERVICIOS PÚBLICOS DE LAS 27 IEO.</t>
  </si>
  <si>
    <t>2400016_12</t>
  </si>
  <si>
    <t>LEGALIZAR LOS GASTOS ADMINISTRATIVOS CORRESPONDIENTES A GRATUIDAD</t>
  </si>
  <si>
    <t>2400016_13</t>
  </si>
  <si>
    <t>PAGAR GASTOS ADMINISTRATIVOS DE ARRENDAMIENTO PARA EL FUNCIONAMIENTO DE LA SEDE MATERDEI.</t>
  </si>
  <si>
    <t>2024765200024</t>
  </si>
  <si>
    <t>PALMIRA UNIDA MAS SEGURA</t>
  </si>
  <si>
    <t>2400017_1</t>
  </si>
  <si>
    <t>APOYAR LA FUERZA PÚBLICA, ORGANISMOS DE SEGURIDAD Y POLICÍA JUDICIAL</t>
  </si>
  <si>
    <t>2400017_2</t>
  </si>
  <si>
    <t>GARANTIZAR LA OPERATIVIDAD Y MEJORA DE LOS SERVICIOS, GARANTÍAS Y CONDICIONES BÁSICAS DE LAS PERSONAS PRIVADAS DE LA LIBERTAD DEL MUNICIPIO DE PALMIRA EN CUMPLIMIENTO A LO ESTABLECIDO EN LA LEY 65 DE 1993</t>
  </si>
  <si>
    <t>2400017_3</t>
  </si>
  <si>
    <t>REALIZAR APOYO INTEGRAL PARA EL CENTRO DE TRASLADO POR PROTECCION (CTP) DEL MUNICIPIO DE PALMIRA</t>
  </si>
  <si>
    <t>2400017_4</t>
  </si>
  <si>
    <t>REALIZAR MANTENIMIENTO PREVENTIVO Y CORRECTIVO DE LOS VEHÍCULOS DE LA FUERZA PÚBLICA EN COMODATO</t>
  </si>
  <si>
    <t>2400017_5</t>
  </si>
  <si>
    <t>SUMINISTRO DE COMBUSTIBLE A VEHICULOS DE SEGURIDAD Y FUERZA PÚBLICA</t>
  </si>
  <si>
    <t>2400017_6</t>
  </si>
  <si>
    <t>SUMINISTRO A LA FUERZA PÚBLICA, ORGANISMOS DE SEGURIDAD Y POLICÍA JUDICIAL CON LOGISTICA Y  ELEMENTOS  PARA LA OPERATIVIDAD</t>
  </si>
  <si>
    <t>2400017_7</t>
  </si>
  <si>
    <t>APOYAR LAS RUTAS DE ATENCIÓN CIUDADANA</t>
  </si>
  <si>
    <t>2024765200020</t>
  </si>
  <si>
    <t>2400018_1</t>
  </si>
  <si>
    <t>REALIZAR MANTENIMIENTO DEL SISTEMA DE VIDEO VIGILANCIA</t>
  </si>
  <si>
    <t>2400018_2</t>
  </si>
  <si>
    <t>APOYAR LA OPERACIÓN  DE LAS CÁMARAS DE SEGURIDAD - CIRCUITO CERRADO DE TELEVISION - CCTV</t>
  </si>
  <si>
    <t>2400018_3</t>
  </si>
  <si>
    <t>ADQUISICION DE DISPOSITIVOS TECNICOS, TECNOLOGICOS Y MOBILIARIOS</t>
  </si>
  <si>
    <t>2400018_4</t>
  </si>
  <si>
    <t>ADQUISICIÓN DE CÁMARAS EN EL MUNICIPIO</t>
  </si>
  <si>
    <t>2400018_5</t>
  </si>
  <si>
    <t>REALIZAR EL PROCESAMIENTO Y ANALISIS DE DATOS</t>
  </si>
  <si>
    <t>2400018_6</t>
  </si>
  <si>
    <t>ADQUIRIR HARDWARE, SOFTWARE, EQUIPOS Y PERIFERICOS</t>
  </si>
  <si>
    <t>2400018_7</t>
  </si>
  <si>
    <t>REALIZAR SERVICIO DE MANTENIMIENTO A LOS EQUIPOS TECNOLOGICOS Y PERIFERICOS DE LA SECRETARÍA DE SEGURIDAD Y CONVIVENCIA</t>
  </si>
  <si>
    <t>2024765200022</t>
  </si>
  <si>
    <t>PARTICIPACION Y ATENCION AL CIUDADANO</t>
  </si>
  <si>
    <t>2400019_1</t>
  </si>
  <si>
    <t>APOYAR LAS DIFERENTES ACTIVIDADES QUE SE GENEREN CON ORGANIZACIONES SOCIALES Y COMUNALES</t>
  </si>
  <si>
    <t>2400019_2</t>
  </si>
  <si>
    <t>APOYO LOGÍSTICO PARA LA EJECUCIÓN DE LOS PLANES DE ACCIÓN DEL CONSEJO MUNICIPAL DE PARTICIPACIÓN CIUDADANA Y EL CONSEJO TERRITORIAL DE PAZ, CONVIVENCIA Y RECONCILIACIÓN DE PALMIRA.</t>
  </si>
  <si>
    <t>2400019_3</t>
  </si>
  <si>
    <t>APOYAR LOGÍSTICAMENTE LOS PROCESOS RELACIONADOS CON LOS ORGANISMOS SOCIALES Y DE ACCIÓN COMUNAL.</t>
  </si>
  <si>
    <t>2400019_4</t>
  </si>
  <si>
    <t>SUMINISTRAR EQUIPOS DE CÓMPUTO E IMPLEMENTOS DE OFICINA COMO APOYO A LAS ORGANIZACIONES SOCIALES, COMUNITARIAS Y COMUNALES,</t>
  </si>
  <si>
    <t>2400019_5</t>
  </si>
  <si>
    <t>APOYAR LAS ACCIONES QUE GENEREN EFICIENCIA Y EFICACIA PARA EL FORTALECIMIENTO Y AMPLIACIÓN DE CAPACIDADES DE LAS ORGANIZACIONES SOCIALES, Y COMUNALES.</t>
  </si>
  <si>
    <t>2024765200043</t>
  </si>
  <si>
    <t>2400020_1</t>
  </si>
  <si>
    <t>GARANTIZAR EL FUNCIONAMIENTO  DEL CENTRO INTEGRAL DE ATENCIÓN AL CIUDADANO - CIAC</t>
  </si>
  <si>
    <t>2400020_2</t>
  </si>
  <si>
    <t>FACILITAR EL ACCESO Y LA COMUNICACIÓN CON PERSONAS EN CONDICIÓN DE DISCAPACIDAD VISUAL Y AUDITIVA.</t>
  </si>
  <si>
    <t>2400020_3</t>
  </si>
  <si>
    <t>CONTAR CON MECANISMOS DE CONTACTO ENTRE LA CIUDADANÍA Y LA ADMINISTRACIÓN MUNICIPAL.</t>
  </si>
  <si>
    <t>2400020_4</t>
  </si>
  <si>
    <t>CAPACITAR A LOS SERVIDORES PÚBLICOS EN TEMAS RELACIONADOS CON SERVICIO AL CIUDADANO</t>
  </si>
  <si>
    <t>2400020_5</t>
  </si>
  <si>
    <t>APOYAR LA IMPLEMENTACIÓN DE LA ESTRATEGIA DE DESCONCENTRACIÓN "DE VUELTA AL BARRIO" EN LAS COMUNAS URBANAS Y RURALES DE LA CIUDAD.</t>
  </si>
  <si>
    <t>2400020_6</t>
  </si>
  <si>
    <t>APOYAR LOGÍSTICAMENTE LAS JORNADAS REALIZADAS EN LAS COMUNAS URBANAS Y RURALES DE LA CIUDAD EN EL MARCO DE LA ESTRATEGIA "DE VUELTA AL BARRIO</t>
  </si>
  <si>
    <t>2024765200010</t>
  </si>
  <si>
    <t>2400021_1</t>
  </si>
  <si>
    <t>EFECTUAR ACCIONES PARA EMITIR LINEAMIENTOS QUE SE AJUSTEN A LOS COMPONENTES DEL MGDA</t>
  </si>
  <si>
    <t>2400021_2</t>
  </si>
  <si>
    <t>CONTRIBUIR AL PROCESO DE GESTIÓN Y TRÁMITE DE DOCUMENTOS EN LA VENTANILLA ÚNICA DE LA ENTIDAD</t>
  </si>
  <si>
    <t>2400021_3</t>
  </si>
  <si>
    <t>BRINDAR ACOMPAÑAMIENTO A LOS PROCESOS DEL SISTEMA INTEGRADO DE GESTIÓN EN LA MEJORA CONTINUA</t>
  </si>
  <si>
    <t>2400021_4</t>
  </si>
  <si>
    <t>LLEVAR A CABO AUDITORÍA EXTERNA DE SEGUIMIENTO O RENOVACIÓN DE LA CERTIFICACIÓN</t>
  </si>
  <si>
    <t>2400021_5</t>
  </si>
  <si>
    <t>ADELANTAR LA IDENTIFICACIÓN DE ACTORES Y OPORTUNIDADES DE COOPERACIÓN</t>
  </si>
  <si>
    <t>2400021_6</t>
  </si>
  <si>
    <t>GESTIONAR LA SUSCRIPCIÓN DE  MECANISMOS DE COOPERACIÓN</t>
  </si>
  <si>
    <t>2400021_7</t>
  </si>
  <si>
    <t>DESARROLLAR EL PROGRAMA PALMIRA ES MI CASA COMO UN MECANISMO ARTICULADOR DE BIENESTAR SOCIAL EN NUESTRA COMUNIDAD.</t>
  </si>
  <si>
    <t>2400021_8</t>
  </si>
  <si>
    <t>ADELANTAR ACCIONES DE RELACIONAMIENTO INSTITUCIONAL Y  FORTALECIMIENTO DE LA CULTURA CIUDADANA</t>
  </si>
  <si>
    <t>2400021_9</t>
  </si>
  <si>
    <t>BRINDAR RESPALDO EN LA GESTIÓN ADMINISTRATIVA TECNICA Y LEGAL NECESARIA PARA EL DESARROLLO INTEGRAL DEL PROGRAMA PALMIRA ES MI CASA</t>
  </si>
  <si>
    <t>2024765200045</t>
  </si>
  <si>
    <t>MOVILIDAD SEGURA</t>
  </si>
  <si>
    <t>2400022_1</t>
  </si>
  <si>
    <t>ESTRUCTURAR Y EJECUTAR CAMPAÑAS INTEGRALES DE SEGURIDAD VIAL.</t>
  </si>
  <si>
    <t>2400022_2</t>
  </si>
  <si>
    <t>ELABORAR EL ESTUDIO TÉCNICO, JURÍDICO Y FINANCIERO PARA EL FORTALECIMIENTO DE LAS CAPACIDADES TÉCNICAS, OPERATIVAS Y DE INFRAESTRUCTURA DEL CUERPO DE AGENTES DE TRÁNSITO Y TRANSPORTE DEL MUNICIPIO DE PALMIRA.</t>
  </si>
  <si>
    <t>2400022_3</t>
  </si>
  <si>
    <t>REALIZAR LABORES DE INFORMACIÓN, CONTROL Y REGULACIÓN DEL TRÁNSITO Y TRANSPORTE EN LA CIUDAD DE PALMIRA.</t>
  </si>
  <si>
    <t>2400022_4</t>
  </si>
  <si>
    <t>REALIZAR PROCESOS DE COBRO PERSUASIVO Y COACTIVO DE LA CARTERA MOROSA DE LA SECRETARÍA DE TRÁNSITO</t>
  </si>
  <si>
    <t>2400022_5</t>
  </si>
  <si>
    <t>ESTRUCTURAR E IMPLEMENTAR EL PROGRAMA DE SUSTITUCIÓN DE VEHÍCULOS DE TRACCIÓN ANIMAL, INCLUIDAS LAS VICTORIAS.</t>
  </si>
  <si>
    <t>2400022_6</t>
  </si>
  <si>
    <t>INSTALAR Y SEÑALIZAR CELDAS DE ESTACIONAMIENTO REGULADO.</t>
  </si>
  <si>
    <t>2400022_7</t>
  </si>
  <si>
    <t>REALIZAR LA OPERACIÓN DE LAS ZONAS DE ESTACIONAMIENTO REGULADO CON TECNOLOGÍA (INCLUIDO EL MANTENIMIENTO DE SOFTWARE).</t>
  </si>
  <si>
    <t>2400022_8</t>
  </si>
  <si>
    <t>REALIZAR LA MODERNIZACIÓN DE LA RED SEMAFÓRICA EN LA ZONA URBANA DEL MUNICIPIO.</t>
  </si>
  <si>
    <t>2400022_9</t>
  </si>
  <si>
    <t>REALIZAR EL MANTENIMIENTO PREVENTIVO Y CORRECTIVO DE LA RED SEMAFÓRICA.</t>
  </si>
  <si>
    <t>2400022_10</t>
  </si>
  <si>
    <t>REALIZAR SEÑALIZACIÓN HORIZONTAL Y VERTICAL DEL MUNICIPIO.</t>
  </si>
  <si>
    <t>2400022_11</t>
  </si>
  <si>
    <t>ADQUIRIR DISPOSITIVOS, IMPLEMENTOS E INSUMOS (INCLUIDO EL MANTENIMIENTO), PARA EJECUTAR LA SEÑALIZACIÓN HORIZONTAL Y VERTICAL.</t>
  </si>
  <si>
    <t>2400022_12</t>
  </si>
  <si>
    <t>ADQUIRIR INSUMOS, IMPLEMENTOS Y EQUIPOS REQUERIDOS PARA EL CONTROL DEL TRÁNSITO Y EL LABORATORIO DE CRIMINALÍSTICA.</t>
  </si>
  <si>
    <t>2400022_13</t>
  </si>
  <si>
    <t>REALIZAR ADQUISICIÓN Y MANTENIMIENTO DE VEHÍCULOS AUTOMOTORES ADSCRITO A LA SECRETARÍA DE TRÁNSITO Y TRANSPORTE.</t>
  </si>
  <si>
    <t>2400022_14</t>
  </si>
  <si>
    <t>MODERNIZACIÓN, SOPORTE Y OPERACIÓN DE LAS FUNCIONALIDADES DE LA CENTRAL DE TRÁFICO PARA EL FORTALECIMIENTO DE OBSERVATORIO.</t>
  </si>
  <si>
    <t>2400022_15</t>
  </si>
  <si>
    <t>REALIZAR EL PROCESAMIENTO Y ANÁLISIS DE DATOS, PARA EL FORTALECIMIENTO DE LAS CAPACIDADES DEL OBSERVATORIO DE SEGURIDAD VIAL.</t>
  </si>
  <si>
    <t>2024765200026</t>
  </si>
  <si>
    <t>CALIDAD, COBERTURA Y ACCESO A SERVICIOS PUBLICOS</t>
  </si>
  <si>
    <t>2400023_1</t>
  </si>
  <si>
    <t>REALIZAR LA OPERACIÓN Y MANTENIMIENTO AL SISTEMA DE ALUMBRADO PÚBLICO</t>
  </si>
  <si>
    <t>2400023_2</t>
  </si>
  <si>
    <t>REALIZAR LA INTERVENTORÍA A LA OPERACIÓN, MANTENIMIENTO Y MODERNIZACIÓN DEL SISTEMA DE ALUMBRADO PUBLICO</t>
  </si>
  <si>
    <t>2400023_3</t>
  </si>
  <si>
    <t>REALIZAR LA AMPLIACIÓN DEL SISTEMA DE ALUMBRADO PÚBLICO</t>
  </si>
  <si>
    <t>2400023_4</t>
  </si>
  <si>
    <t>MATERIALIZAR EL SUMINISTRO E INSTALACIÓN DEL ALUMBRADO NAVIDEÑO EN EL MUNICIPIO</t>
  </si>
  <si>
    <t>2400023_5</t>
  </si>
  <si>
    <t>IMPLEMENTAR SISTEMAS SOLARES FOTOVOLTAICOS</t>
  </si>
  <si>
    <t>2400023_6</t>
  </si>
  <si>
    <t>REALIZAR LA INTERVENTORIA A LA IMPLEMENTACIÓN DE SISTEMAS SOLARES FOTOVOLTAICOS</t>
  </si>
  <si>
    <t>2024765200027</t>
  </si>
  <si>
    <t>PALMIRA INTERCONECTADA</t>
  </si>
  <si>
    <t>2400024_1</t>
  </si>
  <si>
    <t>CONTRATAR EL MANTENIMIENTO PERIODICO Y RUTINARIO DE LAS VÍAS SECUNDARIAS DEL  MUNICIPIO</t>
  </si>
  <si>
    <t>2400024_2</t>
  </si>
  <si>
    <t>OBTENER LOS MATERIALES NECESARIOS PARA EL MANTENIMIENTO DE VÍAS SECUNDARIAS</t>
  </si>
  <si>
    <t>2400024_3</t>
  </si>
  <si>
    <t>REALIZAR ACCIONES QUE PERMITAN MANTENER EN BUEN ESTADO LAS VÍAS TERCIARIAS DEL MUNICIPIO</t>
  </si>
  <si>
    <t>2400024_4</t>
  </si>
  <si>
    <t>ACOMPAÑAR TÉCNICA, ADMINISTRATIVA Y JURÍDICAMENTE LOS PROCESOS PARA EL MANTENIMIENTO DE VÍAS TERCIARIAS</t>
  </si>
  <si>
    <t>2400024_5</t>
  </si>
  <si>
    <t>EJECUTAR LAS OBRAS DE BACHEO, PARCHEO Y RECARPETEO DE VÍAS A TRAVÉS DE LA SECRETARÍA DE INFRAESTRUCTURA</t>
  </si>
  <si>
    <t>2400024_6</t>
  </si>
  <si>
    <t>ACOMPAÑAR TÉCNICA, ADMINISTRATIVA Y JURÍDICAMENTE LOS PROCESOS PARA LA REHABILITACIÓN DE VÍAS URBANAS</t>
  </si>
  <si>
    <t>2400024_7</t>
  </si>
  <si>
    <t>CONTRATAR LA CONSTRUCCIÓN DE OBRAS DE INFRAESTRUCTURA VIAL SOBRE LAS VÍAS SECUNDARIAS DEL MUNICIPIO-</t>
  </si>
  <si>
    <t>2400024_8</t>
  </si>
  <si>
    <t>ACOMPAÑAR TÉCNICA, ADMINISTRATIVA Y JURÍDICAMENTE LOS PROCESOS PARA EL MEJORAMIENTO DE VÍAS SECUNDARIAS</t>
  </si>
  <si>
    <t>2400024_9</t>
  </si>
  <si>
    <t>LLEVAR A CABO OBRAS DE INFRAESTRUCTURA VIAL SOBRE LAS VÍAS TERCIARIAS  DEL MUNICIPIO</t>
  </si>
  <si>
    <t>2400024_10</t>
  </si>
  <si>
    <t>ADQUIRIR LOS MATERIALES REQUERIDOS PARA EL MEJORAMIENTO DE VÍAS TERCIARIAS</t>
  </si>
  <si>
    <t>2400024_11</t>
  </si>
  <si>
    <t>COMPRAR PREDIOS PARA EL DESARROLLO DE PROYECTOS DE DESARROLLOS VIALES</t>
  </si>
  <si>
    <t>2400024_12</t>
  </si>
  <si>
    <t>PAVIMENTAR LAS VÍAS URBANAS DEL MUNICIPIO</t>
  </si>
  <si>
    <t>2400024_13</t>
  </si>
  <si>
    <t>DESARROLLAR ACCIONES PARA  PAVIMENTAR VÍAS URBANAS  A TRAVÉS DE LA SECRETARÍA DE INFRAESTRUCTURA</t>
  </si>
  <si>
    <t>2400024_14</t>
  </si>
  <si>
    <t>ACOMPAÑAR TÉCNICA, ADMINISTRATIVA Y JURÍDICAMENTE LOS PROCESOS PARA LA PAVIMENTACIÓN DE VÍAS URBANAS</t>
  </si>
  <si>
    <t>2024765200028</t>
  </si>
  <si>
    <t>FORTALECIMIENTO A LOS PROCESOS DE OPERACIÓN Y MANTENIMIENTO DE LOS SERVICIOS PÚBLICOS DE ACUEDUCTO, ALCANTARILLADO Y ASEO EN EL MUNICIPIO DE PALMIRA.  PALMIRA</t>
  </si>
  <si>
    <t>2400025_1</t>
  </si>
  <si>
    <t>CONSTRUIR SISTEMAS DE ALCANTARILLADO</t>
  </si>
  <si>
    <t>2400025_2</t>
  </si>
  <si>
    <t>MANTENER LOS SISTEMAS DE ALCANTARILLADO</t>
  </si>
  <si>
    <t>2400025_3</t>
  </si>
  <si>
    <t>MANTENER LOS SISTEMAS DE ACUEDUCTO</t>
  </si>
  <si>
    <t>2400025_4</t>
  </si>
  <si>
    <t>CONSTRUIR LOS SISTEMAS DE ACUEDUCTO.</t>
  </si>
  <si>
    <t>2400025_5</t>
  </si>
  <si>
    <t>REALIZAR EL PAGO DE SUBSIDIOS ACUEDUCTO Y ALCANTARILLADO Y ASEO ESTRATO 1 Y 2</t>
  </si>
  <si>
    <t>2400025_6</t>
  </si>
  <si>
    <t>DESARROLLAR LA INTERVENTORÍA DEL CONTRATO DE CONCESIÓN PARA LA PRESTACIÓN DEL SERVICIO DE ASEO</t>
  </si>
  <si>
    <t>2024765200029</t>
  </si>
  <si>
    <t>FORTALECIMIENTO DE LAS MEDIDAS PARA MEJORAR LAS CONDICIONES HABITACIONALES EN EL MUNICIPIO DE PALMIRA  PALMIRA</t>
  </si>
  <si>
    <t>VIVIENDA DIGNA</t>
  </si>
  <si>
    <t>2400026_1</t>
  </si>
  <si>
    <t>ADJUDICAR SUBSIDIOS DE VIVIENDA</t>
  </si>
  <si>
    <t>2400026_2</t>
  </si>
  <si>
    <t>REALIZAR LA ASISTENCIA TÉCNICA Y JURÍDICA PARA LA LEGALIZACIÓN DE PREDIOS</t>
  </si>
  <si>
    <t>2400026_3</t>
  </si>
  <si>
    <t>ADJUDICAR SUBSIDIOS PARA MEJORAMIENTO DE VIVIENDA</t>
  </si>
  <si>
    <t>2400026_4</t>
  </si>
  <si>
    <t>REALIZAR MEJORAMIENTOS DE VIVIENDA EN LA ZONA URBANA Y RURAL DEL MUNICIPIO</t>
  </si>
  <si>
    <t>2400026_5</t>
  </si>
  <si>
    <t>SUPERVISAR LAS ACCIONES REALIZADAS POR LOS AGENTES LIQUIDADORES DE LAS URBANIZACIONES INTERVENIDAS</t>
  </si>
  <si>
    <t>2024765200052</t>
  </si>
  <si>
    <t>ATENCION INTEGRAL A POBLACIONES VULNERABLES</t>
  </si>
  <si>
    <t>2400027_1</t>
  </si>
  <si>
    <t>RECOLECTAR INFORMACIÓN PARA ALIMENTAR  LA BASE DE DATOS DEL SISBÉN EN PALMIRA</t>
  </si>
  <si>
    <t>2400027_2</t>
  </si>
  <si>
    <t>CUBRIR LA ATENCIÓN DE LOS PUNTOS DEL SISBÉN EN EL MUNICIPIO DE PALMIRA</t>
  </si>
  <si>
    <t>2400027_3</t>
  </si>
  <si>
    <t>BRINDAR APOYO EN LOS PROCESOS DE GESTIÓN DOCUMENTAL DEL SISBÉN</t>
  </si>
  <si>
    <t>2024765200042</t>
  </si>
  <si>
    <t>2400028_1</t>
  </si>
  <si>
    <t>APOYAR Y HACER SEGUIMIENTO A LA IMPLEMENTACIÓN DE LA ESTRATEGIA DE RENDICIÓN DE CUENTAS DEL MUNICIPIO DE PALMIRA.</t>
  </si>
  <si>
    <t>2400028_2</t>
  </si>
  <si>
    <t>APOYAR LOGÍSTICAMENTE LAS ACTIVIDADES REALIZADAS EN EL MARCO DE LA ESTRATEGIA DE RENDICIÓN DE CUENTAS</t>
  </si>
  <si>
    <t>2400028_3</t>
  </si>
  <si>
    <t>APOYAR LA IMPLEMENTACIÓN EN LAS ZONAS DE INTERVENCIÓN DE LA ESTRATEGIA DE LA GESTIÓN SOCIAL INTEGRAL - GSI.</t>
  </si>
  <si>
    <t>2400028_4</t>
  </si>
  <si>
    <t>APOYO LOGÍSTICO PARA LA REALIZACIÓN DE ACTIVIDADES DE LA GSI</t>
  </si>
  <si>
    <t>2400028_5</t>
  </si>
  <si>
    <t>SUMINISTRO DE EQUIPOS DE CÓMPUTO Y AUDIOVISUAL, PARA EL FORTALECIMIENTO DE LOS ESPACIOS DE PARTICIPACIÓN PROMOVIDOS POR LA SPC.</t>
  </si>
  <si>
    <t>2400028_6</t>
  </si>
  <si>
    <t>FORMULACIÓN DE LA POLÍTICA PÚBLICA DE PARTICIPACIÓN CIUDADANA EN LA CIUDAD DE PALMIRA.</t>
  </si>
  <si>
    <t>2024765200011</t>
  </si>
  <si>
    <t>2400029_1</t>
  </si>
  <si>
    <t>VERIFICAR LOS REPORTES ENTREGADOS POR EL DANE</t>
  </si>
  <si>
    <t>2400029_2</t>
  </si>
  <si>
    <t>IMPLEMENTAR LA ESTRATEGIA DE COMUNICACIÓN PARA  LA REVISIÓN GENERAL DE LA ESTRATIFICACIÓN</t>
  </si>
  <si>
    <t>2400029_3</t>
  </si>
  <si>
    <t>DESARROLLAR LA ACCIONES PARA LA ADOPCIÓN DE LA NUEVA ESTRATIFICACIÓN SOCIOECONÓMICA</t>
  </si>
  <si>
    <t>2400029_4</t>
  </si>
  <si>
    <t>ATENDER LAS PQRS DERIVADAS DEL PROCESO DE  ESTRATIFICACIÓN  SOCIOECONÓMICA EN EL  MUNICIPIO DE PALMIRA</t>
  </si>
  <si>
    <t>2024765200018</t>
  </si>
  <si>
    <t>2400030_1</t>
  </si>
  <si>
    <t>DOTAR DE ELEMENTOS, INSUMOS Y HERRAMIENTAS DE INTERACCIÓN COMUNITARIA Y SU MANTENIMIENTO</t>
  </si>
  <si>
    <t>2400030_2</t>
  </si>
  <si>
    <t>VINCULAR A LA POBLACIÓN COMO ACTOR CORRESPONSABLE DE LA SEGURIDAD Y LA CONVIVENCIA CIUDADANA</t>
  </si>
  <si>
    <t>2400030_3</t>
  </si>
  <si>
    <t>PROPORCIONAR EL APOYO A LA SECRETARÍA DE SEGURIDAD Y CONVIVENCIA DESDE DIFERENTES ROLES</t>
  </si>
  <si>
    <t>2400030_4</t>
  </si>
  <si>
    <t>REALIZAR  APORTE MONETARIO AL FONDO DE RECOMPENSAS EN OPERACIÓN EN EL MUNICIPIO DE PALMIRA</t>
  </si>
  <si>
    <t>2024765200021</t>
  </si>
  <si>
    <t>2400031_1</t>
  </si>
  <si>
    <t>ELABORAR UN PLAN ESTRATÉGICO DE COMUNICACIONES CON OBJETIVOS, METAS E INDICADORES ALINEADOS CON PLAN DE DESARROLLO 2024-2027 Y SU PLAN OPERATIVO ANUAL</t>
  </si>
  <si>
    <t>2400031_2</t>
  </si>
  <si>
    <t>IMPLEMENTAR EL SISTEMA DE MONITOREO CONTINUO PARA EVALUAR EL IMPACTO DE LAS ESTRATEGIAS DE COMUNICACIÓN.</t>
  </si>
  <si>
    <t>2400031_3</t>
  </si>
  <si>
    <t>DESARROLLAR ACCIONES PARA LA APROPIACIÓN DEL PLAN ESTRATÉGICO EN LA COMUNICACIÓN INTERNA</t>
  </si>
  <si>
    <t>2400031_4</t>
  </si>
  <si>
    <t>OPERATIVIZAR LAS ESTRATEGIAS DE COMUNICACIÓN DEL PLAN EN CADA DEPENDENCIA, SEGÚN SUS CARACTERÍSTICAS Y ACTORES INTERESADOS</t>
  </si>
  <si>
    <t>2400031_5</t>
  </si>
  <si>
    <t>APOYAR LA PRODUCCIÓN DE MENSAJES CLAROS, EFECTIVOS Y ALINEADOS CON LOS OBJETIVOS ESTRATÉGICOS DE LA ADMINISTRACIÓN MUNICIPAL</t>
  </si>
  <si>
    <t>2400031_6</t>
  </si>
  <si>
    <t>DISEÑAR Y PONER EN LÍNEA CONTENIDO MULTIMEDIA QUE COMUNIQUE DE MANERA EFECTIVA LAS POLÍTICAS, PROGRAMAS Y LOGROS MUNICIPALES.</t>
  </si>
  <si>
    <t>2400031_7</t>
  </si>
  <si>
    <t>DIVULGAR INFORMACIÓN RELEVANTE PARA LA COMUNIDAD A TRAVÉS DE LA CIRCULACIÓN DE CAMPAÑAS COMUNICATIVAS</t>
  </si>
  <si>
    <t>2400031_8</t>
  </si>
  <si>
    <t>REALIZAR ACTIVIDADES  COMUNICATIVAS PARA LA PRESENTACIÓN DE RESULTADOS DE LA GESTIÓN PÚBLICA A LA COMUNIDAD</t>
  </si>
  <si>
    <t>2024765200009</t>
  </si>
  <si>
    <t>APOYO TÉCNICO Y METODOLÓGICO A LA PLANEACIÓN EN EL MUNICIPIO DE   PALMIRA</t>
  </si>
  <si>
    <t>2400032_1</t>
  </si>
  <si>
    <t>BRINDAR ASISTENCIA TÉCNICA EN EL CICLO DE VIDA DE LOS PROYECTOS DE INVERSIÓN Y LAS POLÍTICAS PÚBLICAS DEL MUNICIPIO CONFORME A LAS GUÍAS METODOLÓGICAS VIGENTES</t>
  </si>
  <si>
    <t>2400032_2</t>
  </si>
  <si>
    <t>ORIENTAR  TÉCNICAMENTE A LAS DEPENDENCIAS EN LA FORMULACIÓN, SEGUIMIENTO Y EVALUACIÓN DEL "PLAN ANTICORRUPCIÓN Y DE ATENCIÓN AL CIUDADANO" PAAC</t>
  </si>
  <si>
    <t>2400032_3</t>
  </si>
  <si>
    <t>BRINDAR APOYO ADMINISTRATIVO, JURÍDICO Y CONTRACTUAL A LA SECRETARÍA DE PLANEACIÓN</t>
  </si>
  <si>
    <t>2024765200071</t>
  </si>
  <si>
    <t>DESARROLLO AGROPECUARIO</t>
  </si>
  <si>
    <t>2400033_1</t>
  </si>
  <si>
    <t>EJECUTAR CAPACITACIONES EN TEMAS DE LIDERAZGO, GESTIÓN, ASPECTOS LEGALES, FINANCIEROS Y ADMINISTRATIVOS</t>
  </si>
  <si>
    <t>2400033_2</t>
  </si>
  <si>
    <t>PROPORCIONAR EQUIPAMIENTO Y/O APOYO FINANCIERO</t>
  </si>
  <si>
    <t>2400033_3</t>
  </si>
  <si>
    <t>REALIZAR LA FIESTA NACIONAL DE LA AGRICULTURA DE LA CIUDAD DE PALMIRA</t>
  </si>
  <si>
    <t>2400033_4</t>
  </si>
  <si>
    <t>REALIZAR EVENTOS DE TRANSFERENCIA DE TECNOLOGÍA</t>
  </si>
  <si>
    <t>2400033_5</t>
  </si>
  <si>
    <t>REALIZAR ALIANZAS ESTRATEGIAS QUE APOYEN FINANCIERAMENTE A LOS PEQUEÑOS Y MEDIANOS PRODUCTORES DEL MUNICIPIO DE PALMIRA</t>
  </si>
  <si>
    <t>2400033_6</t>
  </si>
  <si>
    <t>EFECTUAR ALIANZAS QUE FORTALEZCAN UNIDADES PRODUCTIVAS CON EQUIPAMIENTO, INSUMOS O MAQUINARIA.</t>
  </si>
  <si>
    <t>2024765200072</t>
  </si>
  <si>
    <t>EMPLEO DIGNO Y DE CALIDAD PARA TODOS</t>
  </si>
  <si>
    <t>2400034_1</t>
  </si>
  <si>
    <t>REALIZAR CAPACITACIÓN PARA EL CIERRE DE BRECHAS DE LA POBLACIÓN DEL MUNICIPIO, COMO HABILITANTE PARA LA EMPLEABILIDAD Y LA GENERACIÓN DE INGRESOS.</t>
  </si>
  <si>
    <t>2400034_2</t>
  </si>
  <si>
    <t>REALIZAR EVENTOS QUE PERMITAN LA INCLUSIÓN LABORAL Y CIERRE DE BRECHAS EN EMPLEABILIDAD DE LA POBLACIÓN DEL MUNICIPIO.</t>
  </si>
  <si>
    <t>2400034_3</t>
  </si>
  <si>
    <t>ARTICULAR EL PROCESO DE EMPLEABILIDAD Y LOS DIFERENTES ACTORES INMERSOS EN EL ECOSISTEMA LABORAL DEL MUNICIPIO A TRAVÉS DE LA MESA TÉCNICA DE CAPITAL HUMANO</t>
  </si>
  <si>
    <t>2400034_4</t>
  </si>
  <si>
    <t>REALIZAR EVENTOS COMERCIALES, ACADÉMICOS Y DE ATRACCIÓN DE INVERSIÓN PARA LA PRODUCTIVIDAD Y DESARROLLO ECONÓMICO DEL MUNICIPIO</t>
  </si>
  <si>
    <t>2400034_5</t>
  </si>
  <si>
    <t>GESTIONAR LA ADECUACIÓN, DOTACIÓN Y PUESTA EN MARCHA DEL CENTRO LOCAL DE EMPLEO</t>
  </si>
  <si>
    <t>2400034_6</t>
  </si>
  <si>
    <t>IMPLEMENTAR UN SISTEMA DE INFORMACIÓN PARA RECOLECCIÓN, PROCESAMIENTO Y ANÁLISIS DE DATOS QUE PERMITA LA ADECUADA TOMA DE DECISIONES EN BENEFICIO DEL DESARROLLO ECONÓMICO DEL MUNICIPIO.</t>
  </si>
  <si>
    <t>2024765200033</t>
  </si>
  <si>
    <t>PALMIRA COMPETITIVA Y ATRACTIVA PARA LA INVERSION</t>
  </si>
  <si>
    <t>2400035_1</t>
  </si>
  <si>
    <t>ASESORAR Y/O ACOMPAÑAR A LOS EMPRENDEDORES, UNIDADES DE NEGOCIOS Y/O ACTORES INMERSOS EN LA ECONOMÍA POPULAR EN EL MUNICIPIO DE PALMIRA</t>
  </si>
  <si>
    <t>2400035_2</t>
  </si>
  <si>
    <t>IMPLEMENTAR Y OPERAR EL CENTRO DE DESARROLLO EMPRESARIAL DEL MUNICIPIO DE PALMIRA</t>
  </si>
  <si>
    <t>2400035_3</t>
  </si>
  <si>
    <t>CAPACITAR Y ASESORAR A LOS EMPRENDIMIENTOS EN LA FORMULACIÓN O FORTALECIMIENTO DE SUS PLANES DE NEGOCIO</t>
  </si>
  <si>
    <t>2400035_4</t>
  </si>
  <si>
    <t>APOYAR  FINANCIERAMENTE A LOS EMPRENDEDORES CON PLANES DE NEGOCIO FORMULADOS Y VALIDADOS</t>
  </si>
  <si>
    <t>2400035_5</t>
  </si>
  <si>
    <t>DISEÑAR E IMPLEMENTAR UN PROGRAMA ORIENTADO A FOMENTAR LA CULTURA EMPRENDEDORA EN LOS JÓVENES ESCOLARIZADOS DEL MUNICIPIO DE PALMIRA</t>
  </si>
  <si>
    <t>2400035_6</t>
  </si>
  <si>
    <t>DESARROLLAR Y/O APOYAR LA PARTICIPACIÓN DE LOS ESTUDIANTES DE LAS INSTITUCIONES EDUCATIVAS OFICIALES DEL MUNICIPIO DE PALMIRA EN EVENTOS QUE PROMUEVAN LA CULTURA EMPRENDEDORA</t>
  </si>
  <si>
    <t>2024765200080</t>
  </si>
  <si>
    <t>2400036_1</t>
  </si>
  <si>
    <t>APOYAR TÉCNICA Y LOGÍSTICAMENTE LA REALIZACIÓN Y/O PARTICIPACIÓN EN EVENTOS DE PROMOCIÓN Y DIFUSIÓN QUE REALCEN EL VALOR IDENTITARIO DE LAS RUTAS TURÍSTICAS DEL MUNICIPIO DE PALMIRA.</t>
  </si>
  <si>
    <t>2400036_2</t>
  </si>
  <si>
    <t>FORTALECER LA IDENTIDAD CULTURAL PALMIRANA A TRAVÉS DE DIFERENTES ESTRATEGIAS DE RESCATE Y DIFUSIÓN DE LA CULTURA ANCESTRAL</t>
  </si>
  <si>
    <t>2400036_3</t>
  </si>
  <si>
    <t>PROMOVER EL PORTAFOLIO DE LOS ACTORES DE LA CADENA DE VALOR DEL TURISMO Y LAS VENTAJAS COMPARATIVAS DE PALMIRA EN EVENTOS DE PROMOCIÓN Y DIFUSIÓN</t>
  </si>
  <si>
    <t>2400036_4</t>
  </si>
  <si>
    <t>DISEÑAR, ADAPTAR Y/O IMPLEMENTAR PROGRAMAS ORIENTADO AL FORTALECIMIENTO Y ESCALAMIENTO EMPRESARIAL.</t>
  </si>
  <si>
    <t>2400036_5</t>
  </si>
  <si>
    <t>REALIZAR ALIANZAS  CON LOS DIFERENTES ACTORES DEL DESARROLLO ECONOMICO PUBLICOS,PRIVADOS Y/O MIXTO QUE PERMITA ESTRUCTURAR LA OFERTA DE SERVICIO PARA EL FORTALECIMIENTO Y ESCALAMIENTO EMPRESARIAL  PROMOVIENDO EL ACERCAMIENTO CON LAS EMPRESAS Y ASOCIACIONES ESTABLECIDAS.</t>
  </si>
  <si>
    <t>2400036_6</t>
  </si>
  <si>
    <t>APOYAR LAS ACTIVIDADES DE LA RED DE EMPRENDIMIENTO PARA IMPULSAR EL ECOSISTEMA DE EMPRENDIMIENTO EN EL MUNICIPIO.</t>
  </si>
  <si>
    <t>2400036_7</t>
  </si>
  <si>
    <t>APOYAR LA REALIZACIÓN Y/O PARTICIPACIÓN EN EVENTOS QUE PROMUEVAN A LAS MIPYMES PARA PROMOCIONAR Y COMERCIALIZAR SUS PRODUCTOS Y SERVICIOS EN NUEVOS MERCADOS</t>
  </si>
  <si>
    <t>2400036_8</t>
  </si>
  <si>
    <t>IMPLEMENTAR UN PROGRAMA DE CAPACITACIÓN Y/O ASESORÍA PARA EL FORTALECIMIENTO DE HABILIDADES Y EL DESARROLLO DE COMPETENCIAS DE LOS PRESTADORES DE SERVICIOS TURÍSTICOS  IMPULSANDO EL DESARROLLO SOSTENIBLE</t>
  </si>
  <si>
    <t>2400036_9</t>
  </si>
  <si>
    <t>PARTICIPAR EN EVENTOS MUNICIPALES, REGIONALES, NACIONALES Y/O INTERNACIONALES DE PROMOCIÓN PARA PROMOVER A PALMIRA COMO DESTINO TURÍSTICO.</t>
  </si>
  <si>
    <t>2400036_10</t>
  </si>
  <si>
    <t>IMPLEMENTAR UN PLAN DE SEÑALIZACIÓN Y SEÑALÉTICA TURÍSTICA PARA EL MUNICIPIO DE PALMIRA.</t>
  </si>
  <si>
    <t>2400036_11</t>
  </si>
  <si>
    <t>FORTALECER LA OPERACIÓN  DE LOS PUNTOS DE INFORMACIÓN TURÍSTICA DEL MUNICIPIO</t>
  </si>
  <si>
    <t>2400036_12</t>
  </si>
  <si>
    <t>IMPLEMENTAR LA POLÍTICA PÚBLICA DE TURISMO DEL MUNICIPIO.</t>
  </si>
  <si>
    <t>2400036_13</t>
  </si>
  <si>
    <t>REALIZAR ACTUALIZACIÓN Y SISTEMATIZACIÓN DEL INVENTARIO TURÍSTICO Y CARACTERIZACIÓN DE LOS PRESTADORES DE SERVICIOS TURÍSTICOS DEL MUNICIPIO.</t>
  </si>
  <si>
    <t>2400036_14</t>
  </si>
  <si>
    <t>DINAMIZAR Y ARTICULAR DIFERENTES ACTORES INMERSOS DEL SECTOR TURISMO A TRAVÉS DEL CONSEJO CONSULTIVO DE LA INDUSTRIA TURÍSTICA DEL MUNICIPIO</t>
  </si>
  <si>
    <t>2400036_15</t>
  </si>
  <si>
    <t>REALIZAR ACTUALIZACION AL ESTUDIO DE FORMULACIÓN  DE MARCA CIUDAD, Y DEL  PLAN DE PROMOCION DE PALMIRA COMO DESTINO TURISTICO</t>
  </si>
  <si>
    <t>2400036_16</t>
  </si>
  <si>
    <t>MUSEO A CIELO ABIERTO CULTURA MALAGANA</t>
  </si>
  <si>
    <t>2024765200017</t>
  </si>
  <si>
    <t>BUEN GOBIERNO PARA EL RESPETO Y GARANTIA DE LOS DERECHOS HUMANOS</t>
  </si>
  <si>
    <t>2400037_1</t>
  </si>
  <si>
    <t>DESARROLLAR UN SISTEMA DE INFORMACIÓN EN LOS PROCESOS DE JUSTICIA.</t>
  </si>
  <si>
    <t>2400037_2</t>
  </si>
  <si>
    <t>REALIZAR JORNADAS DE PROMOCIÓN Y DIFUSIÓN DE LOS SERVICIOS DE JUSTICIA EN EL TERRITORIO</t>
  </si>
  <si>
    <t>2400037_3</t>
  </si>
  <si>
    <t>LLEVAR A CABO ACCIONES DE PREVENCIÓN Y ATENCIÓN DE VIOLENCIAS EN EL CONTEXTO FAMILIAR.</t>
  </si>
  <si>
    <t>2400037_4</t>
  </si>
  <si>
    <t>BRINDAR APOYO EN LA OPERATIVIDAD DEL SISTEMA DE RESPONSABILIDAD PENAL PARA ADOLESCENTES.</t>
  </si>
  <si>
    <t>2400037_5</t>
  </si>
  <si>
    <t>BRINDAR APOYO EN LOS PROCESOS ELECTORALES DEL MUNICIPIO.</t>
  </si>
  <si>
    <t>2024765200025</t>
  </si>
  <si>
    <t>2400038_1</t>
  </si>
  <si>
    <t>ENTREGAR AYUDAS HUMANITARIAS INMEDIATAS A LAS VÍCTIMAS DE DESPLAZAMIENTO Y DE OTROS HECHOS VICTIMIZANTES.</t>
  </si>
  <si>
    <t>2400038_2</t>
  </si>
  <si>
    <t>ELABORAR UNA RUTA DE ATENCIÓN Y DE ASISTENCIA INMEDIATA</t>
  </si>
  <si>
    <t>2024765200016</t>
  </si>
  <si>
    <t>2400039_1</t>
  </si>
  <si>
    <t>EJECUTAR MEDIDAS PARA LA ATENCIÓN Y ASISTENCIA DE LAS VÍCTIMAS DEL CONFLICTO ARMADO.</t>
  </si>
  <si>
    <t>2400039_2</t>
  </si>
  <si>
    <t>ORIENTAR LA IMPLEMENTACIÓN DE LOS EJES TRANSVERSALES DE LA POLÍTICA PÚBLICA DE VÍCTIMAS: PARTICIPACIÓN, SISTEMAS DE INFORMACIÓN Y FORTALECIMIENTO INSTITUCIONAL</t>
  </si>
  <si>
    <t>2400039_3</t>
  </si>
  <si>
    <t>EFECTUAR MEDIDAS DE REPARACIÓN INTEGRAL DE LA POLÍTICA PÚBLICA DE VÍCTIMAS: SATISFACCIÓN, RETORNOS Y REUBICACIONES, REPARACIÓN COLECTIVA, Y RESTITUCIÓN DE TIERRAS.</t>
  </si>
  <si>
    <t>2400039_4</t>
  </si>
  <si>
    <t>PROPONER ACCIONES PARA LA PROMOCIÓN DE DERECHOS Y DE UNA CULTURA DE PAZ, LA PREVENCIÓN A LA VIOLACIÓN DE LOS DERECHOS Y LA PROTECCIÓN DE LA POBLACIÓN VULNERADA</t>
  </si>
  <si>
    <t>2400039_5</t>
  </si>
  <si>
    <t>BRINDAR APOYO EN LA IMPLEMENTACIÓN DE LA POLÍTICA PÚBLICA DEL SECTOR INTERRELIGIOSO</t>
  </si>
  <si>
    <t>2024765200013</t>
  </si>
  <si>
    <t>2400040_1</t>
  </si>
  <si>
    <t>LLEVAR A CABO  ACTIVIDADES DE COORDINACIÓN Y ARTICULACIÓN INSTITUCIONAL CON ENTIDADES GUBERNAMENTALES.</t>
  </si>
  <si>
    <t>2400040_2</t>
  </si>
  <si>
    <t>EJECUTAR LAS ACTIVIDADES DE INSPECCIÓN Y CONTROL AL ESPACIO PÚBLICO DEL MUNICIPIO DE PALMIRA.</t>
  </si>
  <si>
    <t>2400040_3</t>
  </si>
  <si>
    <t>LLEVAR A CABO ACTIVIDADES DE VINCULACIÓN COMUNITARIA PARA EL USO ADECUADO DEL ESPACIO PÚBLICO.</t>
  </si>
  <si>
    <t>2400040_4</t>
  </si>
  <si>
    <t>REALIZAR ACCIONES DE APOYO A LOS VENDEDORES AMBULANTES DEL MUNICIPIO DE PALMIRA</t>
  </si>
  <si>
    <t>2400040_5</t>
  </si>
  <si>
    <t>REALIZAR ACOMPAÑAMIENTO TÉCNICO Y JURÍDICO A LOS PROCESOS VERBALES ABREVIADOS DE LA INSPECCIÓN DE POLICÍA</t>
  </si>
  <si>
    <t>2024765200019</t>
  </si>
  <si>
    <t>OFERTA DEPORTIVA Y RECREATIVA</t>
  </si>
  <si>
    <t>2400041_1</t>
  </si>
  <si>
    <t>COORDINAR LA OFERTA DE SERVICIOS RECREO DEPORTIVOS REALIZADOS POR EL IMDER</t>
  </si>
  <si>
    <t>2400041_2</t>
  </si>
  <si>
    <t>PROMOCIONAR LA ACTIVIDAD FÍSICA, LA RECREACIÓN Y EL DEPORTE EN EL MUNICIPIO DE PALMIRA</t>
  </si>
  <si>
    <t>2400041_3</t>
  </si>
  <si>
    <t>COORDINAR PROGRAMAS DE DESARROLLO DE EDUCACIÓN FÍSICA, DEPORTE, RECREACIÓN Y ACTIVIDAD FÍSICA EN LA JORNADA ESCOLAR COMPLEMENTARIA</t>
  </si>
  <si>
    <t>2400041_4</t>
  </si>
  <si>
    <t>REALIZAR JORNADAS ESCOLARES COMPLEMENTARIAS CON DEPORTE, RECREACIÓN Y ACTIVIDAD FÍSICA.</t>
  </si>
  <si>
    <t>2400041_5</t>
  </si>
  <si>
    <t>COORDINAR LA REALIZACIÓN DE EVENTOS RECREATIVOS COMUNITARIOS</t>
  </si>
  <si>
    <t>2400041_6</t>
  </si>
  <si>
    <t>REALIZAR EVENTOS RECREATIVOS COMUNITARIOS</t>
  </si>
  <si>
    <t>2024765200040</t>
  </si>
  <si>
    <t>FORMACION COMPETITIVA</t>
  </si>
  <si>
    <t>2400042_1</t>
  </si>
  <si>
    <t>REALIZAR EVENTOS DEPORTIVOS DE ALTO RENDIMIENTO A NIVEL NACIONAL</t>
  </si>
  <si>
    <t>2400042_2</t>
  </si>
  <si>
    <t>REALIZAR EVENTOS DEPORTIVOS DE ALTO RENDIMIENTO A NIVEL INTERNACIONAL</t>
  </si>
  <si>
    <t>2400042_3</t>
  </si>
  <si>
    <t>INCENTIVAR CON RECURSOS FINANCIEROS Y TRANSPORTE A LOS   DEPORTISTAS DE ALTO RENDIMIENTO EN EL MUNICIPIO DE PALMIRA</t>
  </si>
  <si>
    <t>2400042_4</t>
  </si>
  <si>
    <t>ADQUIRIR IMPLEMENTOS PARA EL DESARROLLO INTEGRAL DE LOS DEPORTISTAS DE ALTO RENDIMIENTO EN EL MUNICIPIO DE PALMIRA.</t>
  </si>
  <si>
    <t>2400042_5</t>
  </si>
  <si>
    <t>APOYAR EL PROCESO FORMATIVO Y COMPETITIVO DE DEPORTISTAS DOTADOS DE TALENTO EN EL MUNICIPIO DE PALMIRA, POR MEDIO DE APOYO TÉCNICO EN DEPORTE.</t>
  </si>
  <si>
    <t>2400042_6</t>
  </si>
  <si>
    <t>REALIZAR UN PROGRAMA INTEGRAL DE DESARROLLO DEPORTIVO POR MEDIO DE FOGUEOS Y APOYO A CLUBES DEPORTIVOS.</t>
  </si>
  <si>
    <t>2024765200041</t>
  </si>
  <si>
    <t>INFRAESTRUCTURA DEPORTIVA</t>
  </si>
  <si>
    <t>2400043_1</t>
  </si>
  <si>
    <t>REALIZAR EL DIAGNÓSTICO DE LOS ESCENARIOS DEPORTIVOS Y RECREATIVOS</t>
  </si>
  <si>
    <t>2400043_2</t>
  </si>
  <si>
    <t>REALIZAR INTERVENCIONES PARA EL MANTENIMIENTO Y ADECUACIÓN DE LOS ESCENARIOS DEPORTIVOS Y RECREATIVOS</t>
  </si>
  <si>
    <t>2400043_3</t>
  </si>
  <si>
    <t>ADQUIRIR LA IMPLEMENTACIÓN DEPORTIVA NECESARIA PARA EL USO ADECUADO DE LOS ESCENARIOS DEPORTIVOS EN LA ZONA URBANA</t>
  </si>
  <si>
    <t>2400043_4</t>
  </si>
  <si>
    <t>ADQUIRIR LA IMPLEMENTACIÓN DEPORTIVA NECESARIA PARA EL USO ADECUADO DE LOS ESCENARIOS DEPORTIVOS EN LA ZONA RURAL</t>
  </si>
  <si>
    <t>2024765200032</t>
  </si>
  <si>
    <t>2400044_1</t>
  </si>
  <si>
    <t xml:space="preserve">REALIZAR UN DIAGNÓSTICO INTEGRAL </t>
  </si>
  <si>
    <t>2400044_2</t>
  </si>
  <si>
    <t xml:space="preserve">DESARROLLAR UN PLAN DE TRABAJO CON CRONOGRAMA </t>
  </si>
  <si>
    <t>2400044_3</t>
  </si>
  <si>
    <t xml:space="preserve">DESARROLLAR UN DOCUMENTO DE PLANEACIÓN PRELIMINAR </t>
  </si>
  <si>
    <t>2400044_4</t>
  </si>
  <si>
    <t xml:space="preserve">CREAR UN DOCUMENTO DE PLANEACIÓN VALIDADO </t>
  </si>
  <si>
    <t>2400044_5</t>
  </si>
  <si>
    <t>DESARROLLAR UN DOCUMENTO DE DIVULGACIÓN</t>
  </si>
  <si>
    <t>2400044_6</t>
  </si>
  <si>
    <t>EJECUTAR Y HACER SEGUIMIENTO A LOS PLANES DE ACCIÓN  DE LAS POLÍTICAS PÚBLICAS</t>
  </si>
  <si>
    <t>2400044_7</t>
  </si>
  <si>
    <t>BRINDAR ASESORAMIENTO ESTRATÉGICO, JURÍDICO Y FINANCIERO</t>
  </si>
  <si>
    <t>2400044_8</t>
  </si>
  <si>
    <t xml:space="preserve">DIVULGAR Y FOMENTAR LAS POLÍTICAS PÚBLICAS </t>
  </si>
  <si>
    <t>2024765200061</t>
  </si>
  <si>
    <t>2400045_1</t>
  </si>
  <si>
    <t>OPERAR EL PROGRAMA CENTRO VIDA, ASEGURANDO LA ATENCIÓN INTEGRAL A LA POBLACIÓN ADULTA MAYOR.</t>
  </si>
  <si>
    <t>2400045_2</t>
  </si>
  <si>
    <t>APOYAR A LOS CENTROS DE BIENESTAR DEL ADULTO MAYOR QUE BRINDEN ATENCIÓN INTEGRAL A LAS PERSONAS EN CONDICIÓN DE VULNERABILIDAD</t>
  </si>
  <si>
    <t>2400045_3</t>
  </si>
  <si>
    <t>DOTAR LOS CENTROS VIDA TANTO URBANOS COMO RURALES Y LOS CENTROS DE BIENESTAR DEL ADULTO MAYOR CON CONVENIO VIGENTE.</t>
  </si>
  <si>
    <t>2400045_4</t>
  </si>
  <si>
    <t>PROMOVER EL COBRO EFECTIVO DEL SUBSIDIO ¿COLOMBIA MAYOR¿ A LOS BENEFICIARIOS DEL PROGRAMA Y GESTIONAR LA LIBERACIÓN DE NUEVOS CUPOS MEDIANTE RETIRO  POR NO COBRO.</t>
  </si>
  <si>
    <t>2024765200067</t>
  </si>
  <si>
    <t>2400046_1</t>
  </si>
  <si>
    <t>ASEGURAR EL FUNCIONAMIENTO DE 13 MESAS TÉCNICAS EN EL MUNICIPIO DE PALMIRA.</t>
  </si>
  <si>
    <t>2400046_2</t>
  </si>
  <si>
    <t>FORTALECER LAS CAPACIDADES DE LAS 13 MESAS TÉCNICAS DEL MUNICIPIO DE PALMIRA.</t>
  </si>
  <si>
    <t>2024765200060</t>
  </si>
  <si>
    <t>2400047_1</t>
  </si>
  <si>
    <t>DISPONER DE UN ESPACIO SEGURO Y ACOGEDOR PARA NIÑOS, NIÑAS Y ADOLESCENTES EN SITUACIÓN DE VULNERABILIDAD, "HOGAR DE PASO"</t>
  </si>
  <si>
    <t>2400047_2</t>
  </si>
  <si>
    <t>APOYAR EL SOSTENIMIENTO DE LOS CENTROS DE DESARROLLO INFANTIL (CDI) Y EL MANTENIMIENTO DE OTROS ESPACIOS DEDICADOS AL CUIDADO DE LA PRIMERA INFANCIA E INFANCIA, EN EL MUNICIPIO DE PALMIRA.</t>
  </si>
  <si>
    <t>2400047_3</t>
  </si>
  <si>
    <t>BRINDAR LA ATENCIÓN INTEGRAL DE NIÑOS Y NIÑAS EN LOS JARDINES NOCTURNOS ARRULLO</t>
  </si>
  <si>
    <t>2400047_4</t>
  </si>
  <si>
    <t>IDENTIFICAR LOS CASOS DE NIÑOS, NIÑAS, ADOLESCENTES Y JÓVENES EN CONDICIÓN DE MIGRANTES, TRABAJO INFANTIL Y/O SITUACIÓN DE CALLE PARA LA ARTICULACIÓN DEL RESTABLECIMIENTO DE SUS DERECHOS.</t>
  </si>
  <si>
    <t>2400047_5</t>
  </si>
  <si>
    <t>REALIZAR SEGUIMIENTO A LAS ALERTAS DE LA PLATAFORMA SIRITI Y A LOS CASOS DE TRABAJO INFANTIL DETECTADOS EN EL MUNICIPIO DE PALMIRA.</t>
  </si>
  <si>
    <t>2400047_6</t>
  </si>
  <si>
    <t>SOCIALIZAR LAS CONDICIONES Y REQUISITOS A LOS BENEFICIARIOS POTENCIALES DE LOS PROGRAMAS NACIONALES RENTA JOVEN Y JÓVENES EN PAZ Y REALIZAR EL SEGUIMIENTO DE NOVEDADES DE LOS JÓVENES INSCRITOS EN LOS MISMOS.</t>
  </si>
  <si>
    <t>2400047_7</t>
  </si>
  <si>
    <t>SOCIALIZAR LAS RUTAS DE ATENCIÓN A NIÑOS, NIÑAS, ADOLESCENTES Y JÓVENES, PARA LA PREVENCIÓN DEL MALTRATO INFANTIL, LA VIOLENCIA INTRAFAMILIAR, EL TRABAJO INFANTIL, EL ABUSO Y LA EXPLOTACIÓN SEXUAL INFANTIL.</t>
  </si>
  <si>
    <t>2400047_8</t>
  </si>
  <si>
    <t>REALIZAR LAS ESCUELAS DE PADRES, MADRES Y CUIDADORES PARA EL FORTALECIMIENTO DE LAS RAÍCES DE CRIANZA Y LA TRANSICIÓN DE LA JUVENTUD A LA ADULTEZ.</t>
  </si>
  <si>
    <t>2400047_9</t>
  </si>
  <si>
    <t>REALIZAR LAS ESCUELAS DE AGENTES DE CAMBIO, DIRIGIDAS A JÓVENES PARA EL FORTALECIMIENTO DE SU PROYECTO DE VIDA.</t>
  </si>
  <si>
    <t>2400047_10</t>
  </si>
  <si>
    <t>REALIZAR CAMPAÑAS, CELEBRACIONES Y EVENTOS RELACIONADOS CON LA NIÑEZ Y SUS DERECHOS</t>
  </si>
  <si>
    <t>2400047_11</t>
  </si>
  <si>
    <t>REALIZAR CAMPAÑAS, CELEBRACIONES Y EVENTOS RELACIONADOS CON LA JUVENTUD Y SUS DERECHOS</t>
  </si>
  <si>
    <t>2024765200066</t>
  </si>
  <si>
    <t>2400048_1</t>
  </si>
  <si>
    <t>ENTREGAR RACIONES DE COMIDA A POBLACIONES VULNERABLES Y CON ENFOQUE DIFERENCIAL.</t>
  </si>
  <si>
    <t>2400048_2</t>
  </si>
  <si>
    <t>IMPULSAR LA OFERTA INSTITUCIONAL ALIMENTARIA A TRAVÉS DE LÍDERES Y LIDERESAS COMUNALES.</t>
  </si>
  <si>
    <t>2400048_3</t>
  </si>
  <si>
    <t>CREAR EL BANCO DE AYUDAS TÉCNICAS PARA PERSONAS CON DISCAPACIDAD O MOVILIDAD REDUCIDA.</t>
  </si>
  <si>
    <t>2400048_4</t>
  </si>
  <si>
    <t>APOYAR CON AUXILIOS FUNERARIOS, PARCIALES O TOTALES, A LA POBLACIÓN VULNERABLE QUE CUMPLA CON LOS REQUISITOS.</t>
  </si>
  <si>
    <t>2400048_5</t>
  </si>
  <si>
    <t>FINANCIAR HUERTAS AUTOSUSTENTABLES PARA LA INCLUSIÓN PRODUCTIVA DE MUJERES.</t>
  </si>
  <si>
    <t>2400048_6</t>
  </si>
  <si>
    <t>BRINDAR ATENCIÓN INTEGRAL A LOS GRUPOS POBLACIONALES EN SITUACIÓN DE VULNERABILIDAD.</t>
  </si>
  <si>
    <t>2400048_7</t>
  </si>
  <si>
    <t>REALIZAR CAMPAÑAS PEDAGÓGICAS, CELEBRACIONES Y CONMEMORACIONES PARA LOS GRUPOS POBLACIONALES EN EL MUNICIPIO DE PALMIRA.</t>
  </si>
  <si>
    <t>2024765200058</t>
  </si>
  <si>
    <t>2400049_1</t>
  </si>
  <si>
    <t>ADQUIRIR EQUIPOS PARA LA MEJORA DE LA INFRAESTRUCTURA TI</t>
  </si>
  <si>
    <t>2400049_2</t>
  </si>
  <si>
    <t>REALIZAR EL SOPORTE TÉCNICO Y ADMINISTRATIVO PARA LA MODERNIZACIÓN DE LOS SERVICIOS TECNOLÓGICOS</t>
  </si>
  <si>
    <t>2400049_3</t>
  </si>
  <si>
    <t>MEJORAR LAS REDES LAN, WAN Y ELÉCTRICAS PARA EL SOPORTE DE TI</t>
  </si>
  <si>
    <t>2400049_4</t>
  </si>
  <si>
    <t>ADQUIRIR EL LICENCIAMIENTO DE SOFTWARE</t>
  </si>
  <si>
    <t>2024765200046</t>
  </si>
  <si>
    <t>MOVILIDAD SOSTENIBLE Y ACCESIBLE</t>
  </si>
  <si>
    <t>2400050_1</t>
  </si>
  <si>
    <t>DEPOSITAR LOS RECURSOS DE TARIFA DIFERENCIAL EN EL FONDO DE ESTABILIZACIÓN SEGÚN LO DISPUESTO EN EL DECRETO 243 DE 13 DE OCTUBRE DE 2023 Y SUS MODIFICACIONES</t>
  </si>
  <si>
    <t>2400050_2</t>
  </si>
  <si>
    <t>REALIZAR ESTUDIO DE SISTEMAS DE TRANSPORTE PÚBLICOS DE PASAJEROS Y FUTURAS FUENTES DE FINANCIACIÓN</t>
  </si>
  <si>
    <t>2400050_3</t>
  </si>
  <si>
    <t>APOYAR A LA ESTRUCTURACIÓN DE DOCUMENTOS Y SUPERVISIÓN DE TODOS LOS ESTUDIOS DE TRÁNSITO Y TRANSPORTE.</t>
  </si>
  <si>
    <t>2400050_4</t>
  </si>
  <si>
    <t>REVISIÓN Y AJUSTE A LOS ESTUDIOS DE PREFACTIBILIDAD Y FACTIBILIDAD DE LA CENTRAL INTERMODAL DE TRANSPORTE</t>
  </si>
  <si>
    <t>2400050_5</t>
  </si>
  <si>
    <t>REALIZAR EL PLAN DE MOVILIDAD SEGURA Y SOSTENIBLE DEL MUNICIPIO DE PALMIRA</t>
  </si>
  <si>
    <t>2400050_6</t>
  </si>
  <si>
    <t>APOYAR LA SUPERVISIÓN Y AVANCE DEL PLAN DE MOVILIDAD SEGURA Y SOSTENIBLE DEL MUNICIPIO DE PALMIRA</t>
  </si>
  <si>
    <t>2400050_7</t>
  </si>
  <si>
    <t>REALIZAR MANTENIMIENTO PREVENTIVO Y CORRECTIVO A LA CICLO INFRAESTRUCTURA (BICI CARRILES Y SEÑALIZACIÓN DE ESTOS)</t>
  </si>
  <si>
    <t>2400050_8</t>
  </si>
  <si>
    <t>APOYAR EL PROCESO DE MANTENIMIENTO PREVENTIVO Y CORRECTIVO A LA CICLO INFRAESTRUCTURA</t>
  </si>
  <si>
    <t>2400050_9</t>
  </si>
  <si>
    <t>CONSTRUIR Y REUBICAR ESTACIONES DE BICICLETAS PALMIBICI</t>
  </si>
  <si>
    <t>2400050_10</t>
  </si>
  <si>
    <t>DAR SOPORTE Y MANTENIMIENTO AL SOFTWARE "PALMIBICI"</t>
  </si>
  <si>
    <t>2400050_11</t>
  </si>
  <si>
    <t>OPERAR EL SISTEMA DE BICICLETAS PÚBLICAS "PALMIBICI"</t>
  </si>
  <si>
    <t>2400050_12</t>
  </si>
  <si>
    <t>ADQUIRIR BICICLETAS Y TARJETAS PARA EL SISTEMA DE BICICLETAS PÚBLICAS PALMIBICI</t>
  </si>
  <si>
    <t>2024765200065</t>
  </si>
  <si>
    <t>2400051_1</t>
  </si>
  <si>
    <t>IMPLEMENTAR METODOLOGÍAS COLABORATIVAS Y CAPACITAR EN TÉCNICAS ACTUALIZADAS PARA INTERVENCIONES SOCIALES EFECTIVAS.</t>
  </si>
  <si>
    <t>2400051_2</t>
  </si>
  <si>
    <t>CREAR REDES DE APOYO Y ESTRATEGIAS DIGITALES PARA MEJORAR LA COORDINACIÓN ENTRE ENTIDADES GUBERNAMENTALES Y ORGANIZACIONES COMUNITARIAS.</t>
  </si>
  <si>
    <t>2400051_3</t>
  </si>
  <si>
    <t>CAPACITAR EN NUEVAS METODOLOGÍAS DE ATENCIÓN AL CLIENTE Y GESTIÓN DE CASOS.</t>
  </si>
  <si>
    <t>2400051_4</t>
  </si>
  <si>
    <t>IDENTIFICAR NECESIDADES CIUDADANAS Y COMUNITARIAS PARA DISEÑAR PROGRAMAS DE INTERVENCIÓN PRIORITARIOS.</t>
  </si>
  <si>
    <t>2400051_5</t>
  </si>
  <si>
    <t>DISEÑAR UNA HOJA DE RUTA DETALLADA PARA EJECUTAR PROGRAMAS QUE MEJOREN LA CALIDAD DE VIDA.</t>
  </si>
  <si>
    <t>2400051_6</t>
  </si>
  <si>
    <t>EVALUAR LA EFECTIVIDAD Y SATISFACCIÓN DE LOS PROGRAMAS.</t>
  </si>
  <si>
    <t>2024765200049</t>
  </si>
  <si>
    <t>DESARROLLO DESARROLLO AGROPECUARIO SOSTENIBLE DEL MUNICIPIO DE PALMIRA  PALMIRA</t>
  </si>
  <si>
    <t>AGRICULTURA SOSTENIBLE</t>
  </si>
  <si>
    <t>2400052_1</t>
  </si>
  <si>
    <t>EJECUTAR ASISTENCIA TÉCNICA AGROPECUARIA Y APOYO INTEGRAL PARA EL FORTALECIMIENTO DE PEQUEÑOS Y MEDIANOS PRODUCTORES DEL MUNICIPIO DE PALMIRA.</t>
  </si>
  <si>
    <t>2400052_2</t>
  </si>
  <si>
    <t>MEJORAR UNIDADES PRODUCTIVAS AGROPECUARIAS DE PEQUEÑOS Y MEDIANOS PRODUCTORES DEL MUNICIPIO DE PALMIRA</t>
  </si>
  <si>
    <t>2400052_3</t>
  </si>
  <si>
    <t>DESARROLLAR PROGRAMAS DE ASISTENCIA TÉCNICA AGROPECUARIA PARA LA CREACIÓN DE LAS RUTAS AGROECOLÓGICAS</t>
  </si>
  <si>
    <t>2400052_4</t>
  </si>
  <si>
    <t>ESTABLECER RUTAS AGROECOLÓGICAS EN EL MUNICIPIO DE PALMIRA.</t>
  </si>
  <si>
    <t>2024765200079</t>
  </si>
  <si>
    <t>2400053_1</t>
  </si>
  <si>
    <t>DISEÑAR UNA METODOLOGÍA PARTICIPATIVA PARA LA CONSTRUCCIÓN DE LA VISIÓN PROSPECTIVA.</t>
  </si>
  <si>
    <t>2400053_2</t>
  </si>
  <si>
    <t>REALIZAR ESTUDIOS Y ANÁLISIS PARA IDENTIFICAR LAS NECESIDADES Y EXPECTATIVAS DE LA CIUDADANÍA</t>
  </si>
  <si>
    <t>2400053_3</t>
  </si>
  <si>
    <t>SOCIALIZAR Y APROBAR EL DOCUMENTO "PALMIRA VISIÓN 2050"</t>
  </si>
  <si>
    <t>2024765200070</t>
  </si>
  <si>
    <t>IMPLEMENTACIÓN PRÁCTICAS AGROPECUARIAS SOSTENIBLES Y FORTALECIMIENTO DEL DESARROLLO COMUNITARIO EN PALMIRA PALMIRA</t>
  </si>
  <si>
    <t>2400054_1</t>
  </si>
  <si>
    <t>REALIZAR FERIAS CAMPESINAS FACILITANDO LA COMERCIALIZACIÓN DIRECTA ENTRE PRODUCTORES Y CONSUMIDORES.</t>
  </si>
  <si>
    <t>2400054_2</t>
  </si>
  <si>
    <t>GESTIONAR LA CREACIÓN DEL INSTITUTO DE MERCADEO MUNICIPAL AGROPECUARIO PARA COMERCIALIZAR PRODUCTOS DE ORIGEN LOCAL.</t>
  </si>
  <si>
    <t>2400054_3</t>
  </si>
  <si>
    <t>CAPACITAR TÉCNICAMENTE A LOS PRODUCTORES SOBRE LAS MEJORES PRÁCTICAS EN PROCESOS DE TRANSFORMACIÓN, ASÍ COMO EN EL USO DE TECNOLOGÍAS Y HERRAMIENTAS DISPONIBLES.</t>
  </si>
  <si>
    <t>2024765200064</t>
  </si>
  <si>
    <t>FORTALECIMIENTO DE LAS COMPETENCIAS DEL TALENTO HUMANO DE LA ALCALDIA DE PALMIRA PALMIRA</t>
  </si>
  <si>
    <t>2400055_1</t>
  </si>
  <si>
    <t>OFRECER PROGRAMAS DE FORMACIÓN PARA EL SERVIDOR PÚBLICO- DIPLOMADOS</t>
  </si>
  <si>
    <t>2400055_2</t>
  </si>
  <si>
    <t>DESARROLLAR TALLERES, CURSOS Y SEMINARIOS</t>
  </si>
  <si>
    <t>2400055_3</t>
  </si>
  <si>
    <t>REALIZAR ACCIONES PARA EL PLAN DE BIENESTAR Y LA PROTECCIÓN INTEGRAL</t>
  </si>
  <si>
    <t>2400055_4</t>
  </si>
  <si>
    <t>DESARROLLAR ACTIVIDADES RECREATIVAS Y DEPORTIVAS</t>
  </si>
  <si>
    <t>2400055_5</t>
  </si>
  <si>
    <t>IMPLEMENTAR EL PLAN DE DESVINCULACIÓN ASISTIDA</t>
  </si>
  <si>
    <t>2400055_6</t>
  </si>
  <si>
    <t>APLICAR EL PLAN DE INCENTIVOS LABORALES</t>
  </si>
  <si>
    <t>2400055_7</t>
  </si>
  <si>
    <t>REALIZAR EL ACOMPAÑAMIENTO DEL CICLO LABORAL Y MODERNIZAR LA ESTRUCTURA ADMINISTRATIVA</t>
  </si>
  <si>
    <t>2400055_8</t>
  </si>
  <si>
    <t>CELEBRAR LA SEMANA DE LA SALUD</t>
  </si>
  <si>
    <t>2400055_9</t>
  </si>
  <si>
    <t>DOTAR DE ELEMENTOS DE PROTECCIÓN PERSONAL Y EQUIPOS PARA LA SALUD</t>
  </si>
  <si>
    <t>2400055_10</t>
  </si>
  <si>
    <t>ADQUIRIR ELEMENTOS DE ATENCIÓN A EMERGENCIAS E INSUMOS DE BOTIQUÍN</t>
  </si>
  <si>
    <t>2400055_11</t>
  </si>
  <si>
    <t>REALIZAR LAS EVALUACIONES MÉDICAS Y LOS EXÁMENES PRE-OCUPACIONALES</t>
  </si>
  <si>
    <t>2400055_12</t>
  </si>
  <si>
    <t>REALIZAR APOYO TÉCNICO EN LAS DIFERENTES ACTIVIDADES DEL SG-SST</t>
  </si>
  <si>
    <t>2024765200014</t>
  </si>
  <si>
    <t>FORTALECIMIENTO DE LA GOBERNANZA EN SALUD EN EL MUNICIPIO DE PALMIRA</t>
  </si>
  <si>
    <t>PALMIRA ME CUIDA CON INSPECCION, VIGILANCIA Y CONTROL</t>
  </si>
  <si>
    <t>2400056_1</t>
  </si>
  <si>
    <t>REALIZAR ACCIONES DE VIGILANCIA EPIDEMIOLÓGICA SANITARIA</t>
  </si>
  <si>
    <t>2400056_2</t>
  </si>
  <si>
    <t>EJECUTAR ACCIONES DE INSPECCIÓN, VIGILANCIA Y CONTROL A LOS PRESTADORES DE SERVICIOS DE SALUD</t>
  </si>
  <si>
    <t>2400056_3</t>
  </si>
  <si>
    <t>EJECUTAR ACCIONES DE INSPECCIÓN, VIGILANCIA, CONTROL A LAS ENTIDADES ADMINISTRADORAS DE PLANES DE BENEFICIOS</t>
  </si>
  <si>
    <t>2400056_4</t>
  </si>
  <si>
    <t>IMPLEMENTAR LA METODOLOGÍA DE PLANEACIÓN INTEGRAL DE SALUD EN EL MUNICIPIO DE PALMIRA SEGÚN LO ESTABLECIDO POR LA NORMATIVIDAD VIGENTE</t>
  </si>
  <si>
    <t>2400056_5</t>
  </si>
  <si>
    <t>EJECUTAR LAS FUNCIONES DEL FONDO LOCAL DE SALUD ESTABLECIDAS POR LA NORMATIVIDAD VIGENTE</t>
  </si>
  <si>
    <t>2400056_6</t>
  </si>
  <si>
    <t>EJECUTAR ACCIONES DEL SISTEMA INTEGRADO DE GESTIÓN DE LA SECRETARIA DE SALUD MUNICIPAL</t>
  </si>
  <si>
    <t>2400056_7</t>
  </si>
  <si>
    <t>REALIZAR SEGUIMIENTO A LOS PROCESOS LEGALES QUE SURJAN DEL PROCESO DE RECTORÍA EN LA GESTIÓN DE LA SALUD PÚBLICA</t>
  </si>
  <si>
    <t>2400056_8</t>
  </si>
  <si>
    <t>REALIZAR EL DIAGNOSTICO DE SALUD DEL MUNICIPIO DE PALMIRA</t>
  </si>
  <si>
    <t>2400056_9</t>
  </si>
  <si>
    <t>ELABORAR EL PLAN DE TRABAJO DE LA POLÍTICA PÚBLICA DEL MUNICIPIO DE PALMIRA</t>
  </si>
  <si>
    <t>2400056_10</t>
  </si>
  <si>
    <t>ELABORAR EL DOCUMENTO PRELIMINAR DE LA POLÍTICA PÚBLICA DEL MUNICIPIO DE PALMIRA</t>
  </si>
  <si>
    <t>2400056_11</t>
  </si>
  <si>
    <t>FINALIZAR LA CONSTRUCCIÓN DE LA POLÍTICA PÚBLICA DEL MUNICIPIO DE PALMIRA</t>
  </si>
  <si>
    <t>2400056_12</t>
  </si>
  <si>
    <t>DIVULGAR LA POLITICA PÚBLICA CON LOS ACTORES INVOLUCRADOS Y LOS GRUPOS DE VALOR</t>
  </si>
  <si>
    <t>2400056_13</t>
  </si>
  <si>
    <t>REALIZAR ACCIONES DE FORTALECIMIENTO DE LOS MECANISMOS DE PARTICIPACIÓN SOCIAL EN SALUD.</t>
  </si>
  <si>
    <t>2400056_14</t>
  </si>
  <si>
    <t>COORDINAR LOS MECANISMOS DE PARTICIPACIÓN SOCIAL EN SALUD DEL MUNICIPIO DE PALMIRA</t>
  </si>
  <si>
    <t>2024765200077</t>
  </si>
  <si>
    <t>APLICACIÓN DE ESTRATEGIAS PARA LA PREVENCIÓN DEL RIESGO Y MANEJO DE DESASTRES EN EL MUNICIPIO DE PALMIRA</t>
  </si>
  <si>
    <t>2400057_1</t>
  </si>
  <si>
    <t>REALIZAR LA ACTUALIZACIÓN DE LOS INSTRUMENTOS DE PLANIFICACIÓN Y LOS PLANES DE EMERGENCIA Y CONTINGENCIA PARA LA GESTIÓN DEL RIESGO DE DESASTRES.</t>
  </si>
  <si>
    <t>2400057_2</t>
  </si>
  <si>
    <t>APOYAR TÉCNICAMENTE LAS ACTIVIDADES DE APLICACIÓN DE INSTRUMENTOS PARA LA GESTIÓN DEL RIESGO DE DESASTRES.</t>
  </si>
  <si>
    <t>2400057_3</t>
  </si>
  <si>
    <t>REALIZAR ESTUDIOS BÁSICOS DE AMENAZAS EN LAS ZONAS CON CONDICIÓN DE RIESGO.</t>
  </si>
  <si>
    <t>2400057_4</t>
  </si>
  <si>
    <t>REALIZAR LA ATENCIÓN DE EMERGENCIAS POR AGLOMERACIÓN MASIVA DE PÚBLICO.</t>
  </si>
  <si>
    <t>2400057_5</t>
  </si>
  <si>
    <t>DOTAR DE EQUIPOS DE ATENCIÓN, BÚSQUEDA, RESCATE Y PROTECCIÓN PARA LOS ORGANISMOS DE SOCORRO.</t>
  </si>
  <si>
    <t>2400057_6</t>
  </si>
  <si>
    <t>ADQUIRIR HERRAMIENTAS TECNOLÓGICAS PARA EL SISTEMA DE ALERTAS TEMPRANAS.</t>
  </si>
  <si>
    <t>2400057_7</t>
  </si>
  <si>
    <t>APOYAR TÉCNICAMENTE EL FUNCIONAMIENTO DEL SISTEMA DE ALERTAS TEMPRANAS.</t>
  </si>
  <si>
    <t>2400057_8</t>
  </si>
  <si>
    <t>ADQUIRIR EQUIPOS PARA ENLAZAR RADIOSATELITALMENTE LAS ESTACIONES DE BOMBEROS DEL MUNICIPIO GARANTIZANDO SU OPERATIVIDAD.</t>
  </si>
  <si>
    <t>2024765200076</t>
  </si>
  <si>
    <t>FORTALECIMIENTO PARA LA PREPARACIÓN Y ATENCIÓN DEL MANEJO DE DESASTRES CON EL FIN DE DAR RESPUESTA OPORTUNA A LA POBLACIÓN AFECTADA POR EVENTOS SOCIONATURALES O ANTROPICOS NO INTENCIONALES EN EL MUNICIPIO DE PALMIRA</t>
  </si>
  <si>
    <t>2400058_1</t>
  </si>
  <si>
    <t>DOTAR LA INFRAESTRUCTURA FÍSICA EN DONDE SE ALMACENAN LAS AYUDAS HUMANITARIAS.</t>
  </si>
  <si>
    <t>2400058_2</t>
  </si>
  <si>
    <t>DOTAR DE ESTIBAS, MONTACARGAS, ESTANTERÍAS, ENTRE OTRAS HERRAMIENTAS E INSUMOS PARA EL ALMACENAMIENTO TÉCNICO DE AYUDAS HUMANITARIAS</t>
  </si>
  <si>
    <t>2400058_3</t>
  </si>
  <si>
    <t>ADQUIRIR AYUDAS HUMANITARIAS PARA LA ATENCIÓN DE EMERGENCIAS.</t>
  </si>
  <si>
    <t>2400058_4</t>
  </si>
  <si>
    <t>APOYAR TÉCNICAMENTE EL PROCESO DE MANEJO DEL DESASTRE.</t>
  </si>
  <si>
    <t>2024765200050</t>
  </si>
  <si>
    <t>DESARROLLO DE MEDIDAS PARA EL CONOCIMIENTO Y LA REDUCCIÓN DEL RIESGO DE DESASTRES EN EL MUNICIPIO DE PALMIRA</t>
  </si>
  <si>
    <t>2400059_1</t>
  </si>
  <si>
    <t>REALIZAR OBRAS DE INFRAESTRUCTURA PARA LA REDUCCIÓN Y/O MITIGACIÓN DEL RIESGO DE DESASTRES.</t>
  </si>
  <si>
    <t>2400059_2</t>
  </si>
  <si>
    <t>REALIZAR LA INTERVENTORÍA TÉCNICA, ADMINISTRATIVA, FINANCIERA Y AMBIENTAL DE OBRAS DE REDUCCIÓN DEL RIESGO DE DESASTRES</t>
  </si>
  <si>
    <t>2400059_3</t>
  </si>
  <si>
    <t>REALIZAR ESTUDIOS DE DETALLE PARA LOS ESCENARIOS DE AMENAZAS EN ZONAS DE ALTO RIESGO.</t>
  </si>
  <si>
    <t>2400059_4</t>
  </si>
  <si>
    <t>ACTUALIZAR EL INVENTARIO DE ASENTAMIENTOS DE ZONAS DE ALTO RIESGO.</t>
  </si>
  <si>
    <t>2400059_5</t>
  </si>
  <si>
    <t>APOYAR TÉCNICAMENTE LOS PROCESOS DE CONOCIMIENTO Y REDUCCIÓN DEL RIESGO, Y MANEJO DEL DESASTRE</t>
  </si>
  <si>
    <t>2024765200074</t>
  </si>
  <si>
    <t>FORMACIÓN DE HABILIDADES Y CAPACIDADES DE LA COMUNIDAD Y ORGANISMOS DE SOCORRO, EN PREVENCIÓN, REDUCCIÓN Y ATENCIÓN DE EMERGENCIAS DE DESASTRES EN EL MUNICIPIO DE PALMIRA</t>
  </si>
  <si>
    <t>2400060_1</t>
  </si>
  <si>
    <t>REALIZAR CAPACITACIONES A LA COMUNIDAD, ORIENTADAS A LA PREVENCIÓN Y PREPARACIÓN A EMERGENCIAS POR DESASTRES</t>
  </si>
  <si>
    <t>2400060_2</t>
  </si>
  <si>
    <t>APOYAR TÉCNICAMENTE LOS PROCESOS DE CONOCIMIENTO, REDUCCIÓN Y MANEJO DEL DESASTRE</t>
  </si>
  <si>
    <t>2400060_3</t>
  </si>
  <si>
    <t>REALIZAR CURSOS DE CAPACITACIÓN Y ENTRENAMIENTO AL BENEMÉRITO CUERPO DE BOMBEROS.</t>
  </si>
  <si>
    <t>2400060_4</t>
  </si>
  <si>
    <t>ELABORAR ALTERNATIVAS DIDÁCTICAS PARA LOS TALLERES DE PREVENCIÓN DE RIESGOS POR DESASTRES.</t>
  </si>
  <si>
    <t>2400060_5</t>
  </si>
  <si>
    <t>ADQUIRIR ELEMENTOS DE PREVENCIÓN Y REDUCCIÓN DEL RIESGO PARA LAS BRIGADAS COMUNITARIAS</t>
  </si>
  <si>
    <t>2024765200075</t>
  </si>
  <si>
    <t>IMPLEMENTACIÓN DE ACCIONES DE MITIGACIÓN Y ADAPTACIÓN AL CAMBIO CLIMÁTICO PARA UN DESARROLLO BAJO EN CARBONO Y RESILIENTE AL CLIMA EN EL MUNICIPIO DE PALMIRA</t>
  </si>
  <si>
    <t>2400061_1</t>
  </si>
  <si>
    <t>REALIZAR EVENTOS EDUCATIVOS ACERCA DE LA GESTIÓN INTEGRAL DEL CAMBIO CLIMÁTICO.</t>
  </si>
  <si>
    <t>2400061_2</t>
  </si>
  <si>
    <t>ELABORAR Y DIFUNDIR LA INFORMACIÓN EN GESTIÓN DEL CAMBIO CLIMÁTICO Y DEL RIESGO.</t>
  </si>
  <si>
    <t>2400061_3</t>
  </si>
  <si>
    <t>IMPLEMENTAR INTERVENCIONES LOCALES ORIENTADAS A REDUCIR LA VARIABILIDAD Y EL CAMBIO CLIMÁTICO.</t>
  </si>
  <si>
    <t>2400061_4</t>
  </si>
  <si>
    <t>EJECUTAR ACTIVIDADES DERIVADAS DE LA ACTUALIZACIÓN DEL PLAN INTEGRAL DE ADAPTACIÓN DE CAMBIO CLIMÁTICO DEL MUNICIPIO.</t>
  </si>
  <si>
    <t>2400061_5</t>
  </si>
  <si>
    <t>ADQUIRIR UN VEHÍCULO PARA CUBRIR Y GARANTIZAR EL DESPLAZAMIENTO A LAS EMERGENCIAS</t>
  </si>
  <si>
    <t>2400061_6</t>
  </si>
  <si>
    <t>APOYAR TÉCNICAMENTE EL PROCESO GESTIÓN DEL CAMBIO CLIMÁTICO Y DEL RIESGO.</t>
  </si>
  <si>
    <t>2024765200056</t>
  </si>
  <si>
    <t>TRANSFORMACIÓN DIGITAL DE TRÁMITES Y SERVICIOS EN LA ALCALDÍA MUNICIPAL DE PALMIRA</t>
  </si>
  <si>
    <t>2400062_1</t>
  </si>
  <si>
    <t>LLEVAR A CABO LA RACIONALIZACIÓN, CONFORME A LINEAMIENTOS DE FUNCIÓN PÚBLICA Y LA POLÍTICA DE GOBIERNO DIGITAL, LOS TRÁMITES PRIORIZADOS, SERVICIOS Y OTROS PROCEDIMIENTOS ADMINISTRATIVOS DE LA ENTIDAD.</t>
  </si>
  <si>
    <t>2400062_2</t>
  </si>
  <si>
    <t>REALIZAR EL ANÁLISIS Y DISEÑO DEL MODELO DE DATOS A LOS TRÁMITES PRIORIZADOS, SERVICIOS Y OTROS PROCEDIMIENTOS ADMINISTRATIVOS EN LA ENTIDAD.</t>
  </si>
  <si>
    <t>2400062_3</t>
  </si>
  <si>
    <t>DISEÑAR Y DOCUMENTAR LA ARQUITECTURA DE LA PLATAFORMA DE GESTIÓN DE LOS TRÁMITES PRIORIZADOS Y SERVICIOS DE LA ENTIDAD.</t>
  </si>
  <si>
    <t>2400062_4</t>
  </si>
  <si>
    <t>IMPLEMENTAR ACCIONES ALINEADAS CON LA POLÍTICA DE GOBIERNO DIGITAL EN LA ENTIDAD.</t>
  </si>
  <si>
    <t>2024765200044</t>
  </si>
  <si>
    <t>DIAGNOSTICO DE LAS CAPACIDADES LOGÍSTICAS DEL MUNICIPIO DE PALMIRA</t>
  </si>
  <si>
    <t>2400063_1</t>
  </si>
  <si>
    <t>REALIZAR ESTUDIO DIAGNÓSTICO DE LAS CAPACIDADES LOGÍSTICAS DEL MUNICIPIO DE PALMIRA</t>
  </si>
  <si>
    <t>2400063_2</t>
  </si>
  <si>
    <t>APOYAR LA SUPERVISIÓN Y AVANCE DEL ESTUDIO DIAGNÓSTICO DE LAS CAPACIDADES LOGÍSTICAS DEL MUNICIPIO DE PALMIRA</t>
  </si>
  <si>
    <t>2024765200012</t>
  </si>
  <si>
    <t>FORTALECIMIENTO DE LA GESTIÓN EN SALUD PÚBLICA EN EL MUNICIPIO DE PALMIRA</t>
  </si>
  <si>
    <t>PALMIRA ME CUIDA CON SALUD PUBLICA</t>
  </si>
  <si>
    <t>2400064_1</t>
  </si>
  <si>
    <t>REALIZAR ASISTENCIA TÉCNICA DE LAS CONDICIONES NO TRANSMISIBLES.</t>
  </si>
  <si>
    <t>2400064_2</t>
  </si>
  <si>
    <t>PROMOVER MODOS, CONDICIONES Y ESTILOS DE VIDA SALUDABLE EN LOS DIFERENTES ENTORNOS Y CURSOS DE VIDA.</t>
  </si>
  <si>
    <t>2400064_3</t>
  </si>
  <si>
    <t>EJECUTAR PLAN DE INTERVENCIONES COLECTIVAS PIC</t>
  </si>
  <si>
    <t>2400064_4</t>
  </si>
  <si>
    <t>IMPLEMENTAR ACCIONES DE GESTIÓN DEL RIESGO EN SALUD PÚBLICA RELACIONADAS CON LAS CONDICIONES AMBIENTALES.</t>
  </si>
  <si>
    <t>2400064_5</t>
  </si>
  <si>
    <t>IMPLEMENTAR ACCIONES DE GESTIÓN DEL RIESGO EN LAS CONDICIONES DE SALUD DE LA POBLACIÓN TRABAJADORA DE LA ECONOMÍA POPULAR Y COMUNITARIA.</t>
  </si>
  <si>
    <t>2400064_6</t>
  </si>
  <si>
    <t>PROMOVER ACCIONES INTERSECTORIALES Y TRANSECTORIALES RELACIONADAS CON LA SALUD EN EL ENTORNO LABORAL.</t>
  </si>
  <si>
    <t>2400064_7</t>
  </si>
  <si>
    <t>FORMAR GESTORES EN SALUD MENTAL.</t>
  </si>
  <si>
    <t>2400064_8</t>
  </si>
  <si>
    <t>REALIZAR ACCIONES DE PROMOCIÓN DE LA SALUD MENTAL Y PREVENCIÓN DE CONDUCTAS DE RIESGO.</t>
  </si>
  <si>
    <t>2400064_9</t>
  </si>
  <si>
    <t>ABORDAR DESDE LAS COMPETENCIAS DE SALUD PÚBLICA LAS EMERGENCIAS, DESASTRES Y/O PANDEMIAS QUE SE PRESENTAN EN EL MUNICIPIO DE PALMIRA</t>
  </si>
  <si>
    <t>2400064_10</t>
  </si>
  <si>
    <t>REALIZAR VISITAS TÉCNICAS RELACIONADAS CON LA RUTA DE ATENCIÓN INTEGRAL MATERNO PERINATAL Y CON VIOLENCIA SEXUAL.</t>
  </si>
  <si>
    <t>2400064_11</t>
  </si>
  <si>
    <t>PROMOVER EL EJERCICIO DE LOS DERECHOS SEXUALES Y REPRODUCTIVOS.</t>
  </si>
  <si>
    <t>2400064_12</t>
  </si>
  <si>
    <t>REALIZAR ACCIONES RELACIONADAS CON SANIDAD PORTUARIA DEL MUNICIPIO DE PALMIRA.</t>
  </si>
  <si>
    <t>2400064_13</t>
  </si>
  <si>
    <t>EFECTUAR ACCIONES PARA LA PROMOCIÓN DE LA SALUD EN EL COMPONENTE DE SEGURIDAD ALIMENTARIA Y NUTRICIONAL.</t>
  </si>
  <si>
    <t>2400064_14</t>
  </si>
  <si>
    <t>IMPLEMENTAR ACCIONES DE PROMOCIÓN, PREVENCIÓN Y GESTIÓN DEL RIESGO PARA LAS ENFERMEDADES EMERGENTES, REEMERGENTES Y DESATENDIDAS, EPIDÉMICAS Y ENDEMOEPIDÉMICAS.</t>
  </si>
  <si>
    <t>2400064_15</t>
  </si>
  <si>
    <t>CONSOLIDAR INFORMES RELACIONADOS CON ENFERMEDADES TRANSMISIBLES.</t>
  </si>
  <si>
    <t>2400064_16</t>
  </si>
  <si>
    <t>IMPLEMENTAR ACCIONES DE PROMOCIÓN, PREVENCIÓN Y GESTIÓN DEL RIESGO PARA LAS ENFERMEDADES INMUNOPREVENIBLES.</t>
  </si>
  <si>
    <t>2400064_17</t>
  </si>
  <si>
    <t>REALIZAR ASISTENCIA TÉCNICA EN TEMAS RELACIONADOS CON LAS ENFERMEDADES TRANSMISIBLES.</t>
  </si>
  <si>
    <t>2400064_18</t>
  </si>
  <si>
    <t>EFECTUAR ACCIONES DE LA RUTA DE REGISTRO DE LOCALIZACIÓN, CARACTERIZACIÓN Y CERTIFICACIÓN DE PERSONAS CON DISCAPACIDAD (RLCPD)</t>
  </si>
  <si>
    <t>2400064_19</t>
  </si>
  <si>
    <t>REALIZAR ASISTENCIA TÉCNICA INSTITUCIONAL EN EL ENFOQUE DIFERENCIAL EN LOS SERVICIOS DE SALUD DEL MUNICIPIO DE PALMIRA.</t>
  </si>
  <si>
    <t>2400064_20</t>
  </si>
  <si>
    <t>REALIZAR ARTICULACIÓN INTERSECTORIAL Y TRANSECTORIAL EN BENEFICIO DE LA SALUD PÚBLICA DE PUEBLOS Y COMUNIDADES DEL MUNICIPIO DE PALMIRA.</t>
  </si>
  <si>
    <t>2024765200053</t>
  </si>
  <si>
    <t>DESARROLLO DE LA POLÍTICA DE GESTIÓN DE LA INFORMACIÓN ESTADÍSTICA EN EL MUNICIPIO DE PALMIRA</t>
  </si>
  <si>
    <t>2400065_1</t>
  </si>
  <si>
    <t>FORMULAR EL PLAN ESTADÍSTICO TERRITORIAL</t>
  </si>
  <si>
    <t>2400065_2</t>
  </si>
  <si>
    <t>BRINDAR ASISTENCIAS TÉCNICAS EN TEMAS RELACIONADAS CON EL PLAN ESTADÍSTICO TERRITORIAL</t>
  </si>
  <si>
    <t>2400065_3</t>
  </si>
  <si>
    <t>DESARROLLAR SEGUIMIENTO Y EVALUACIÓN A LA IMPLEMENTACIÓN DEL PLAN ESTADÍSTICO TERRITORIAL</t>
  </si>
  <si>
    <t>2024765200051</t>
  </si>
  <si>
    <t>CONTRIBUCIÓN AL ACCESO Y PERMANENCIA EN EL SISTEMA EDUCATIVO DEL MUNICIPIO DE PALMIRA</t>
  </si>
  <si>
    <t>2400066_1</t>
  </si>
  <si>
    <t>BRINDAR EL SERVICIO DE TRANSPORTE ESCOLAR ESPECIAL A ESTUDIANTES DE LA ZONA RURAL DE PALMIRA.</t>
  </si>
  <si>
    <t>2400066_2</t>
  </si>
  <si>
    <t>SUPERVISAR LA GESTIÓN DEL SERVICIO DE TRANSPORTE ESCOLAR ESPECIAL.</t>
  </si>
  <si>
    <t>2400066_3</t>
  </si>
  <si>
    <t>REALIZAR ASISTENCIA TÉCNICA INTEGRAL AL PROGRAMA DE ALIMENTACIÓN ESCOLAR (PAE)</t>
  </si>
  <si>
    <t>2400066_4</t>
  </si>
  <si>
    <t>ENTREGAR COMPLEMENTO ALIMENTICIO A ESTUDIANTES DE MATRÍCULA OFICIAL EN PAE REGULAR.</t>
  </si>
  <si>
    <t>2400066_5</t>
  </si>
  <si>
    <t>ENTREGAR COMPLEMENTO ALIMENTICIO A ESTUDIANTES DE MATRÍCULA OFICIAL EN JORNADA ÚNICA.</t>
  </si>
  <si>
    <t>2400066_6</t>
  </si>
  <si>
    <t>REALIZAR SEGUIMIENTO A LA DESERCIÓN ESCOLAR EN LAS IEO.</t>
  </si>
  <si>
    <t>2400066_7</t>
  </si>
  <si>
    <t>IMPLEMENTAR LA ESTRATEGIA DE PERMANENCIA.</t>
  </si>
  <si>
    <t>2400066_8</t>
  </si>
  <si>
    <t>ELABORAR EL MODELO EDUCATIVO ETNO.</t>
  </si>
  <si>
    <t>2400066_9</t>
  </si>
  <si>
    <t>CAPACITAR EN LA PEDAGOGÍA DEL MODELO EDUCATIVO ETNO</t>
  </si>
  <si>
    <t>2400066_10</t>
  </si>
  <si>
    <t>DOTAR A ESTUDIANTES VÍCTIMAS DEL CONFLICTO ARMADO CON UNIFORMES.</t>
  </si>
  <si>
    <t>2400066_11</t>
  </si>
  <si>
    <t>ENTREGAR KITS ESCOLARES A ESTUDIANTES VÍCTIMAS DEL CONFLICTO ARMADO.</t>
  </si>
  <si>
    <t>2400066_12</t>
  </si>
  <si>
    <t>ATENDER LOS ESTUDIANTES CON DISCAPACIDAD</t>
  </si>
  <si>
    <t>2400066_13</t>
  </si>
  <si>
    <t>ATENDER LOS ESTUDIANTES CON CAPACIDADES O TALENTOS.</t>
  </si>
  <si>
    <t>2400066_14</t>
  </si>
  <si>
    <t>ATENDER A LOS ADOLESCENTES Y JÓVENES VINCULADOS AL SISTEMA DE RESPONSABILIDAD PENAL PARA ADOLESCENTES.</t>
  </si>
  <si>
    <t>2400066_15</t>
  </si>
  <si>
    <t>EJECUTAR ESTRATEGIAS DE FOMENTO PARA EL ACCESO Y PERMANENCIA A LA EDUCACIÓN INICIAL.</t>
  </si>
  <si>
    <t>2400066_16</t>
  </si>
  <si>
    <t>CAPACITAR A LOS DOCENTES QUE ATIENDEN PRIMERA INFANCIA SOBRE LOS REFERENTES TÉCNICOS DE EDUCACIÓN INICIAL.</t>
  </si>
  <si>
    <t>2400066_17</t>
  </si>
  <si>
    <t>DOTAR DE CANASTA EDUCATIVA A LAS IEO QUE CUENTAN CON MODELOS FLEXIBLES DE BÁSICA PRIMARIA.</t>
  </si>
  <si>
    <t>2400066_18</t>
  </si>
  <si>
    <t>DOTAR DE CANASTA EDUCATIVA A LAS INSTITUCIONES EDUCATIVAS QUE CUENTAN CON MODELOS FLEXIBLES DE SECUNDARIA.</t>
  </si>
  <si>
    <t>2024765200057</t>
  </si>
  <si>
    <t>FORTALECIMIENTO DE LA INCLUSIÓN DIGITAL Y LA CONECTIVIDAD EN COMUNIDADES URBANAS Y RURALES DEL MUNICIPIO DE PALMIRA</t>
  </si>
  <si>
    <t>PALMIRA CONECTADA</t>
  </si>
  <si>
    <t>2400067_1</t>
  </si>
  <si>
    <t>DISEÑAR E IMPLEMENTAR ESTRATEGIAS DE CIENCIA, TECNOLOGÍA, INNOVACIÓN EN EL MUNICIPIO DE PALMIRA</t>
  </si>
  <si>
    <t>2400067_2</t>
  </si>
  <si>
    <t>EVALUAR LOS BENEFICIOS DE LAS ESTRATEGIAS</t>
  </si>
  <si>
    <t>2400067_3</t>
  </si>
  <si>
    <t>ADQUIRIR LOS SERVICIOS DE INTERNET REQUERIDOS</t>
  </si>
  <si>
    <t>2400067_4</t>
  </si>
  <si>
    <t>ADQUIRIR LOS SERVICIOS DE LICENCIAMIENTO E INFRAESTRUCTURA</t>
  </si>
  <si>
    <t>2400067_5</t>
  </si>
  <si>
    <t>DESARROLLAR E IMPLEMENTAR CONTENIDOS PARA LAS ESTRATEGIAS DE CAPACITACIÓN EN TECNOLOGÍAS DE LA INFORMACIÓN Y LAS COMUNICACIONES</t>
  </si>
  <si>
    <t>2024765200031</t>
  </si>
  <si>
    <t>CONSOLIDACIÓN DE HERRAMIENTAS DIGITALES PARA LA TRANSFORMACIÓN DEL MUNICIPIO DE PALMIRA</t>
  </si>
  <si>
    <t>2400068_1</t>
  </si>
  <si>
    <t>REALIZAR EL SOPORTE TÉCNICO INTEGRAL AL SISTEMA PARA EL COBRO DEL IMPUESTO DE ALUMBRADO PÚBLICO.</t>
  </si>
  <si>
    <t>2400068_2</t>
  </si>
  <si>
    <t>REALIZAR EL SOPORTE TÉCNICO INTEGRAL A LA PLATAFORMA DE GESTIÓN ADMINISTRATIVA Y FINANCIERA ERP</t>
  </si>
  <si>
    <t>2400068_3</t>
  </si>
  <si>
    <t>: LLEVAR A CABO LA IMPLEMENTACIÓN INTEGRAL DE LA PLATAFORMA CENTRO INTEGRADO DE CONTROL Y OPERACIÓN (CINCO).</t>
  </si>
  <si>
    <t>2400068_4</t>
  </si>
  <si>
    <t>REALIZAR EL SOPORTE TÉCNICO INTEGRAL A LA PLATAFORMA CENTRO INTEGRADO DE CONTROL Y OPERACIÓN (CINCO)</t>
  </si>
  <si>
    <t>2024765200069</t>
  </si>
  <si>
    <t>FORTALECIMIENTO DE LAS CADENAS PRODUCTIVAS AGROPECUARIAS Y MARCA DE ORIGEN LOCAL EN EL MUNICIPIO PALMIRA PALMIRA</t>
  </si>
  <si>
    <t>2400069_1</t>
  </si>
  <si>
    <t>ENTREGAR ACTIVOS PRODUCTIVOS PARA FORTALECER CADENAS PRODUCTIVAS PRIORITARIAS Y GENERAR UNA MARCA PROPIA</t>
  </si>
  <si>
    <t>2400069_2</t>
  </si>
  <si>
    <t>BRINDAR ASISTENCIA TÉCNICA, COMERCIAL Y ESTRATÉGICA A LAS CADENAS PRODUCTIVAS PRIORIZADAS.</t>
  </si>
  <si>
    <t>2024765200068</t>
  </si>
  <si>
    <t>OPTIMIZACIÓN DE UNIDADES PRODUCTIVAS AGROPECUARIAS DE POBLACIÓN REINCORPORADA, REINSERTADA Y OTROS AGENTES DEL POSCONFLICTO DEL MUNICIPIO DE PALMIRA. PALMIRA</t>
  </si>
  <si>
    <t>2400070_1</t>
  </si>
  <si>
    <t>SUMINISTRAR TÉCNICAS AGROPECUARIAS ADECUADAS A LA POBLACIÓN POSCONFLICTO PARA MEJORAR SUS METODOLOGÍAS DE PRODUCCIÓN</t>
  </si>
  <si>
    <t>2400070_2</t>
  </si>
  <si>
    <t>BRINDAR ASISTENCIA TÉCNICA AGROPECUARIA A LA POBLACIÓN POSCONFLICTO, INCREMENTANDO SUS CONOCIMIENTOS ASEGURANDO QUE LA TECNIFICACIÓN IMPLEMENTADA SEA SOSTENIBLE.</t>
  </si>
  <si>
    <t>2024765200047</t>
  </si>
  <si>
    <t>ADMINISTRACIÓN DE LOS RECURSOS FÍSICOS DE LA ALCALDÍA MUNICIPAL DE PALMIRA PALMIRA</t>
  </si>
  <si>
    <t>ESPACIOS APROPIADOS PARA LA GESTION PUBLICA</t>
  </si>
  <si>
    <t>2400071_1</t>
  </si>
  <si>
    <t>REALIZAR EL MANTENIMIENTO DE LAS EDIFICACIONES PÚBLICAS</t>
  </si>
  <si>
    <t>2400071_2</t>
  </si>
  <si>
    <t>REALIZAR INTERVENTORÍA A LAS OBRAS EN LAS EDIFICACIONES PÚBLICAS</t>
  </si>
  <si>
    <t>2400071_3</t>
  </si>
  <si>
    <t>SUMINISTRAR MOBILIARIO PARA EDIFICACIONES PÚBLICAS</t>
  </si>
  <si>
    <t>2400071_4</t>
  </si>
  <si>
    <t>REALIZAR ASISTENCIA TÉCNICA PARA LA GESTIÓN DE LOS RECURSOS FÍSICOS</t>
  </si>
  <si>
    <t>2400071_5</t>
  </si>
  <si>
    <t>EJECUTAR MANTENIMIENTO A LOS AIRES ACONDICIONADOS</t>
  </si>
  <si>
    <t>2400071_6</t>
  </si>
  <si>
    <t>EJECUTAR EL MANTENIMIENTO A LOS ASCENSORES</t>
  </si>
  <si>
    <t>2400071_7</t>
  </si>
  <si>
    <t>REALIZAR EL PAGO DE SERVICIOS PÚBLICOS</t>
  </si>
  <si>
    <t>2400071_8</t>
  </si>
  <si>
    <t>EJECUTAR EL MANTENIMIENTO PERIÓDICO DEL PARQUE AUTOMOTOR</t>
  </si>
  <si>
    <t>2400071_9</t>
  </si>
  <si>
    <t>REALIZAR COMPRA Y RECARGA DE EXTINTORES</t>
  </si>
  <si>
    <t>2400071_10</t>
  </si>
  <si>
    <t>REVISAR LA RED CONTRA INCENDIOS</t>
  </si>
  <si>
    <t>2400071_11</t>
  </si>
  <si>
    <t>REALIZAR EL AVALÚO COMERCIAL A LOS PREDIOS A ADQUIRIR</t>
  </si>
  <si>
    <t>2400071_12</t>
  </si>
  <si>
    <t>ADQUIRIR PREDIOS PARA EL DESARROLLO INTEGRAL Y SOSTENIBLE DE UNA COMUNIDAD</t>
  </si>
  <si>
    <t>2024765200063</t>
  </si>
  <si>
    <t>ADMINISTRACIÓN EFICIENTE DEL PASIVO PENSIONAL DEL MUNICIPIO DE PALMIRA</t>
  </si>
  <si>
    <t>2400072_1</t>
  </si>
  <si>
    <t>EJECUTAR EL PAGO DEL PATRIMONIO AUTÓNOMO DE LA ENTIDAD</t>
  </si>
  <si>
    <t>2400072_2</t>
  </si>
  <si>
    <t>CANCELAR LOS BONOS Y CUOTAS PARTES PENSIONALES DE CONFORMIDAD AL CÁLCULO ACTUARIAL</t>
  </si>
  <si>
    <t>2400072_3</t>
  </si>
  <si>
    <t>GESTIONAR EL PAGO O COBRO DE LAS OBLIGACIONES PENSIONALES</t>
  </si>
  <si>
    <t>2024765200030</t>
  </si>
  <si>
    <t>IMPLEMENTACIÓN DE UN OBSERVATORIO PARA LA GESTIÓN Y MONITOREO DE OBRAS EN EL MUNICIPIO DE PALMIRA PALMIRA</t>
  </si>
  <si>
    <t>2400073_1</t>
  </si>
  <si>
    <t>ADQUIRIR PLATAFORMA DIGITAL</t>
  </si>
  <si>
    <t>2400073_2</t>
  </si>
  <si>
    <t>IMPLEMENTAR EL SISTEMA DE INFORMACIÓN GEOGRÁFICA (SIG)</t>
  </si>
  <si>
    <t>2024765200073</t>
  </si>
  <si>
    <t>FORTALECIMIENTO EN CIRCULACIÓN, PARTICIPACIÓN Y ACCESO A PROCESOS ARTÍSTICOS Y CULTURALES EN EL MUNICIPIO DE PALMIRA</t>
  </si>
  <si>
    <t>CULTURIZATE, AGENDA CULTURAL PERMANENTE</t>
  </si>
  <si>
    <t>2400074_1</t>
  </si>
  <si>
    <t>PROGRAMAR Y APOYAR EL DESARROLLO DE UNA AGENDA CULTURAL DE EVENTOS, CON DIFERENTES ÁREAS ARTÍSTICAS</t>
  </si>
  <si>
    <t>2400074_2</t>
  </si>
  <si>
    <t>ASISTIR TÉCNICAMENTE A GESTORES, ARTISTAS Y ADMINISTRADORES CULTURALES</t>
  </si>
  <si>
    <t>2400074_3</t>
  </si>
  <si>
    <t>OFERTAR SERVICIOS BIBLIOTECARIOS A TRAVÉS DE LA RED MUNICIPAL DE BIBLIOTECAS PÚBLICAS</t>
  </si>
  <si>
    <t>2400074_4</t>
  </si>
  <si>
    <t>REALIZAR ANUALMENTE EL PROGRAMA MUNICIPAL DE CONCERTACIÓN CULTURA</t>
  </si>
  <si>
    <t>2400074_5</t>
  </si>
  <si>
    <t>REALIZAR EL CONCURSO DE ESCRITURA CREATIVA Y NARRATIVA ORAL</t>
  </si>
  <si>
    <t>2400074_6</t>
  </si>
  <si>
    <t>BRINDAR APOYO FINANCIERO A PROYECTOS DE CIRCULACION Y PRODUCCION DE LOS ESPECTACULOS PUBLICOS DE LAS ARTES ESCENICAS</t>
  </si>
  <si>
    <t>2400074_7</t>
  </si>
  <si>
    <t>REALIZAR UN PROCESO EFICIENTE Y TRANSPARENTE SOBRE EL FUNCIONAMIENTO Y BENEFICIOS DE LOS BEPS</t>
  </si>
  <si>
    <t>2024765200062</t>
  </si>
  <si>
    <t>IMPLEMENTACIÓN DEL PLAN VIAL Y GESTIÓN DE BIENES MUEBLES E INMUEBLES DEL MUNICIPIO DE PALMIRA PALMIRA</t>
  </si>
  <si>
    <t>2400075_1</t>
  </si>
  <si>
    <t>REALIZAR LA IDENTIFICACIÓN Y AVALÚO DE BIENES MUEBLES</t>
  </si>
  <si>
    <t>2400075_2</t>
  </si>
  <si>
    <t>ELABORAR LA IDENTIFICACIÓN Y AVALÚO DE BIENES INMUEBLES</t>
  </si>
  <si>
    <t>2400075_3</t>
  </si>
  <si>
    <t>IMPLEMENTAR EL PLAN DE SEGURIDAD VIAL</t>
  </si>
  <si>
    <t>2024765200048</t>
  </si>
  <si>
    <t>INCREMENTO DE LA PARTICIPACIÓN CIUDADANA EN PROCESOS DE FORMACIÓN PARA LAS ARTES, LAS CULTURAS Y LOS SABERES EN EL MUNICIPIO DE PALMIRA</t>
  </si>
  <si>
    <t>EDUCACION CULTURAL</t>
  </si>
  <si>
    <t>2400076_1</t>
  </si>
  <si>
    <t>PROPORCIONAR UNA OFERTA DE EDUCACIÓN INFORMAL EN ÁREAS ARTÍSTICAS A TRAVÉS DE LA ESCUELA MUNICIPAL DE ARTE</t>
  </si>
  <si>
    <t>2400076_2</t>
  </si>
  <si>
    <t>BRINDAR CONOCIMIENTOS METODOLÓGICOS Y TEÓRICOS PARA LA FORMULACIÓN DE PROYECTOS CULTURALES A LOS CONSEJEROS, GESTORES Y CREADORES CULTURALES</t>
  </si>
  <si>
    <t>2024765200078</t>
  </si>
  <si>
    <t>FORTALECIMIENTO DE LA PARTICIPACIÓN CIUDADANA EN LOS SERVICIOS DE EDUCACIÓN PARA EL TRABAJO EN ACTIVIDADES DE RECUPERACIÓN Y PROMOCIÓN DEL PATRIMONIO ARTÍSTICO, HISTÓRICO Y CULTURAL DEL MUNICIPIO DE PALMIRA</t>
  </si>
  <si>
    <t>2400077_1</t>
  </si>
  <si>
    <t>ENTREGAR UNA OFERTA DE FORMACIÓN PARA EL TRABAJO Y EL DESARROLLO HUMANO PARA LA CIUDADANÍA EN LA ESCUELA MUNICIPAL DE ARTE</t>
  </si>
  <si>
    <t>2400077_2</t>
  </si>
  <si>
    <t>LLEVAR A CABO ENCUENTROS, TALLERES Y PRÁCTICAS DE SENSIBILIZACIÓN Y FORMACIÓN PARA LA COMUNIDAD EN TEMAS PATRIMONIALES, CONTRIBUYENDO A LA CREACIÓN DE PRODUCTOS MEDIÁTICOS CON CONTENIDO PATRIMONIAL PALMIRANO</t>
  </si>
  <si>
    <t>2400077_3</t>
  </si>
  <si>
    <t>BRINDAR APOYO INTEGRAL A LOS COLECTIVOS CULTURALES PERTENECIENTES A LA ESCUELA MUNICIPAL DE ARTE</t>
  </si>
  <si>
    <t>2400077_4</t>
  </si>
  <si>
    <t>IMPLEMENTAR UN PLAN INTEGRAL DE FORMACIÓN EN EL MARCO DEL PROGRAMA NACIONAL DE VIGIAS DEL PATRIMONIO</t>
  </si>
  <si>
    <t>2024765200059</t>
  </si>
  <si>
    <t>OPTIMIZACIÓN DEL SERVICIO EDUCATIVO EN EL MUNICIPIO DE PALMIRA</t>
  </si>
  <si>
    <t>2400078_1</t>
  </si>
  <si>
    <t>REALIZAR ACOMPAÑAMIENTO PEDAGÓGICO-CURRICULAR AL PLAN DE EDUCACIÓN AMBIENTAL (PRAE) EN LAS INSTITUCIONES EDUCATIVAS OFICIALES.</t>
  </si>
  <si>
    <t>2400078_2</t>
  </si>
  <si>
    <t>BRINDAR ASESORÍA TÉCNICA A LAS INSTITUCIONES EDUCATIVAS FOCALIZADAS EN LA IMPLEMENTACIÓN DEL PLAN DE EDUCACIÓN AMBIENTAL (PRAE).</t>
  </si>
  <si>
    <t>2400078_3</t>
  </si>
  <si>
    <t>ARMONIZAR EL PROGRAMA DE BILINGÜISMO EN LAS 27 IEO</t>
  </si>
  <si>
    <t>2400078_4</t>
  </si>
  <si>
    <t>CAPACITAR EN COMPETENCIAS DE BILINGÜISMO EN LAS IEO DEL MUNICIPIO.</t>
  </si>
  <si>
    <t>2400078_5</t>
  </si>
  <si>
    <t>EJECUTAR EL MODELO PILOTO DE COBERTURA EDUCATIVA PARA NIÑOS DE PREJARDÍN Y JARDÍN.</t>
  </si>
  <si>
    <t>2400078_6</t>
  </si>
  <si>
    <t>DOTAR EL AMBIENTE DE APRENDIZAJE PARA NIÑOS Y NIÑAS DE PREJARDÍN Y JARDÍN, ACORDE A LOS LINEAMIENTOS DEL MINISTERIO DE EDUCACIÓN.</t>
  </si>
  <si>
    <t>2400078_7</t>
  </si>
  <si>
    <t>DESARROLLAR EL PLAN TERRITORIAL DE FORMACIÓN DOCENTE PTFD (2024-2027)</t>
  </si>
  <si>
    <t>2400078_8</t>
  </si>
  <si>
    <t>REALIZAR PROCESOS DE FORMACIÓN CON LOS DOCENTES DE LOS ESTABLECIMIENTOS EDUCATIVOS</t>
  </si>
  <si>
    <t>2400078_9</t>
  </si>
  <si>
    <t>AUDITAR EL PROGRAMA PALMIPILOS - BID</t>
  </si>
  <si>
    <t>2400078_10</t>
  </si>
  <si>
    <t>PREMIAR LAS BUENAS PRÁCTICAS EDUCATIVAS DE LOS DOCENTES Y DIRECTIVOS DOCENTES DE LAS IEO DEL MUNICIPIO.</t>
  </si>
  <si>
    <t>2400078_11</t>
  </si>
  <si>
    <t>OTORGAR A LOS ESTUDIANTES DEL MUNICIPIO RECONOCIMIENTOS POR SUS LOGROS EN ACADÉMICOS OBTENIDOS.</t>
  </si>
  <si>
    <t>2400078_12</t>
  </si>
  <si>
    <t>FACILITAR EL ACCESO A LOS ESTUDIANTES A LAS PRUEBAS ESTANDARIZADAS DE CALIDAD</t>
  </si>
  <si>
    <t>2400078_13</t>
  </si>
  <si>
    <t>BRINDAR ACCESO A PROGRAMAS QUE POTENCIALICEN LAS COMPETENCIAS DE LOS ESTUDIANTES DE EDUCACIÓN MEDIA DE LAS INSTITUCIONES EDUCATIVAS OFICIALES.</t>
  </si>
  <si>
    <t>2400078_14</t>
  </si>
  <si>
    <t>ADECUAR AULAS CON LA METODOLOGÍA (STEAM) AL INTERIOR DE LAS INSTITUCIONES EDUCATIVAS OFICIALES FOCALIZADAS DEL MUNICIPIO.</t>
  </si>
  <si>
    <t>2400078_15</t>
  </si>
  <si>
    <t>POTENCIALIZAR LAS COMPETENCIAS STEAM EN LOS ESTABLECIMIENTOS EDUCATIVOS OFICIALES DEL MUNICIPIO</t>
  </si>
  <si>
    <t>2400078_16</t>
  </si>
  <si>
    <t>DOTAR DE HERRAMIENTAS PEDAGÓGICAS, TECNOLÓGICAS Y DIDÁCTICAS A LAS IEO.</t>
  </si>
  <si>
    <t>2400078_17</t>
  </si>
  <si>
    <t>DOTAR DE MOBILIARIO LAS AULAS Y RESTAURANTES DE LAS INSTITUCIONES EDUCATIVAS DEL MUNICIPIO DE PALMIRA.</t>
  </si>
  <si>
    <t>2400078_18</t>
  </si>
  <si>
    <t>INTERVENIR LAS BIBLIOTECAS ESCOLARES EN LAS IEO BENEFICIADAS.</t>
  </si>
  <si>
    <t>2400078_19</t>
  </si>
  <si>
    <t>DESARROLLAR LA ESTRATEGIA "DESCUBRIENDO EL MUNDO DE LEOBE" (LECTURA, ESCRITURA, ORALIDAD Y BIBLIOTECA ESCOLAR.)</t>
  </si>
  <si>
    <t>2400078_20</t>
  </si>
  <si>
    <t>BRINDAR CONECTIVIDAD TECNOLÓGICA EN INSTITUCIONES EDUCATIVAS OFICIALES</t>
  </si>
  <si>
    <t>2400078_21</t>
  </si>
  <si>
    <t>CAPACITAR EN SERVICIOS DE CONECTIVIDAD TECNOLÓGICA EN LAS IEO.</t>
  </si>
  <si>
    <t>2400078_22</t>
  </si>
  <si>
    <t>REALIZAR VISITAS DE INSPECCIÓN Y VIGILANCIA A LOS ESTABLECIMIENTOS EDUCATIVOS DE ACUERDO A LOS LINEAMIENTOS DEL MEN</t>
  </si>
  <si>
    <t>2400078_23</t>
  </si>
  <si>
    <t>ATENDER CON OPORTUNIDAD LAS PETICIONES SOBRE LA PRESTACIÓN DEL SERVICIO EDUCATIVO.</t>
  </si>
  <si>
    <t>2400078_24</t>
  </si>
  <si>
    <t>OBTENER ALIANZAS ESTRATÉGICAS INTERINSTITUCIONALES PARA LA DISMINUCIÓN DEL RIESGOS PSICOSOCIAL</t>
  </si>
  <si>
    <t>2400078_25</t>
  </si>
  <si>
    <t>DIVULGAR INFORMACIÓN SOBRE EL RIESGO PSICOSOCIAL EN LAS IEO</t>
  </si>
  <si>
    <t>2400078_26</t>
  </si>
  <si>
    <t>ASESORAR SOBRE RIESGOS PSICOSOCIALES A LA COMUNIDAD EDUCATIVA PRO DE LA CONVIVENCIA ESCOLAR (LEY 1620).</t>
  </si>
  <si>
    <t>2400078_27</t>
  </si>
  <si>
    <t>IDENTIFICAR LAS IEO CON JORNADA ÚNICA PARA LAS APUESTAS PEDAGÓGICAS Y UTILIZACIÓN DEL TIEMPO ESCOLAR ORIENTADO A PROMOVER EL DESARROLLO INTEGRAL DE LOS NNAJ.</t>
  </si>
  <si>
    <t>2400078_28</t>
  </si>
  <si>
    <t>IMPULSAR EL DESARROLLO INTEGRAL DE LOS NNAJ DE LAS IEO CON JORNADA ÚNICA.</t>
  </si>
  <si>
    <t>2400078_29</t>
  </si>
  <si>
    <t>ALINEAR LOS INSTRUMENTOS DE GESTIÓN EDUCATIVA DE LOS ESTABLECIMIENTOS EDUCATIVOS DEL MUNICIPIO DE PALMIRA.</t>
  </si>
  <si>
    <t>2024765200055</t>
  </si>
  <si>
    <t>MODERNIZACIÓN DEL ORDENAMIENTO TERRITORIAL DEL MUNICIPIO DE PALMIRA</t>
  </si>
  <si>
    <t>ORDENAMIENTO TERRITORIAL EJEMPLAR</t>
  </si>
  <si>
    <t>2400079_1</t>
  </si>
  <si>
    <t>REALIZAR EL ALISTAMIENTO DE LA INFORMACIÓN REQUERIDA PREVIA A LA ETAPA DIAGNÓSTICA</t>
  </si>
  <si>
    <t>2400079_2</t>
  </si>
  <si>
    <t>DESARROLLAR LA ESTRATEGIA DE PARTICIPACIÓN CIUDADANA</t>
  </si>
  <si>
    <t>2400079_3</t>
  </si>
  <si>
    <t>REALIZAR EL DIAGNÓSTICO DEL TERRITORIO POR DIMENSIONES DEL DESARROLLO</t>
  </si>
  <si>
    <t>2400079_4</t>
  </si>
  <si>
    <t>FORMULAR EL PLAN DE ORDENAMIENTO TERRITORIAL Y SUS INSTRUMENTOS COMPLEMENTARIOS</t>
  </si>
  <si>
    <t>2400079_5</t>
  </si>
  <si>
    <t>BRINDAR APOYO EN LA CONCERTACIÓN, CONSULTA, APROBACIÓN Y ADOPCIÓN DEL PLAN DE ORDENAMIENTO TERRITORIAL</t>
  </si>
  <si>
    <t>2400079_6</t>
  </si>
  <si>
    <t>APLICAR MECANISMOS DE VISUALIZACIÓN, PUBLICIDAD Y DIFUSIÓN DEL POT</t>
  </si>
  <si>
    <t>2400079_7</t>
  </si>
  <si>
    <t>DESARROLLAR ACCIONES TENDIENTES A LA ACTIVACIÓN DEL EXPEDIENTE MUNICIPAL</t>
  </si>
  <si>
    <t>2400079_8</t>
  </si>
  <si>
    <t>REALIZAR IMPLEMENTACIÓN, SEGUIMIENTO Y EVALUACIÓN DEL POT Y SUS INSTRUMENTOS COMPLEMENTARIOS</t>
  </si>
  <si>
    <t>2024765200054</t>
  </si>
  <si>
    <t>FORTALECIMIENTO DEL PROCESO DE DIGITALIZACIÓN DE TRÁMITES DE LA SUBSECRETARÍA DE PLANEACIÓN TERRITORIAL DE LA ALCALDÍA DE PALMIRA</t>
  </si>
  <si>
    <t>2400080_1</t>
  </si>
  <si>
    <t>DIGITALIZAR LOS TRÁMITES REFERENTES A VERIFICACIONES TÉCNICAS DE LOS PREDIOS</t>
  </si>
  <si>
    <t>2400080_2</t>
  </si>
  <si>
    <t>BRINDAR GARANTÍAS PARA LA CUSTODIA, CONSULTA Y ALMACENAMIENTO DE LAS LICENCIAS URBANÍSTICAS</t>
  </si>
  <si>
    <t>2400080_3</t>
  </si>
  <si>
    <t>DIGITALIZAR EL TRÁMITE DE PAGOS POR EFECTO DE PLUSVALÍA</t>
  </si>
  <si>
    <t>2400080_4</t>
  </si>
  <si>
    <t>EFECTUAR LOS DESARROLLOS WEB REQUERIDOS PARA LA VUC</t>
  </si>
  <si>
    <t>2400080_5</t>
  </si>
  <si>
    <t>REALIZAR CAPACITACIONES Y DIFUSIÓN A LOS ACTORES INTERNOS Y EXTERNOS</t>
  </si>
  <si>
    <t>2400080_6</t>
  </si>
  <si>
    <t>MANTENER ACTUALIZADA LA INFRAESTRUCTURA TECNOLÓGICA EMPLEADA EN LOS TRÁMITES DIGITALES</t>
  </si>
  <si>
    <t>2024765200082</t>
  </si>
  <si>
    <t>APOYO AL INGRESO Y CONTINUIDAD EN LA EDUCACIÓN SUPERIOR DEL MUNICIPIO DE PALMIRA</t>
  </si>
  <si>
    <t>2400081_1</t>
  </si>
  <si>
    <t>FINANCIAR A LOS JÓVENES GRADUADOS DE ESTRATOS 1, 2 Y 3 DE PALMIRA SU PROCESO DE EDUCACIÓN SUPERIOR.</t>
  </si>
  <si>
    <t>2400081_2</t>
  </si>
  <si>
    <t>SUMINISTRAR APOYO FINANCIERO PARA EL PROCESO DE EDUCACIÓN PARA EL TRABAJO Y EL DESARROLLO HUMANO (ETDH).</t>
  </si>
  <si>
    <t>2024765200081</t>
  </si>
  <si>
    <t>FORTALECIMIENTO DE LA INFRAESTRUCTURA DE DATOS ESPACIALES DE PALMIRA</t>
  </si>
  <si>
    <t>2400082_1</t>
  </si>
  <si>
    <t>ESTRUCTURAR POLÍTICAS DE LA INFRAESTRUCTURA DE DATOS ESPACIALES DE PALMIRA IDEP</t>
  </si>
  <si>
    <t>2400082_2</t>
  </si>
  <si>
    <t>REALIZAR LA CAPTURA Y EL PROCESAMIENTO DE DATOS ESPACIALES</t>
  </si>
  <si>
    <t>2400082_3</t>
  </si>
  <si>
    <t>IMPLEMENTAR LA INFRAESTRUCTURA DE DATOS ESPACIALES DE PALMIRA IDEP</t>
  </si>
  <si>
    <t>2400082_4</t>
  </si>
  <si>
    <t>FOMENTAR LA VALORACIÓN DE LOS DATOS Y LA INFORMACIÓN ESPACIAL EN EL MUNICIPIO</t>
  </si>
  <si>
    <t>2024765200083</t>
  </si>
  <si>
    <t>ESTUDIOS Y DISEÑOS PARA EL INCREMENTO DEL ESPACIO PUBLICO PER CÁPITA EN EL MUNICIPIO DE PALMIRA PALMIRA</t>
  </si>
  <si>
    <t>2400083_1</t>
  </si>
  <si>
    <t>REALIZAR ESTUDIOS Y DISEÑOS DE LOS BULEVARES DE LA ZONA URBANA Y RURAL.</t>
  </si>
  <si>
    <t>2400083_2</t>
  </si>
  <si>
    <t>REALIZAR ESTUDIOS Y DISEÑOS PARA EL MANEJO URBANÍSTICO Y EQUIPAMIENTO DE LOS ANDENES.</t>
  </si>
  <si>
    <t>2400083_3</t>
  </si>
  <si>
    <t>REALIZAR ESTUDIOS Y DISEÑOS DE POLIDEPORTIVOS, PARQUES, CENTROS DEPORTIVOS.</t>
  </si>
  <si>
    <t>2024765200084</t>
  </si>
  <si>
    <t>2400084_1</t>
  </si>
  <si>
    <t>ELABORAR LOS DIAGNÓSTICOS DE LAS VÍAS SECUNDARIAS QUE REQUIEREN SER INTERVENIDAS.</t>
  </si>
  <si>
    <t>2400084_2</t>
  </si>
  <si>
    <t>REALIZAR LOS ESTUDIOS Y DISEÑOS PARA LA PAVIMENTACIÓN DE LAS VÍAS SECUNDARIAS DEL MUNICIPIO DE PALMIRA.</t>
  </si>
  <si>
    <t>2400084_3</t>
  </si>
  <si>
    <t>ELABORAR LOS DIAGNÓSTICOS DE LAS VÍAS TERCIARIAS QUE REQUIEREN SER INTERVENIDAS.</t>
  </si>
  <si>
    <t>2400084_4</t>
  </si>
  <si>
    <t>REALIZAR LOS ESTUDIOS Y DISEÑOS PARA LA PAVIMENTACIÓN DE LAS VÍAS TERCIARIAS DEL MUNICIPIO DE PALMIRA.</t>
  </si>
  <si>
    <t>2400084_5</t>
  </si>
  <si>
    <t>ELABORAR LOS DIAGNÓSTICOS DE LAS VÍAS URBANAS QUE REQUIEREN SER INTERVENIDAS.</t>
  </si>
  <si>
    <t>2400084_6</t>
  </si>
  <si>
    <t>REALIZAR LOS ESTUDIOS Y DISEÑOS PARA LA PAVIMENTACIÓN DE LAS VÍAS URBANAS DEL MUNICIPIO DE PALMIRA</t>
  </si>
  <si>
    <t>2024765200085</t>
  </si>
  <si>
    <t>ESTUDIOS Y DISEÑOS PARA LA CONSTRUCCIÓN DE UN CENTRO DE BIENESTAR ANIMAL PARA LA ATENCIÓN Y VALORACIÓN INTEGRAL DE ANIMALES EN CONDICIÓN DE ABANDONO, MALTRATO, USO INDEBIDO O SUJETOS DE TRÁFICO EN EL MUNICIPIO DE PALMIRA</t>
  </si>
  <si>
    <t>PROTECCION ACTIVA Y DEFENSA ANIMAL</t>
  </si>
  <si>
    <t>2400085_1</t>
  </si>
  <si>
    <t>REALIZAR LOS ESTUDIOS Y DISEÑOS PARA LA CONSTRUCCIÓN DEL NUEVO Y PRIMER EDIFICIO QUE SERÁ UTILIZADO COMO HOSPITAL DE BIENESTAR ANIMAL EN PALMIRA</t>
  </si>
  <si>
    <t>2400085_2</t>
  </si>
  <si>
    <t>REALIZAR LA CARACTERIZACIÓN DE LA OFERTA Y DEMANDA PARA LA DOTACIÓN DEL CENTRO DE BIENESTAR ANIMAL</t>
  </si>
  <si>
    <t>2024765200086</t>
  </si>
  <si>
    <t>ESTUDIOS Y DISEÑOS PARA LA MODERNIZACIÓN DE UN CENTRO DE ESTIMULACIÓN TEMPRANA EN EL MUNICIPIO DE PALMIRA</t>
  </si>
  <si>
    <t>INFRAESTRUCTURA CULTURAL</t>
  </si>
  <si>
    <t>2400086_1</t>
  </si>
  <si>
    <t>REALIZAR ESTUDIOS PARA MODERNIZAR UN ESPACIO PÚBLICO DIRIGIDO A NIÑOS Y NIÑAS PARA SU ESTIMULACIÓN TEMPRANA</t>
  </si>
  <si>
    <t>2400086_2</t>
  </si>
  <si>
    <t>REALIZAR DISEÑOS PARA MODERNIZAR UN ESPACIO PÚBLICO DIRIGIDO A NIÑOS Y NIÑAS PARA SU ESTIMULACIÓN TEMPRANA</t>
  </si>
  <si>
    <t>2024765200087</t>
  </si>
  <si>
    <t>ESTUDIOS Y DISEÑOS PARA EL MEJORAMIENTO DE LA INFRAESTRUCTURA DE LA RED DE SALUD PÚBLICA DEL MUNICIPIO DE PALMIRA</t>
  </si>
  <si>
    <t>2400087_1</t>
  </si>
  <si>
    <t>ELABORAR LOS ESTUDIOS Y DISEÑOS COMPLEMENTARIOS PARA LA ADECUACIÓN DEL CENTRO DE EXCELENCIA DE SALUD UBICADO EN EL BARRIO ZAMORANO</t>
  </si>
  <si>
    <t>2400087_2</t>
  </si>
  <si>
    <t>ELABORAR LOS ESTUDIOS Y DISEÑOS COMPLEMENTARIOS PARA LA ADECUACIÓN DEL CENTRO DE EXCELENCIA DE SALUD UBICADO EN EL BARRIO LA EMILIA</t>
  </si>
  <si>
    <t>2400087_3</t>
  </si>
  <si>
    <t>ELABORAR LOS ESTUDIOS Y DISEÑOS COMPLEMENTARIOS PARA LA ADECUACIÓN DEL CENTRO DE EXCELENCIA DE SALUD UBICADO EN EL BARRIO SESQUICENTENARIO</t>
  </si>
  <si>
    <t>2400087_4</t>
  </si>
  <si>
    <t>ELABORAR LOS ESTUDIOS Y DISEÑOS COMPLEMENTARIOS PARA LA ADECUACIÓN DEL CENTRO DE EXCELENCIA DE SALUD UBICADO EN EL CORREGIMIENTO ROZO</t>
  </si>
  <si>
    <t>2400087_5</t>
  </si>
  <si>
    <t>ELABORAR LOS ESTUDIOS Y DISEÑOS COMPLEMENTARIOS PARA LA ADECUACIÓN DEL CENTRO DE EXCELENCIA DE SALUD UBICADO EN EL BARRIO CAIMITOS</t>
  </si>
  <si>
    <t>2024765200088</t>
  </si>
  <si>
    <t>ESTUDIO Y DISEÑOS PARA LA CONSTRUCCIÓN DE UN CENTRO COMUNITARIO PARA LA ATENCIÓN Y SERVICIOS DE ACOMPAÑAMIENTO Y RECREACIÓN DEL ADULTO MAYOR EN EL MUNICIPIO DE PALMIRA</t>
  </si>
  <si>
    <t>ESPACIOS APROPIADOS PARA LA INCLUSION SOCIAL DE LA POBLACION VULNERABLE</t>
  </si>
  <si>
    <t>2400088_1</t>
  </si>
  <si>
    <t>REALIZAR ESTUDIOS PARA CONSTRUIR INFRAESTRUCTURA PARA LA ATENCIÓN DEL ADULTO MAYOR EN EL CORREGIMIENTO PALMASECA EN LA ZONA RURAL</t>
  </si>
  <si>
    <t>2400088_2</t>
  </si>
  <si>
    <t>REALIZAR DISEÑOS PARA CONSTRUIR INFRAESTRUCTURA PARA LA ATENCIÓN DEL ADULTO MAYOR EN EL CORREGIMIENTO PALMASECA EN LA ZONA RURAL</t>
  </si>
  <si>
    <t>2400088_3</t>
  </si>
  <si>
    <t>REALIZAR LOS ESTUDIOS Y DISEÑOS PARA CONSTRUIR EL EDIFICIO</t>
  </si>
  <si>
    <t>2024765200095</t>
  </si>
  <si>
    <t>FORMULACIÓN DE LA POLÍTICA PÚBLICA DE BIENESTAR ANIMAL COMO PARTE DEL EJE ESTRATÉGICO VIDA EJEMPLAR EN EL MUNICIPIO DE PALMIRA</t>
  </si>
  <si>
    <t>2400089_1</t>
  </si>
  <si>
    <t>ADELANTAR LAS ETAPAS PREPARATORIA, DE AGENDA PÚBLICA, DE FORMULACIÓN Y ADOPCIÓN DE LA POLÍTICA PÚBLICA DE BIENESTAR ANIMAL</t>
  </si>
  <si>
    <t>2400089_2</t>
  </si>
  <si>
    <t>ADELANTAR LAS ETAPAS DE IMPLEMENTACIÓN Y EVALUACIÓN DE LA POLÍTICA PÚBLICA DE BIENESTAR ANIMAL</t>
  </si>
  <si>
    <t>2024765200089</t>
  </si>
  <si>
    <t>ESTUDIOS Y DISEÑOS PARA FORTALECER LA INFRAESTRUCTURA DEPORTIVA Y RECREATIVA DE PALMIRA</t>
  </si>
  <si>
    <t>2400090_1</t>
  </si>
  <si>
    <t>REALIZAR ESTUDIOS DISEÑOS PARA MEJORAR LA DE INFRAESTRUCTURA DEPORTIVA DEL MUNICIPIO DE PALMIRA</t>
  </si>
  <si>
    <t>2400090_2</t>
  </si>
  <si>
    <t>ELABORAR DISEÑOS PARA LA MEJORA DE LA INFRAESTRUCTURA DEPORTIVA DEL MUNICIPIO DE PALMIRA.</t>
  </si>
  <si>
    <t>2024765200091</t>
  </si>
  <si>
    <t>MANTENIMIENTO A LAS INSTALACIONES DEL CENTRO CULTURAL GUILLERMO BARNEY MATERÓN DEL MUNICIPIO DE PALMIRA</t>
  </si>
  <si>
    <t>2400091_1</t>
  </si>
  <si>
    <t>REALIZAR LA REPARACIÓN Y MANTENIMIENTO DE CUBIERTA, TERRAZAS Y CIELOS FALSOS DE LA EDIFICACIÓN</t>
  </si>
  <si>
    <t>2400091_2</t>
  </si>
  <si>
    <t>REALIZAR LA REPARACIÓN Y MANTENIMIENTO DEL MOBILIARIO EN MADERA DE LA EDIFICACIÓN</t>
  </si>
  <si>
    <t>2400091_3</t>
  </si>
  <si>
    <t>SUMINISTRAR E INSTALAR AIRE ACONDICIONADO Y SISTEMAS DE CALEFACCIÓN DE LA EDIFICACIÓN</t>
  </si>
  <si>
    <t>2400091_4</t>
  </si>
  <si>
    <t>REALIZAR LA REPARACIÓN Y MANTENIMIENTO DE LA REDES E INSTALACIONES HIDROSANITARIAS, ELÉCTRICAS Y CONTRA INCENDIO DE LA EDIFICACIÓN</t>
  </si>
  <si>
    <t>2400091_5</t>
  </si>
  <si>
    <t>REALIZAR LA REPARACIÓN Y MANTENIMIENTO DE LOS ASCENSORES DE LA EDIFICACIÓN</t>
  </si>
  <si>
    <t>2024765200092</t>
  </si>
  <si>
    <t>DOTACIÓN DE LA INFRAESTRUCTURA DE LOS CENTROS DE DESARROLLO INFANTIL (CDI) DEL MUNICIPIO DE PALMIRA</t>
  </si>
  <si>
    <t>2400092_1</t>
  </si>
  <si>
    <t>ADQUIRIR Y DISTRIBUIR LA DOTACIÓN MOBILIARIA PARA DORMITORIOS, AULAS, ÁREAS COMUNES, COCINA Y ALMACENAMIENTO.</t>
  </si>
  <si>
    <t>2400092_2</t>
  </si>
  <si>
    <t>ADQUIRIR Y DISTRIBUIR INSTRUMENTOS PARA EL ADECUADO CONTROL DEL CRECIMIENTO Y SALUD DE LOS NIÑOS.</t>
  </si>
  <si>
    <t>2400092_3</t>
  </si>
  <si>
    <t>ADQUIRIR E INSTALAR ELECTRODOMÉSTICOS DE COCINA.</t>
  </si>
  <si>
    <t>2024765200090</t>
  </si>
  <si>
    <t>OPTIMIZACIÓN DEL ESPACIO PÚBLICO EFECTIVO EN EL MUNICIPIO DE PALMIRA</t>
  </si>
  <si>
    <t>2400093_1</t>
  </si>
  <si>
    <t>REALIZAR OBRAS PRELIMINARES PARA LA ADECUACIÓN DEL ESPACIO PÚBLICO</t>
  </si>
  <si>
    <t>2400093_2</t>
  </si>
  <si>
    <t>REALIZAR OBRAS DE EXPLANACIÓN Y RELLENOS PARA LA ADECUACIÓN DEL ESPACIO PÚBLICO</t>
  </si>
  <si>
    <t>2400093_3</t>
  </si>
  <si>
    <t>CONSTRUIR OBRAS EN CONCRETO PARA LA ADECUACIÓN DEL ESPACIO PÚBLICO</t>
  </si>
  <si>
    <t>2400093_4</t>
  </si>
  <si>
    <t>REALIZAR LA SEÑALIZACIÓN Y DEMARCACIÓN EN LA EJECUCIÓN DE OBRAS PARA LA ADECUACIÓN DEL ESPACIO PÚBLICO</t>
  </si>
  <si>
    <t>2400093_5</t>
  </si>
  <si>
    <t>SUMINISTRAR EL MOBILIARIO URBANO PARA LA ADECUACIÓN DEL ESPACIO PÚBLICO</t>
  </si>
  <si>
    <t>2400093_6</t>
  </si>
  <si>
    <t>REALIZAR LA CONSTRUCCIÓN REDES HÚMEDAS PARA LA ADECUACIÓN DEL ESPACIO PÚBLICO</t>
  </si>
  <si>
    <t>2400093_7</t>
  </si>
  <si>
    <t>IMPLEMENTAR EL PLAN DE MANEJO AMBIENTAL Y PLAN DE MANEJO DE TRÁNSITO PARA LA CONSTRUCCIÓN DE OBRAS DE URBANISMO, ESPACIO PÚBLICO, PAISAJISMO, Y AMOBLAMIENTO URBANO EN EL MUNICIPIO DE PALMIRA.</t>
  </si>
  <si>
    <t>2400093_8</t>
  </si>
  <si>
    <t>REALIZAR LA INTERVENTORÍA DE OBRAS DE ADECUACIÓN DEL ESPACIO PÚBLICO</t>
  </si>
  <si>
    <t>2024765200096</t>
  </si>
  <si>
    <t>FORMULACIÓN DE LA POLITICA PUBLICA DE DESARROLLO ECONOMICO DEL MUNICIPIO DE PALMIRA</t>
  </si>
  <si>
    <t>2400095_1</t>
  </si>
  <si>
    <t>FORMULAR LA POLIÍTICA PUÚBLICA DE DESARROLLO ECONOÓMICO</t>
  </si>
  <si>
    <t>2024765200094</t>
  </si>
  <si>
    <t>2400096_1</t>
  </si>
  <si>
    <t>REALIZAR LOS DISEÑOS DEL MEJORAMIENTO DE LOS CDI</t>
  </si>
  <si>
    <t>2400096_6</t>
  </si>
  <si>
    <t>REALIZAR LAS OBRAS DE CARPINTERIA METÁLICA Y CUBIERTA</t>
  </si>
  <si>
    <t>2400096_7</t>
  </si>
  <si>
    <t>REALIZAR LAS OBRAS EN PISOS Y MUROS EN EL MEJORAMIENTO DE LOS CDI</t>
  </si>
  <si>
    <t>2400096_8</t>
  </si>
  <si>
    <t>REALIZAR LAS OBRAS DE REDES HIDROSANITARIAS Y ACCESORIOS EN EL MEJORAMIENTO DE LOS CDI</t>
  </si>
  <si>
    <t>2400096_9</t>
  </si>
  <si>
    <t>REALIZAR LAS OBRAS DE REDES ELECTRICAS Y ACCESORIOS EN EL MEJORAMIENTO DE LOS CDI</t>
  </si>
  <si>
    <t>2400096_10</t>
  </si>
  <si>
    <t>REALIZAR LAS ACTIVIDADES VARIAS EN EL MEJORAMIENTO DE LOS CDI</t>
  </si>
  <si>
    <t>REALIZAR LA INTERVENTORÍA A LA OBRA EN EL MEJORAMIENTO DE LOS CDI</t>
  </si>
  <si>
    <t>CONSTRUCCION DE LA NUEVA PLANTA FISICA DEL PUESTO DE SALUD DE LA COMUNA 1 EN EL MUNICIPIO DE PALMIRA</t>
  </si>
  <si>
    <t>26000xx_1</t>
  </si>
  <si>
    <t>26000xx_2</t>
  </si>
  <si>
    <t>26000xx_3</t>
  </si>
  <si>
    <t>26000xx_4</t>
  </si>
  <si>
    <t>26000xx_5</t>
  </si>
  <si>
    <t>26000xx_6</t>
  </si>
  <si>
    <t>26000xx_7</t>
  </si>
  <si>
    <t>101 Ingresos Corrientes de Libre Destinación</t>
  </si>
  <si>
    <t>Propios</t>
  </si>
  <si>
    <t>102 Predial unificado - CVC</t>
  </si>
  <si>
    <t>12 Mano de obra no calificada</t>
  </si>
  <si>
    <t>103 Salud Ocupacional</t>
  </si>
  <si>
    <t xml:space="preserve">21 Transporte </t>
  </si>
  <si>
    <t>104 Subsidio Servicios Públicos</t>
  </si>
  <si>
    <t>31 Materiales</t>
  </si>
  <si>
    <t>105 Capacitacion</t>
  </si>
  <si>
    <t>41 Servicios Domiciliarios</t>
  </si>
  <si>
    <t>106 Recursos de Tránsito</t>
  </si>
  <si>
    <t>42 Otros Servicios</t>
  </si>
  <si>
    <t>107 Recursos bosque mpal</t>
  </si>
  <si>
    <t>43 Servicios para la comunidad, sociales y personales</t>
  </si>
  <si>
    <t>108 Recursos de Salud</t>
  </si>
  <si>
    <t>44 Servicios inmobiliarios</t>
  </si>
  <si>
    <t>109 Derecchos estudios técnicos</t>
  </si>
  <si>
    <t>45 Servicios de venta y de distribución</t>
  </si>
  <si>
    <t>110 Transferencia Estratificación</t>
  </si>
  <si>
    <t>46 Servicios prestados a las empresas</t>
  </si>
  <si>
    <t>111 Señalización Acuerdo No. 061/2006</t>
  </si>
  <si>
    <t>47 Servicios de alojamiento, comidad y bebidas</t>
  </si>
  <si>
    <t>112 R/B Contribuciones</t>
  </si>
  <si>
    <t>48 Servicios financieros y conexos</t>
  </si>
  <si>
    <t>113 R/B Visita Inspección Sanitaria</t>
  </si>
  <si>
    <t>49 Servicios de Leasing</t>
  </si>
  <si>
    <t>114 R/B  CVC</t>
  </si>
  <si>
    <t>51 Terrenos</t>
  </si>
  <si>
    <t>115 R/B  POT</t>
  </si>
  <si>
    <t>52 Edificios</t>
  </si>
  <si>
    <t>116 FONADE</t>
  </si>
  <si>
    <t>53 Maquinaria y equipo</t>
  </si>
  <si>
    <t>117 Juntos Red de Protección Social</t>
  </si>
  <si>
    <t>54 Mantenimiento de maquinaria y equipo</t>
  </si>
  <si>
    <t>118 R/B Convenio 028 de CVC</t>
  </si>
  <si>
    <t>61 Gastos imprevistos</t>
  </si>
  <si>
    <t>119 R/B FSRI</t>
  </si>
  <si>
    <t>62 Adquisición de activos financieros</t>
  </si>
  <si>
    <t>120 R/B Acuerdo POT</t>
  </si>
  <si>
    <t>63 Disminución de pasivos</t>
  </si>
  <si>
    <t>121 R/B Rend. Pro-Elect. Rural</t>
  </si>
  <si>
    <t>64 Impuestos, pagos de derechos, contribuciones</t>
  </si>
  <si>
    <t>122 R/B Otros recursos-Alumbrado</t>
  </si>
  <si>
    <t>65 Transferencias corrientes y de capital</t>
  </si>
  <si>
    <t>123 R/B Juntos red de protección  social</t>
  </si>
  <si>
    <t>124 R/B Rend.  Convenio ICBF</t>
  </si>
  <si>
    <t>125 R/B Rend. Convenio  Ampl. Cobert 0389-5 Educ</t>
  </si>
  <si>
    <t>126 Alquiler Centro de Convenciones</t>
  </si>
  <si>
    <t>127 R/B FONADE</t>
  </si>
  <si>
    <t>128 R/B Estampilla  Pro-Cultura</t>
  </si>
  <si>
    <t>129 Rend. Recursos del Crédito</t>
  </si>
  <si>
    <t>130 R/B Sobretasa Ambiental</t>
  </si>
  <si>
    <t>131 Cofinanciación Programa de Alimentacion Escolar  PAE</t>
  </si>
  <si>
    <t>132 Rend. Convenio FONSECON -CIC Barrio Coronado</t>
  </si>
  <si>
    <t>134 Convenio Alimentación Escolar PAE</t>
  </si>
  <si>
    <t>135 Convenio Inter. Proyecto - Programa de Aliem. Escolar (BID)</t>
  </si>
  <si>
    <t>136 Convenio FONSECON</t>
  </si>
  <si>
    <t>137 R/B Rend. Recursos del Crédito</t>
  </si>
  <si>
    <t>138 R/B Cofinanciación Programa de Alimentación Escolar</t>
  </si>
  <si>
    <t>139 R/B CONVENIO  ALIMENTACIÓN  -PAE</t>
  </si>
  <si>
    <t>140 Rend. Convenio 067-2013-CVC Bosque Municipal</t>
  </si>
  <si>
    <t>141 Renovacion  Hospital - FORTALECIM. INFRAC. FISICA DEL HSP</t>
  </si>
  <si>
    <t>142 R/BCE REFORZA. INFRAC. FISICA DEL HSP</t>
  </si>
  <si>
    <t>143 COLJUEGOS SSF</t>
  </si>
  <si>
    <t>144 Convenio Cooperación  MP 993-2013 Mujer Familia</t>
  </si>
  <si>
    <t>145 Recursos de BCe Convenio FONSECON</t>
  </si>
  <si>
    <t>146 R/B Rendimientos Convenio FONSECON</t>
  </si>
  <si>
    <t>147 R/BCE Rendimientos Convenio PAE</t>
  </si>
  <si>
    <t>148 R/BCE Rend. Convenio 067-2013-CVC Bosque Municipal</t>
  </si>
  <si>
    <t>149 Mandato Hospital San Vicente de Paúl en Liquidacion SSF</t>
  </si>
  <si>
    <t>150 Convenio alimentación escolar PAE 2014</t>
  </si>
  <si>
    <t>151 Convenio  1508 2015 del DPTO con el HROB de Palmira</t>
  </si>
  <si>
    <t>152 Convenio 398-2015 DPS mejoramiento de viviendas</t>
  </si>
  <si>
    <t>153 R/B Convenio 269/2007</t>
  </si>
  <si>
    <t>154 Recursos Lotto en Línea SSF</t>
  </si>
  <si>
    <t>155 Reintegros Recuperación de cartera HSVP SSF</t>
  </si>
  <si>
    <t>156 SGP PS Alimentación escolar PAE 2015-2016</t>
  </si>
  <si>
    <t>SGP - Alimentación Escolar</t>
  </si>
  <si>
    <t>157 Alimentación Escolar PAE Regular 2015-2016</t>
  </si>
  <si>
    <t>158 Rend. Convenio PAE Alimentación Escolar 2015-2016</t>
  </si>
  <si>
    <t>159 Otros Reintegros</t>
  </si>
  <si>
    <t>160 Derecho Operación  SSF PTAR Acueducto y Alcantarillado</t>
  </si>
  <si>
    <t>161 Reintegros SGP Salud Pública</t>
  </si>
  <si>
    <t>SGP - Salud</t>
  </si>
  <si>
    <t>162 CONVENIO N° 0000004 AGENCIA NACIONAL DE SEGURIDAD VIAL</t>
  </si>
  <si>
    <t>163 Asignación PAE  Jornada Única  Resol 21293</t>
  </si>
  <si>
    <t>164 R/BCE . Convenio PAE Alimentación Escolar 2015-2016 Regular</t>
  </si>
  <si>
    <t>165 Transferencia gobernación Retroactivo Cesantías Administrat</t>
  </si>
  <si>
    <t>166 Convenio 157-2016 Postre de Cuentos</t>
  </si>
  <si>
    <t>167 R/BCE SGP Reintegros Oferta</t>
  </si>
  <si>
    <t>168 REINTEGRO RECURSOS LIQUIDACION HSVP</t>
  </si>
  <si>
    <t>169 Rendimientos Reintrego Recursos liquidación HSVP</t>
  </si>
  <si>
    <t>170 RendimDerecho Operación  SSF PTAR Acueducto y Alcantarillado</t>
  </si>
  <si>
    <t>171 R/BCE Derecho Operación  SSF PTAR Acueducto y Alcantarillado</t>
  </si>
  <si>
    <t>172 Otras Transferencia de la Nacion Resolucion 1311-2016</t>
  </si>
  <si>
    <t>173 Convenio Coldeportes 454-2016</t>
  </si>
  <si>
    <t>174 Recursos Fonpet Educación CSF</t>
  </si>
  <si>
    <t>175 Alimentación Escolar PAE Regular 2017</t>
  </si>
  <si>
    <t>176 Recursos Ministerio Salud  liquidación hospital</t>
  </si>
  <si>
    <t>177 Convenio 716-2016 Coldeportes</t>
  </si>
  <si>
    <t>178 Convenio GObernación</t>
  </si>
  <si>
    <t>179 Contribución Aporte Parafiscal Artes Escenicas</t>
  </si>
  <si>
    <t>180 R/BCE Convenio 142 Departamento Prosperidad Social-FIP</t>
  </si>
  <si>
    <t>181 R/BCE Desahorro Fonpet Educación</t>
  </si>
  <si>
    <t>182 R/BCE REINTEGRO  RECURSOS LIQUIDACION HOSPITAL</t>
  </si>
  <si>
    <t>183 R/B Convenio 398-2015 DPS mejoramiento de viviendas</t>
  </si>
  <si>
    <t>184 R/BCE CONVENIO N° 0000004 AGENCIA NACIONAL DE SEGURIDAD VIAL</t>
  </si>
  <si>
    <t>185 R/BCE Transferencias gobernación Retroactivo Cesantías</t>
  </si>
  <si>
    <t>186 R/BCE Otras Transferencia de la Nación Resolucion 1311-2016</t>
  </si>
  <si>
    <t>187 R/BCE  Convenio 067-2013-CVC Bosque Municipal</t>
  </si>
  <si>
    <t>188 R/BCE Rend. Responsab. Penal (Flor. Cand. Cerr. Prad)</t>
  </si>
  <si>
    <t>189 R/BCE Rend. Cofinanciación. Convenio INVIAS</t>
  </si>
  <si>
    <t>190 R/BCE Rendim. Convenio 398-2015 DPS Mejoramiento de vivienda</t>
  </si>
  <si>
    <t>191 R/BCE Rend.Convenio 004/15 Agencia Nacional Seguridad Vial</t>
  </si>
  <si>
    <t>192 R/BCE Rend. Convenio 142 DPTO Prosperidad Social-FIP</t>
  </si>
  <si>
    <t>193 R/BCE Ley 21 de educación CONVENIO 1284-2013</t>
  </si>
  <si>
    <t>194 Recursos del Balance PAE 2015-2016 Unica</t>
  </si>
  <si>
    <t>195 Multas Código de Policía</t>
  </si>
  <si>
    <t>196 Rend. Multas por Violación al Código Polícia</t>
  </si>
  <si>
    <t>197 Recursos Fonpet Régimen Subsidiado SSF</t>
  </si>
  <si>
    <t>198 Ministerio de  Salud y Proteccion  Social</t>
  </si>
  <si>
    <t>199 Desahorro Fonpet- Nomina Pensionados Municipio De Palmira</t>
  </si>
  <si>
    <t>200 Transferencias Nacionales</t>
  </si>
  <si>
    <t>201 R/B Cuotas Partes Pensionales</t>
  </si>
  <si>
    <t>202 MP - Convenio. INTERAD-MINITRABAJO</t>
  </si>
  <si>
    <t>203 ICBF</t>
  </si>
  <si>
    <t>204 SGP - Deuda</t>
  </si>
  <si>
    <t>205 SGP. Salud Oferta sin Situación de Fondos -Aportes Patron-</t>
  </si>
  <si>
    <t>206 Sobretasa Ambiental</t>
  </si>
  <si>
    <t>207 R/BMP - Convenio. INTERAD-MINITRABAJO</t>
  </si>
  <si>
    <t>208 Convenio 142 Departamento Prosperidad Social-FIP</t>
  </si>
  <si>
    <t>209 SGP Calidad Gratuidad SSF</t>
  </si>
  <si>
    <t>SGP - Educación</t>
  </si>
  <si>
    <t>210 Rend. Convenio 044/17 Agencia Nacional De Seguridad Vial</t>
  </si>
  <si>
    <t>211 SGP Educación Conectividad</t>
  </si>
  <si>
    <t>212 Crecimiento de la Economia SGP-Conpes 115/08</t>
  </si>
  <si>
    <t>SGP - Primera Infancia</t>
  </si>
  <si>
    <t>213 SGP Salud Oferta con Situación de Fondos</t>
  </si>
  <si>
    <t>214 SGP - Propósito General</t>
  </si>
  <si>
    <t>SGP - Propósito General Libre Inversión</t>
  </si>
  <si>
    <t>215 SGP - Educación Prestación Servicios</t>
  </si>
  <si>
    <t>216 SGP - Alimentación escolar</t>
  </si>
  <si>
    <t>217 Recursos FAEP</t>
  </si>
  <si>
    <t>218 SGP - Educación Calidad</t>
  </si>
  <si>
    <t>219 SGP  sin situación de fondos-Educación</t>
  </si>
  <si>
    <t>220 Convenio PNUD-Sisben</t>
  </si>
  <si>
    <t>221 Rendimientos</t>
  </si>
  <si>
    <t>222 COLJUEGOS  CSF</t>
  </si>
  <si>
    <t>223 Fosyga Sin situación de Fondos</t>
  </si>
  <si>
    <t>224 SGP Salud Régimen Subsidiado SSF</t>
  </si>
  <si>
    <t>225 SGP Salud Pública Colectiva</t>
  </si>
  <si>
    <t>226 SGP Propósito General Arte y Cultura</t>
  </si>
  <si>
    <t>SGP - Propósito General Cultura</t>
  </si>
  <si>
    <t>227 SGP Propósito General Deporte y Recreación</t>
  </si>
  <si>
    <t>SGP - Propósito General Deporte</t>
  </si>
  <si>
    <t>228 SGP Propósito General Agua Potable y Sanea.</t>
  </si>
  <si>
    <t>SGP - Agua Potable y Saneamiento Básico</t>
  </si>
  <si>
    <t>229 Rend. SGP Educación Prestación Servicios</t>
  </si>
  <si>
    <t>230 Rend. SGP Propósito Gral</t>
  </si>
  <si>
    <t>SGP - Propósito General Libre Destinación</t>
  </si>
  <si>
    <t>231 Rend. ICLD</t>
  </si>
  <si>
    <t>232 Rend. SGP Salud Oferta</t>
  </si>
  <si>
    <t>233 Rend. SGP Régimen Subsidiado</t>
  </si>
  <si>
    <t>234 Rend. SGP Salud Pública</t>
  </si>
  <si>
    <t>235 Rend. COLJUEGOS</t>
  </si>
  <si>
    <t>236 Rend. SGP Agua Potable y Saneamiento Básico</t>
  </si>
  <si>
    <t>237 Rend. SGP-Alimentación Escolar</t>
  </si>
  <si>
    <t>238 Rend. Capacitación</t>
  </si>
  <si>
    <t>239 Rend.  IVA</t>
  </si>
  <si>
    <t>240 Rend. Regalías Asignaciones Directas</t>
  </si>
  <si>
    <t>241 Rend. Tasa de Alumbrado Publico</t>
  </si>
  <si>
    <t>242 Rend. Transf. Sector Eléctrico</t>
  </si>
  <si>
    <t>243 Rend. Transito</t>
  </si>
  <si>
    <t>244 Rend. Ley 21</t>
  </si>
  <si>
    <t>245 Rend. Dividendos</t>
  </si>
  <si>
    <t>246 Rend. Fondo cuenta seguridad pública</t>
  </si>
  <si>
    <t>247 Rend. Visitas sanitarias</t>
  </si>
  <si>
    <t>248 Rend. Estampilla Prohospital</t>
  </si>
  <si>
    <t>249 Rend. POT</t>
  </si>
  <si>
    <t>251 R/B Res. 9315 Dic. 11 de 2008</t>
  </si>
  <si>
    <t>252 Fondo de Empleados</t>
  </si>
  <si>
    <t>253 Rend. Estampilla Pro-Cultura</t>
  </si>
  <si>
    <t>254 Rend. Responsab. Penal (Flor. Cand. Cerr. Prad)</t>
  </si>
  <si>
    <t>255 Cuotas Partes Pensionales</t>
  </si>
  <si>
    <t>256 Rend. Contribuciones (Const. Urban.)</t>
  </si>
  <si>
    <t>257 Rend. SGP  Educación Calidad</t>
  </si>
  <si>
    <t>261 Convenio CVC No. 014 de 2011</t>
  </si>
  <si>
    <t>262 Rend. Estratificación</t>
  </si>
  <si>
    <t>263 Rendimientos fiduciaria ICLD</t>
  </si>
  <si>
    <t>264 Rendimientos Empresas Exoneradas</t>
  </si>
  <si>
    <t>265 Rendimientos Conectividad</t>
  </si>
  <si>
    <t>266 Rend. Cofinanciación Alimentación Escolar</t>
  </si>
  <si>
    <t>267 Rendimientos Multas Transito Cuentas Ahorro</t>
  </si>
  <si>
    <t>268 Rend. Cofinanciación. Convenio INVIAS cta. Cte remunerada</t>
  </si>
  <si>
    <t>269 Rend. Convenio Interad. Programa  Aliem. Escolar (PAE)</t>
  </si>
  <si>
    <t>270 Estampilla Pro Cultura Fonpet</t>
  </si>
  <si>
    <t>271 Estampilla Pro Cultura Prestaciones Artísticas</t>
  </si>
  <si>
    <t>272 Estampilla Pro Cultura Bibliotecas Publicas</t>
  </si>
  <si>
    <t>273 R/B Estampilla Pro Cultura Fonpet</t>
  </si>
  <si>
    <t>274 R/B Estampilla Pro Cultura Prestaciones Artísticas</t>
  </si>
  <si>
    <t>275 R/B Estampilla Pro Cultura Biblioteca</t>
  </si>
  <si>
    <t>276 Rend. Estampilla Pro Cultura Terceros</t>
  </si>
  <si>
    <t>277 Rend. Convenio inter. BID</t>
  </si>
  <si>
    <t>278 Rend. transporte oleoducto</t>
  </si>
  <si>
    <t>279 Recursos del Balance Rendimientos Convenios INVIAS</t>
  </si>
  <si>
    <t>280 CONVENIO COLDEPORTES</t>
  </si>
  <si>
    <t>281 Rendimientos Convenio 398-2015 DPS Mejoramiento de vivienda</t>
  </si>
  <si>
    <t>282 Rend.Convenio 0000004/15 Agencia Nacional de Seguridad Vial</t>
  </si>
  <si>
    <t>283 Rend. Convenio 142 Departamento Prosperidad Social-FIP</t>
  </si>
  <si>
    <t>284 Rend. Recursos Fonpet Educación CSF</t>
  </si>
  <si>
    <t>285 Rendimientos Sobretasa a la Seguridad</t>
  </si>
  <si>
    <t>286 Rend. Convenio 716-2016 Coldeportes</t>
  </si>
  <si>
    <t>287 Interes sobretasa seguridad</t>
  </si>
  <si>
    <t>288 CONVENIO  CVC 831-2017</t>
  </si>
  <si>
    <t>289 Recursos del Crédito PISCO</t>
  </si>
  <si>
    <t>290 Estampilla Pro Adulto Mayor</t>
  </si>
  <si>
    <t>291 R/BCE Convenio 716-2016 Coldeportes</t>
  </si>
  <si>
    <t>292 R/BCE  Rend Convenio 716-2016 Coldeportes</t>
  </si>
  <si>
    <t>293 R/BCE Multas Código de Policiía</t>
  </si>
  <si>
    <t>294 R/BCE  Rend  Multas Código de Policiía</t>
  </si>
  <si>
    <t>295 R/BCE Sobretasa a la Seguridad</t>
  </si>
  <si>
    <t>296 R/BCE  Rend. Tasa de Alumbrado Publico</t>
  </si>
  <si>
    <t>297 R/CE CONVENIO CVC-149 DE 2017</t>
  </si>
  <si>
    <t>298 R/CE Rendimientos CONVENIO CVC-149 DE 2017</t>
  </si>
  <si>
    <t>299 R/ BCE Rend. SGP Educación Prestación Servicios</t>
  </si>
  <si>
    <t>300 Transferencia del Departamento- Convenio  estampilla procult</t>
  </si>
  <si>
    <t>301 Recursos del  departamento  - Liquidación del HOSPITAL</t>
  </si>
  <si>
    <t>302 Transferencia Sector Eléctrico</t>
  </si>
  <si>
    <t>303 R/B Aportes y Reintegros Varios</t>
  </si>
  <si>
    <t>304 R/B  SGP Crec. Econ. Prim. Infancia</t>
  </si>
  <si>
    <t>305 Rend. SGP Primera Infancia</t>
  </si>
  <si>
    <t>306 Rend. Aportes y Reintegros Varios</t>
  </si>
  <si>
    <t>307 Rend. Visita Inspección Sanitaria</t>
  </si>
  <si>
    <t>308 Rend. Rend. Transferencia Dptal - Liquidación del HOSPITAL</t>
  </si>
  <si>
    <t>309 Rend Ing. Liquid. Fiduciaria para Reforzamiento E y A del H</t>
  </si>
  <si>
    <t>310 REINTEGROS SGP SALUD OFERTA</t>
  </si>
  <si>
    <t>311 R/BCE Rendimientos Reforzamiento Estructural Hospital San Vi</t>
  </si>
  <si>
    <t>312 R/BCE Rendimientos Liquidación Hospital</t>
  </si>
  <si>
    <t>313 Rendimi. Convenio Alimentación escolar 2014</t>
  </si>
  <si>
    <t>314 Rendimientos Convenio 1508/2015 Gobernacion del Valle HROB</t>
  </si>
  <si>
    <t>315 R/bce Convenio 1508 /2015 Gobernacion del Valle</t>
  </si>
  <si>
    <t>316 Convenio Mincultura  No. 1504-2017</t>
  </si>
  <si>
    <t>317 Convenio Fonsecon  Interadministrativo 1158-2017</t>
  </si>
  <si>
    <t>318 Cofinanciación  Programa PAE 2018-2019 Jornada Única</t>
  </si>
  <si>
    <t>319 Rend. Convenio CVC 149-2017</t>
  </si>
  <si>
    <t>320 Cofinanciación  Programa PAE 2018-2019 Jornada Regular</t>
  </si>
  <si>
    <t>321 Convenio DPS 571</t>
  </si>
  <si>
    <t>322 Convenio  DPS 552-2017 Pavimentos Callejón Villa Lenis y Rec</t>
  </si>
  <si>
    <t>323 Reintegro SGP Calidad</t>
  </si>
  <si>
    <t>324 PGN - ADRES SSF (Administradora Recursos Salud)</t>
  </si>
  <si>
    <t>325 Rendimiento cuotas partes pensiónales</t>
  </si>
  <si>
    <t>326 Rendimiento CVC convenio 177/2017  interceptor PTAR</t>
  </si>
  <si>
    <t>327 CVC CONVENIO 177/2017  INTERCEPTOR PTAR</t>
  </si>
  <si>
    <t>328 CVC convenio 178/2017 PTAR</t>
  </si>
  <si>
    <t>329 Rendimiento CVC Convenio  178/2017 PTAR</t>
  </si>
  <si>
    <t>330 R/B  Rend SGP Educación Calidad</t>
  </si>
  <si>
    <t>331 R/B  Reintegro SGP Educación Calidad</t>
  </si>
  <si>
    <t>332 Rendimiento Convenio Fonsecon  Interadministrativo 1158-2017</t>
  </si>
  <si>
    <t>333 R/BCE Cofinanciación  Programa PAE 2018 Jornada Única</t>
  </si>
  <si>
    <t>334 R/BCE Cofinanciación  Programa PAE 2018 Jornada Regular</t>
  </si>
  <si>
    <t>335 Convenio  CVC  192/2017. SABS 83.</t>
  </si>
  <si>
    <t>336 Rendimiento Convenio  CVC 192/2017. SABS 83.</t>
  </si>
  <si>
    <t>337 CONVENIO N° 044/2017 Agencia Nacional de Seguridad Vial</t>
  </si>
  <si>
    <t>338 CRÉDITO  PTAR</t>
  </si>
  <si>
    <t>339 Rendimiento del Crédito Banco Bogotá-ICLD</t>
  </si>
  <si>
    <t>340 Rendimiento  del Crédito Bancolombia-ICLD</t>
  </si>
  <si>
    <t>341 Rendimiento  del Crédito Banco BBVA-PISCO</t>
  </si>
  <si>
    <t>342 R/BCE Recursos del Crédito PISCO</t>
  </si>
  <si>
    <t>343 Rendimientos FONPET Jubilados</t>
  </si>
  <si>
    <t>344 Rendimiento del Crédito Banco AVVILLAS-ICLD</t>
  </si>
  <si>
    <t>345 Rendimiento del Crédito Banco Occidente-ICLD</t>
  </si>
  <si>
    <t>346 Rendimiento Convenio Gobernación 5239-2017</t>
  </si>
  <si>
    <t>347 Convenio Gobernación 5471/2018</t>
  </si>
  <si>
    <t>348 R/BCE CONVENIO 044/2017 AGENCIA NACIONAL</t>
  </si>
  <si>
    <t>349 R/BCE  Fonpet- Nomina Pensionados</t>
  </si>
  <si>
    <t>350 Impto Alumbrado Público Sin Situado</t>
  </si>
  <si>
    <t>351 Intereses Alumbrado Público</t>
  </si>
  <si>
    <t>352 R/BCE Rendimientos   Fonpet- Jubilados</t>
  </si>
  <si>
    <t>353 Rendimiento Crédito  PTAR</t>
  </si>
  <si>
    <t>354 R/BCE Convenio Fonsecon  Interadministrativo 1158-2017</t>
  </si>
  <si>
    <t>355 R/BCE Rend. convenio Fonsecon 1158-2017</t>
  </si>
  <si>
    <t>356 R/BCE CVC CONVENIO 177/2017  INTERCEPTOR PTAR</t>
  </si>
  <si>
    <t>357 R/BCE Rend CVC CONVENIO 177/2017  INTERCEPTOR PTAR</t>
  </si>
  <si>
    <t>358 R/BCE CVC CONVENIO 178/2017   PTAR</t>
  </si>
  <si>
    <t>359 R/BCE  Rend CVC CONVENIO 178/2017   PTAR</t>
  </si>
  <si>
    <t>360 R/BCE Convenio Goberación 5471/2018</t>
  </si>
  <si>
    <t>361 R/BCE Rend CONVENIO 044/2017 AGENCIA NACIONA</t>
  </si>
  <si>
    <t>362 R/BCE Sanciones por Violencia Contra la Mujer Ley 1257</t>
  </si>
  <si>
    <t>363 R/BCE Fondo Municipal de Becas</t>
  </si>
  <si>
    <t>364 R/BCE APORTE  PALMASEO -INTERVENTORIA</t>
  </si>
  <si>
    <t>365 Rendimiento crédito 2 banco de occidente</t>
  </si>
  <si>
    <t>366 Convenio 958-2019 Mincultura</t>
  </si>
  <si>
    <t>367 R/B  RESTITUCIÓN  SGP EDUCACIÓN</t>
  </si>
  <si>
    <t>368 Rend. Cuenta otros Educación Prestación de Servicios</t>
  </si>
  <si>
    <t>369 Implementación SISBEN IV</t>
  </si>
  <si>
    <t>370 Rendimiento Implementación SISBEN IV</t>
  </si>
  <si>
    <t>371 R/BCE Rendimientos Crédito PISCO</t>
  </si>
  <si>
    <t>372 Rendimiento Estampilla Pro Adulto Mayor</t>
  </si>
  <si>
    <t>373 Desahorro FONPET Cuotas Partes Sin Situado</t>
  </si>
  <si>
    <t>374 SANEAMIENTO APORTES  PATRONALES  HOSPITAL  LIQUIDADO</t>
  </si>
  <si>
    <t>375 Cofinanciación  PAE 2020 Jornada Regular</t>
  </si>
  <si>
    <t>376 Cofinanciación  PAE 2020 Jornada Única</t>
  </si>
  <si>
    <t>377 R/BCE Cofinanciación  PAE-2019- 2020 Jornada Regular</t>
  </si>
  <si>
    <t>378 RBCE Cofinanciaicón PAE  2019-2020 Jornada Única</t>
  </si>
  <si>
    <t>379 R/BCE Estampilla Pro Adulto Mayor</t>
  </si>
  <si>
    <t>380 R/BCE Rendimientos R/BCE Estampilla Pro Adulto Mayor</t>
  </si>
  <si>
    <t>381 Convenio 0475 Postre de Cuentos 2020</t>
  </si>
  <si>
    <t>382 Rendimientos Convenio 0475 Postre de Cuentos 2020</t>
  </si>
  <si>
    <t>383 R/BCE Rendimientos Regalías Régimen</t>
  </si>
  <si>
    <t>384 Compensación ICLD Plan de Desempeño Educación</t>
  </si>
  <si>
    <t>385 R/BCE Convenio PAE Jornada Unica 2019</t>
  </si>
  <si>
    <t>386 R/BCE Convenio PAE Jornada Regular 2019</t>
  </si>
  <si>
    <t>387 SGP Calidad Educación Alimentación Escolar COVID</t>
  </si>
  <si>
    <t>388 Convenio No.2495/2020 MinCultura</t>
  </si>
  <si>
    <t>389 Fondo de Mitigación de Emergencias - FOME</t>
  </si>
  <si>
    <t>390 SISBEN IV 2020 CTO 216220</t>
  </si>
  <si>
    <t>391 Donaciones de  Particulares</t>
  </si>
  <si>
    <t>392 Recursos  IVC -SUPERSALUD-SSF</t>
  </si>
  <si>
    <t>393 Transferencia Gobernación concurso experiencias pedagogicas</t>
  </si>
  <si>
    <t>394 R/B Aportes y Reintegros Varios Seguros</t>
  </si>
  <si>
    <t>395 Convenio BID-2019 Cerrando Brechas de Capital Humano</t>
  </si>
  <si>
    <t>396 R/Bce Rend   CONV.  FONADE SISBEN IV</t>
  </si>
  <si>
    <t>397 Convenio Invias 2278-2020 Colombia Rural</t>
  </si>
  <si>
    <t>398 Tasa Pro-Deporte</t>
  </si>
  <si>
    <t>399 Rendimiento Tasa Pro-Deporte</t>
  </si>
  <si>
    <t>400 Otras transferencias</t>
  </si>
  <si>
    <t>401 SISTEMA GENERAL DE REGALIAS SGR - Fortaliecimiento Planea</t>
  </si>
  <si>
    <t>402 Conv. INTERASEO de incentivo(Estación de Transf) Residuos So</t>
  </si>
  <si>
    <t>403 Sanciones por Violencia Contra la Mujer Ley 1257</t>
  </si>
  <si>
    <t>404 Fondo Municipal de Becas</t>
  </si>
  <si>
    <t>405 Rend. Sanciones por Violencia Contra la Mujer Ley 1257</t>
  </si>
  <si>
    <t>406 Rendimiento Sanción Violencia Intrafamiliar Contra el Hombre</t>
  </si>
  <si>
    <t>407 Rendimiento Fondo de Mitigación de Emergencias - FOME</t>
  </si>
  <si>
    <t>408 R/BCE Fondo de Mitigación de Emergencias - FOME</t>
  </si>
  <si>
    <t>409 R/BCE Rendimiento Fondo de Mitigación de Emergencias - FOME</t>
  </si>
  <si>
    <t>410 R/BCE Sanción Violencia Intrafamiliar Contra el Hombre</t>
  </si>
  <si>
    <t>411 R/BCE Rendimintos Multas Transito</t>
  </si>
  <si>
    <t>412 R/BCE Rendimiento Implementación SISBEN IV</t>
  </si>
  <si>
    <t>413 R/BCE Cofinanciación PAE Jornada Única 2020</t>
  </si>
  <si>
    <t>414 R/BCE Cofinanciación  PAE Jornada Regular 2020</t>
  </si>
  <si>
    <t>415 R/BCE Rendim. Cofinanciación PAE 2020</t>
  </si>
  <si>
    <t>416 R/BCE Compensación ICLD Plan de Desempeño Educación</t>
  </si>
  <si>
    <t>417 Rendimientos Convenio INVIAS 2278/2020 Colombia Rural</t>
  </si>
  <si>
    <t>418 Aporte Ministerio Vivienda - Convenio 904/2021- SSF</t>
  </si>
  <si>
    <t>419 R/bce Alimentos para aprender 2021</t>
  </si>
  <si>
    <t>420 Premio Daniel - Biblioteca MIN. Cultura</t>
  </si>
  <si>
    <t>421 Convenio 3946-2021 MIN Cultura</t>
  </si>
  <si>
    <t>422 Rend. Donación Red Peace in our cities Estrategia Pazos</t>
  </si>
  <si>
    <t>423 Rendimiento Convenio 3946-2021 MIN Cultura</t>
  </si>
  <si>
    <t>424 R/bce  Rend Alimentos para aprender 2021</t>
  </si>
  <si>
    <t>432 Regalías Transporte de gas</t>
  </si>
  <si>
    <t>433 CONVENIO CVC-149 DE 2017</t>
  </si>
  <si>
    <t>434 CONVENIO GOBERNACION  5239-2018</t>
  </si>
  <si>
    <t>435 R/BCE CONVENIO GOBERNACION  5239-2018</t>
  </si>
  <si>
    <t>436 R/BCE Redn CONVENIO GOBERNACION  5239-2018</t>
  </si>
  <si>
    <t>437 Reintegros POT</t>
  </si>
  <si>
    <t>438 Sanción Violencia Intrafamiliar Contra el Hombre</t>
  </si>
  <si>
    <t>439 R/BCE Rend. SGP Agua Potable y Saneamiento Básico</t>
  </si>
  <si>
    <t>440 R/CE Recursos Crédito PTAR</t>
  </si>
  <si>
    <t>441 R/CE rendimiento credito PTAR</t>
  </si>
  <si>
    <t>442 R/CE Rend. Transf. Sector Eléctrico</t>
  </si>
  <si>
    <t>443 R/BCE Con.INTERASEO de incentivos</t>
  </si>
  <si>
    <t>444 R/BCE rendimiento SGP Salud pública</t>
  </si>
  <si>
    <t>445 R/BCE SANEAMIENTO APORTES  PATRONALES  HOSPITAL  LIQUIDADO</t>
  </si>
  <si>
    <t>446 R/BCE rendimiento SGP alimentacion escolar</t>
  </si>
  <si>
    <t>447 R/BCE RENDIMIENTO FONPET EDUCACIÓN</t>
  </si>
  <si>
    <t>448 R/BCE Rend. SGP Propósito Gral</t>
  </si>
  <si>
    <t>449 Alimentos Para Aprender 2021- jornada Unica</t>
  </si>
  <si>
    <t>450 Reintegro SGP Deporte IMDER</t>
  </si>
  <si>
    <t>451 Reintegro SGP Propósito General IMDER</t>
  </si>
  <si>
    <t>452 Reintegro ICLD IMDER</t>
  </si>
  <si>
    <t>453 Convenio  492-2021 FIP PROSPERIDAD SOCIAL</t>
  </si>
  <si>
    <t>454 Rend. Convenio BID-2019 Cerrando Brechas de Capital Humano</t>
  </si>
  <si>
    <t>455 R/bceConvenio Invias 2278-2020 Colombia Rural</t>
  </si>
  <si>
    <t>456 R/Bbce SSF Aportes patronales Prestación Servicios</t>
  </si>
  <si>
    <t>457 UPC Restituida SSF RS</t>
  </si>
  <si>
    <t>458 R/bce Convenio BID-2019 Cerrando Brechas de Capital Humano</t>
  </si>
  <si>
    <t>459 R/bce Rend Convenio BID-2019</t>
  </si>
  <si>
    <t>460 R/BCE Subvención PIOC- estrategia PAZOS</t>
  </si>
  <si>
    <t>461 R/Bce Aporte Ministerio Vivienda - Convenio 904/2021- SSF</t>
  </si>
  <si>
    <t>462 R/Bce Rendimiento SUBVENCION PIOC- ESTRATEGIA PAZOS</t>
  </si>
  <si>
    <t>463 Multa Contrato PTAR</t>
  </si>
  <si>
    <t>464 Rend Multa Contrato PTAR</t>
  </si>
  <si>
    <t>465 Convenio  326-2022 Ministerio de Comercio, industria y</t>
  </si>
  <si>
    <t>466 Cuotas partes pensionales SSF (Departamento)</t>
  </si>
  <si>
    <t>467 R/BCE RF Convenio  492-2021 FIP PROSPERIDAD SOCIAL</t>
  </si>
  <si>
    <t>468 R/BCE PAE</t>
  </si>
  <si>
    <t>469 RBCE Multa Contrato PTAR</t>
  </si>
  <si>
    <t>470 Reintegro Tasa Prodeporte Imder</t>
  </si>
  <si>
    <t>471 Reintegro FOME</t>
  </si>
  <si>
    <t>472 Transferencia  Mincultura  Niños Vigias</t>
  </si>
  <si>
    <t>473 Rend.(Estación de Transf) Residuos So</t>
  </si>
  <si>
    <t>500 Subvención PIOC- estrategia PAZOS</t>
  </si>
  <si>
    <t>501 Dividendos y Participaciones</t>
  </si>
  <si>
    <t>502 Rendimientos</t>
  </si>
  <si>
    <t>503 Rend. Fondo de Empleados</t>
  </si>
  <si>
    <t>504 Rend. SGP Deporte y Recreación</t>
  </si>
  <si>
    <t>505 Rend. SGP Arte y Cultura</t>
  </si>
  <si>
    <t>506 Rend. Regalías Régimen Anterior</t>
  </si>
  <si>
    <t>507 Comfenalco</t>
  </si>
  <si>
    <t>508 Departamento-Convenio Fondo de  Becas</t>
  </si>
  <si>
    <t>509 Rendimientos SSF Esfuerzo Propio FLS</t>
  </si>
  <si>
    <t>510 Alimentos Para Aprender</t>
  </si>
  <si>
    <t>511 Convenio FNE 135-2021 Fondo Nacional de Estuperfacientes</t>
  </si>
  <si>
    <t>512 R/BCE Tasa Pro-Deporte</t>
  </si>
  <si>
    <t>513 R/BCE RendTasa Pro-Deporte</t>
  </si>
  <si>
    <t>514 R/BCE Rend. SGP Primera Infancia</t>
  </si>
  <si>
    <t>515 Contraprestación Aeroporturaria</t>
  </si>
  <si>
    <t>516 Rendimientos Contraprestación Aeroportuaria</t>
  </si>
  <si>
    <t>517 Rendimientos Convenio Gobernación 5471/2018</t>
  </si>
  <si>
    <t>518 Convenio 0368-2022 Centro Vida Gob Valle</t>
  </si>
  <si>
    <t>519 Rendimientos Convenio 492 DPS Galería</t>
  </si>
  <si>
    <t>520 Rendimientos Convenio 326-2022 Ministerio de Comercio</t>
  </si>
  <si>
    <t>521 Contraprestación por el uso del espacio público</t>
  </si>
  <si>
    <t>522 Rend. Convenio 0368-2022 Centro Vida Gob Valle</t>
  </si>
  <si>
    <t>523 R/B Tasa de Alumbrado Publico SSF</t>
  </si>
  <si>
    <t>524 R/BCE Contraprestación Aeroporturaria</t>
  </si>
  <si>
    <t>525 Estampilla Justicia Familiar</t>
  </si>
  <si>
    <t>526 Rend  Estampilla Justicia Familiar</t>
  </si>
  <si>
    <t>527 Proceso Chatarrarizacion</t>
  </si>
  <si>
    <t>600 Fondos Especiales</t>
  </si>
  <si>
    <t>605 Cuota de auditaje</t>
  </si>
  <si>
    <t>606 FSRI</t>
  </si>
  <si>
    <t>607 Sobretasa Bomberos</t>
  </si>
  <si>
    <t>608 Sobretasa a la Seguridad</t>
  </si>
  <si>
    <t>609 Impuesto de Telefonia básica</t>
  </si>
  <si>
    <t>610 Fondo de Vivienda Popular</t>
  </si>
  <si>
    <t>611 Tasa de Alumbrado</t>
  </si>
  <si>
    <t>612 Rend.  Tasa de Alumbrado</t>
  </si>
  <si>
    <t>613 R/B Sobretasa Bomberos</t>
  </si>
  <si>
    <t>614 Impuesto de Alumbrado Publico</t>
  </si>
  <si>
    <t>615 Estratificación</t>
  </si>
  <si>
    <t>616 R/B Rentas Cedidas</t>
  </si>
  <si>
    <t>617 R/B Estratificación</t>
  </si>
  <si>
    <t>618 Aportes Empresas Exoneradas</t>
  </si>
  <si>
    <t>619 Iva Generado Por Arrendamiento de ACUVIVA</t>
  </si>
  <si>
    <t>620 R/B Aportes  Empresas  Exoneradas</t>
  </si>
  <si>
    <t>621 R/B Aportes  Empresas  Exoneradas</t>
  </si>
  <si>
    <t>622 R/BCE Liquidación Hospital</t>
  </si>
  <si>
    <t>623 R/BCE Rendimientos Desahorro Fonpet</t>
  </si>
  <si>
    <t>624 R/B  RESTITUCIÓN  SGP PROPOSITO GRAL</t>
  </si>
  <si>
    <t>625 SGP CON DESTINACIÓN A FONPET</t>
  </si>
  <si>
    <t>703 Crédito de Tesoreria</t>
  </si>
  <si>
    <t>705 R/B Fosyga</t>
  </si>
  <si>
    <t>706 Donaciones de Entidades no Financieras</t>
  </si>
  <si>
    <t>707 Donaciones Departamentales</t>
  </si>
  <si>
    <t>708 Otros Ingresos de Capital .</t>
  </si>
  <si>
    <t>709 SGP Educación FONPET -SSF</t>
  </si>
  <si>
    <t>710 R/B Reintegro SGP Docentes</t>
  </si>
  <si>
    <t>711 R/BCE Fondo de Gobierno</t>
  </si>
  <si>
    <t>712 R/B Rendimientos Regalías Régimen Anterior</t>
  </si>
  <si>
    <t>800 Recursos del Balance</t>
  </si>
  <si>
    <t>801 R/B SGP Educación Calidad</t>
  </si>
  <si>
    <t>802 R/B SGP Deuda</t>
  </si>
  <si>
    <t>803 R/B  SGP Salud Oferta</t>
  </si>
  <si>
    <t>804 R/B SGP Propósito Gral Otros Sectores</t>
  </si>
  <si>
    <t>805 R/B SGP Alimentación Escolar</t>
  </si>
  <si>
    <t>806 R/B SGP Sin Situación de Fondos</t>
  </si>
  <si>
    <t>807 R/B SGP Educación Prestación de Servicios</t>
  </si>
  <si>
    <t>808 R/B SGP Salud Régimen Subsidiado</t>
  </si>
  <si>
    <t>809 R/B Salud Pública. SGP</t>
  </si>
  <si>
    <t>810 R/B SGP Propósito Gral Arte y Cultura</t>
  </si>
  <si>
    <t>811 R/B SGP Propósito Gral Deporte y Recreación</t>
  </si>
  <si>
    <t>812 R/B SGP Propósito Gral Agua Potable y Saneamiento Básico</t>
  </si>
  <si>
    <t>813 R/B Convenio  014 CVC</t>
  </si>
  <si>
    <t>814 R/B  SGP Propósito Gral Otros Sectores</t>
  </si>
  <si>
    <t>815 Donacion - Departamento</t>
  </si>
  <si>
    <t>816 R/B Rendimientos</t>
  </si>
  <si>
    <t>817 R/B ICN</t>
  </si>
  <si>
    <t>818 R/B COLJUEGOS</t>
  </si>
  <si>
    <t>819 R/B Sector Eléctrico</t>
  </si>
  <si>
    <t>820 R/B Regalías Asignaciones Directas</t>
  </si>
  <si>
    <t>821 R/B Dividendos y Participaciones</t>
  </si>
  <si>
    <t>822 R/B Visita Inspección Sanitaria</t>
  </si>
  <si>
    <t>823 R/B Departamento</t>
  </si>
  <si>
    <t>824 R/B Multas Transito</t>
  </si>
  <si>
    <t>825 R/B SGP Oferta</t>
  </si>
  <si>
    <t>826 R/B Convenio cumplimiento  ley infancia</t>
  </si>
  <si>
    <t>827 Convenio Cumplimiento ley Infancia</t>
  </si>
  <si>
    <t>828 Convenio 2623 /09 INVIAS</t>
  </si>
  <si>
    <t>829 R/B Rend. SGP Primera Infancia</t>
  </si>
  <si>
    <t>830 Reintegros SGP Docente</t>
  </si>
  <si>
    <t>831 R/B ESTAMPILLA  PRO  ELECTRI  RURAL</t>
  </si>
  <si>
    <t>832 Reintegros SGP</t>
  </si>
  <si>
    <t>833 Recurso del Balance Rendimientos Terceros Procultura</t>
  </si>
  <si>
    <t>834 R/B Tasa de Alumbrado Publico</t>
  </si>
  <si>
    <t>835 Reintegros Compartibilidad Pensional</t>
  </si>
  <si>
    <t>836 R/BCE CONVENIO INTERASEO</t>
  </si>
  <si>
    <t>837 R/B Reintegros Compartibilidad Pensional</t>
  </si>
  <si>
    <t>838 R/B  Fortalecimiento Sec Tcas de Planeacion</t>
  </si>
  <si>
    <t>839 R/B Sistema de Monitoreo SMSC</t>
  </si>
  <si>
    <t>840 R/B Rend. Asignaciones Directas</t>
  </si>
  <si>
    <t>841 R/B Rendimientos Convenio BID</t>
  </si>
  <si>
    <t>842 R/B aporte parafiscal Artes Escénicas</t>
  </si>
  <si>
    <t>843 Rendimiento aporte parafiscal Artes Escénicas</t>
  </si>
  <si>
    <t>844 R/B Rendimiento aporte parafiscal Artes Escénicas</t>
  </si>
  <si>
    <t>896 APORTE  PALMASEO -INTERVENTORIA</t>
  </si>
  <si>
    <t>897 Devolucion de Gastos Bancarios, Gastos Vig-Anter</t>
  </si>
  <si>
    <t>898 Reintgro cuotas partes</t>
  </si>
  <si>
    <t>899 Rentas Cedidas SSF</t>
  </si>
  <si>
    <t>900 I C N</t>
  </si>
  <si>
    <t>901 Rentas Cedidas</t>
  </si>
  <si>
    <t>902 Regalías</t>
  </si>
  <si>
    <t>903 Fondo de Capacitación</t>
  </si>
  <si>
    <t>904 R/B Transporte Oleoducto</t>
  </si>
  <si>
    <t>905 R/B OLEODUCTO</t>
  </si>
  <si>
    <t>906 R/B Regalías Régimen Anterior</t>
  </si>
  <si>
    <t>907 Crédito de Tesoreria</t>
  </si>
  <si>
    <t>908 RECURSOS DEL CRÉDITO ICLD</t>
  </si>
  <si>
    <t>909 R/B Ministerio de Justicia</t>
  </si>
  <si>
    <t>910 Fondos Extrapresupuesto</t>
  </si>
  <si>
    <t>911 Ley 21 de educación CONVENIO 1284-2013</t>
  </si>
  <si>
    <t>912 R/AERONAUTICA CIVIL</t>
  </si>
  <si>
    <t>913 APORTES INSOR</t>
  </si>
  <si>
    <t>914 REINTEGRO APORTES ISS-R.PROPIOS</t>
  </si>
  <si>
    <t>915 Recaudo Fuerzas Armadas</t>
  </si>
  <si>
    <t>916 Aportes CVC Convenio 067-2013</t>
  </si>
  <si>
    <t>917 Ministerio de Educación Nacional-BID</t>
  </si>
  <si>
    <t>918 ACUERDO 109 DEL 2001</t>
  </si>
  <si>
    <t>919 R/B Ingresos Corrientes de Libre Destinación</t>
  </si>
  <si>
    <t>920 R/B Fondo de Capacitación</t>
  </si>
  <si>
    <t>921 R/B Ministerio de Educación</t>
  </si>
  <si>
    <t>922 R/B I.C.B.F</t>
  </si>
  <si>
    <t>923 R/B LEY 21</t>
  </si>
  <si>
    <t>924 R/B FOSYGA</t>
  </si>
  <si>
    <t>925 R/B LEY 21</t>
  </si>
  <si>
    <t>926 Ministerio de Interior y Justicia</t>
  </si>
  <si>
    <t>928 Seguro Indemnización</t>
  </si>
  <si>
    <t>929 ICLD ADICIONADOS A INGRESOS EN RB</t>
  </si>
  <si>
    <t>930 Fondo Cuenta de Seguridad Publica</t>
  </si>
  <si>
    <t>931 FEDERACION CAFETEROS</t>
  </si>
  <si>
    <t>932 R/B Transferencias Nacionales</t>
  </si>
  <si>
    <t>933 R/B Fondo Cuenta de Seguridad  Publica</t>
  </si>
  <si>
    <t>934 R/B Rendim. TASA DE ALUMBRADO</t>
  </si>
  <si>
    <t>935 R/B RENDIM. APORTES ISS</t>
  </si>
  <si>
    <t>936 R/B RENDIM. FONDOS COMUNES -ICLD</t>
  </si>
  <si>
    <t>937 R/B RENDIM. SGP-SALUD</t>
  </si>
  <si>
    <t>938 R/B RENDIM. ETESA</t>
  </si>
  <si>
    <t>939 R/B Rend. SGP Salud Oferta</t>
  </si>
  <si>
    <t>940 R/B Rend. Regalías</t>
  </si>
  <si>
    <t>941 R/B RENDIM. IVA</t>
  </si>
  <si>
    <t>942 R/B RENDIM. SGP PROPOSITO</t>
  </si>
  <si>
    <t>943 R/B RENDIM. CAPACITACION</t>
  </si>
  <si>
    <t>944 R/B RENDIM. TRANSITO</t>
  </si>
  <si>
    <t>946 R/B RENDIM. SECTOR ELECTRICO</t>
  </si>
  <si>
    <t>947 ESTABLECIMIENTOS PÚBLICOS</t>
  </si>
  <si>
    <t>948 P.O.T.</t>
  </si>
  <si>
    <t>949 SGP -Primera Infancia</t>
  </si>
  <si>
    <t>950 Fondo Rotatorio de Gobierno</t>
  </si>
  <si>
    <t>951 SEÑALIZACION DE MOTOCICLETAS</t>
  </si>
  <si>
    <t>952 Visita Inspección  Sanitaria</t>
  </si>
  <si>
    <t>953 RENDIMIENTOS FINANCIEROS DE</t>
  </si>
  <si>
    <t>954 RECURSOS DE CAPITAL DE</t>
  </si>
  <si>
    <t>955 Contribuciones</t>
  </si>
  <si>
    <t>956 RECURSOS DE CAPITAL LD</t>
  </si>
  <si>
    <t>957 Rend. Financieros Libre Destinación</t>
  </si>
  <si>
    <t>958 Venta de Activos</t>
  </si>
  <si>
    <t>959 Donaciones</t>
  </si>
  <si>
    <t>960 Estampilla Pro Electrificación Rural</t>
  </si>
  <si>
    <t>961 Tasa de Alumbrado Público</t>
  </si>
  <si>
    <t>962 Otras Tasas</t>
  </si>
  <si>
    <t>963 Arrendamientos</t>
  </si>
  <si>
    <t>964 Aportes y Reintegros Varios</t>
  </si>
  <si>
    <t>965 Plusvalia</t>
  </si>
  <si>
    <t>966 Planes de Vivienda</t>
  </si>
  <si>
    <t>967 Otros Ingresos de Capital</t>
  </si>
  <si>
    <t>968 Capital Destinación Especifica</t>
  </si>
  <si>
    <t>969 Oleoducto</t>
  </si>
  <si>
    <t>970 Fondo de Gobierno</t>
  </si>
  <si>
    <t>971 Fondo por Identificar</t>
  </si>
  <si>
    <t>972 DANSOCIAL</t>
  </si>
  <si>
    <t>973 RECURSOS POR IDENTIFICAR CON DE</t>
  </si>
  <si>
    <t>974 Estampilla Pro Cultura</t>
  </si>
  <si>
    <t>975 Recursos de Cultura</t>
  </si>
  <si>
    <t>976 Regalías  Asignaciones Directas</t>
  </si>
  <si>
    <t>977 Rend. Fosyga</t>
  </si>
  <si>
    <t>978 Rend. Rentas Cedidas</t>
  </si>
  <si>
    <t>979 Rend Reforestación</t>
  </si>
  <si>
    <t>980 Rend. Pignoración Creditos</t>
  </si>
  <si>
    <t>981 Rend. Cancha Corregimiento Amaime</t>
  </si>
  <si>
    <t>982 Rend. Pavimentación B/Colombia Rozo</t>
  </si>
  <si>
    <t>983 Rend. Pro- Sede Guarderia</t>
  </si>
  <si>
    <t>984 Rend. Pro-Electrificación Urbana</t>
  </si>
  <si>
    <t>985 Rend. Impto. Rodamiento Mpio. Palmira</t>
  </si>
  <si>
    <t>986 Rend. Convenio ICBF No. 762506941</t>
  </si>
  <si>
    <t>987 Rend. Convenio 0389-5 Ampliación Covertura</t>
  </si>
  <si>
    <t>988 Rend. Convenio CVC 112-5 Bosque Mpal.</t>
  </si>
  <si>
    <t>989 Rend. Transferencia Extractificación</t>
  </si>
  <si>
    <t>990 Rend. SGP Fosyga y Otros</t>
  </si>
  <si>
    <t>991 Rend. Predial (Ahorro)</t>
  </si>
  <si>
    <t>992 Rend. Reteica (Ahorro)</t>
  </si>
  <si>
    <t>993 Rend. Docentes (Ahorro)</t>
  </si>
  <si>
    <t>994 Rend. Sobretasa Ambiental (Ahorro)</t>
  </si>
  <si>
    <t>995 Rend. Fondo Pensional</t>
  </si>
  <si>
    <t>996 Rend. Deposito General (Ahorro)</t>
  </si>
  <si>
    <t>997 Rend. FSRI</t>
  </si>
  <si>
    <t>998 Rend. Recuperación Sector Cuenca</t>
  </si>
  <si>
    <t>2.3.1.01.01.001.01</t>
  </si>
  <si>
    <t>1. Actividades de ciencia, tecnología e innovación</t>
  </si>
  <si>
    <t>2.3.1.01.01.001.01.01</t>
  </si>
  <si>
    <t>2. Cambio climático</t>
  </si>
  <si>
    <t>2.3.1.01.01.001.01.02</t>
  </si>
  <si>
    <t>3. Construcción de Paz</t>
  </si>
  <si>
    <t>2.3.1.01.01.001.01.03</t>
  </si>
  <si>
    <t>4. Control a la deforestación y gestión de los bosques</t>
  </si>
  <si>
    <t>2.3.1.01.01.001.02</t>
  </si>
  <si>
    <t>5. Consolidación del Sistema Nacional de Áreas Protegidas - SINAP</t>
  </si>
  <si>
    <t>2.3.1.01.01.001.02.01</t>
  </si>
  <si>
    <t>6. Discapacidad e inclusión social</t>
  </si>
  <si>
    <t>2.3.1.01.01.001.02.02</t>
  </si>
  <si>
    <t>7. Equidad de la mujer</t>
  </si>
  <si>
    <t>2.3.1.01.01.001.02.03</t>
  </si>
  <si>
    <t>8. Gestión de riesgo de desastres</t>
  </si>
  <si>
    <t>2.3.1.01.01.001.03</t>
  </si>
  <si>
    <t>9. Grupos étnicos - Comunidades afrocolombianas</t>
  </si>
  <si>
    <t>2.3.1.01.01.001.04</t>
  </si>
  <si>
    <t>10. Grupos étnicos - Comunidades indígenas</t>
  </si>
  <si>
    <t>2.3.1.01.01.001.04.01</t>
  </si>
  <si>
    <t>11. Grupos étnicos - Comunidades negras</t>
  </si>
  <si>
    <t>2.3.1.01.01.001.04.02</t>
  </si>
  <si>
    <t>12. Grupos étnicos - Comunidades palenqueras</t>
  </si>
  <si>
    <t>2.3.1.01.01.001.04.03</t>
  </si>
  <si>
    <t>13. Grupos étnicos - Comunidades raizales</t>
  </si>
  <si>
    <t>2.3.1.01.01.001.05</t>
  </si>
  <si>
    <t>14. Grupos étnicos - Pueblo Rrom</t>
  </si>
  <si>
    <t>2.3.1.01.01.001.05.01</t>
  </si>
  <si>
    <t>15. Participación ciudadana</t>
  </si>
  <si>
    <t>2.3.1.01.01.001.05.02</t>
  </si>
  <si>
    <t>16. Primera infancia, infancia y adolescencia</t>
  </si>
  <si>
    <t>2.3.1.01.01.001.05.03</t>
  </si>
  <si>
    <t>17. Red Unidos</t>
  </si>
  <si>
    <t>2.3.1.01.01.001.06</t>
  </si>
  <si>
    <t>18. Seguridad alimentaria</t>
  </si>
  <si>
    <t>2.3.1.01.01.001.06.01</t>
  </si>
  <si>
    <t>19. Seguridad y convivencia ciudadana</t>
  </si>
  <si>
    <t>2.3.1.01.01.001.06.02</t>
  </si>
  <si>
    <t>20. Tecnologías de la información y comunicaciones</t>
  </si>
  <si>
    <t>2.3.1.01.01.001.06.03</t>
  </si>
  <si>
    <t>21. Víctimas</t>
  </si>
  <si>
    <t>2.3.1.01.01.001.07</t>
  </si>
  <si>
    <t>2.3.1.01.01.001.08.01</t>
  </si>
  <si>
    <t>2.3.1.01.01.001.08.01.01</t>
  </si>
  <si>
    <t>2.3.1.01.01.001.08.01.02</t>
  </si>
  <si>
    <t>2.3.1.01.01.001.08.01.03</t>
  </si>
  <si>
    <t>2.3.1.01.01.001.08.02</t>
  </si>
  <si>
    <t>2.3.1.01.01.001.08.02.01</t>
  </si>
  <si>
    <t>2.3.1.01.01.001.08.02.02</t>
  </si>
  <si>
    <t>2.3.1.01.01.001.08.02.03</t>
  </si>
  <si>
    <t>2.3.1.01.01.001.09</t>
  </si>
  <si>
    <t>2.3.1.01.01.001.10</t>
  </si>
  <si>
    <t>2.3.1.01.01.002.06</t>
  </si>
  <si>
    <t>2.3.1.01.01.002.06.01</t>
  </si>
  <si>
    <t>2.3.1.01.01.002.06.02</t>
  </si>
  <si>
    <t>2.3.1.01.01.002.12.01</t>
  </si>
  <si>
    <t>2.3.1.01.01.002.12.02</t>
  </si>
  <si>
    <t>2.3.1.01.01.002.31</t>
  </si>
  <si>
    <t>2.3.1.01.01.002.31.01</t>
  </si>
  <si>
    <t>2.3.1.01.01.002.31.02</t>
  </si>
  <si>
    <t>2.3.1.01.01.002.32</t>
  </si>
  <si>
    <t>2.3.1.01.01.002.32.01</t>
  </si>
  <si>
    <t>2.3.1.01.01.002.32.02</t>
  </si>
  <si>
    <t>2.3.1.01.02.001</t>
  </si>
  <si>
    <t>2.3.1.01.02.001.01</t>
  </si>
  <si>
    <t>2.3.1.01.02.001.02</t>
  </si>
  <si>
    <t>2.3.1.01.02.001.03</t>
  </si>
  <si>
    <t>2.3.1.01.02.002</t>
  </si>
  <si>
    <t>2.3.1.01.02.002.01</t>
  </si>
  <si>
    <t>2.3.1.01.02.002.02</t>
  </si>
  <si>
    <t>2.3.1.01.02.002.03</t>
  </si>
  <si>
    <t>2.3.1.01.02.003</t>
  </si>
  <si>
    <t>2.3.1.01.02.003.01</t>
  </si>
  <si>
    <t>2.3.1.01.02.003.02</t>
  </si>
  <si>
    <t>2.3.1.01.02.003.03</t>
  </si>
  <si>
    <t>2.3.1.01.02.004</t>
  </si>
  <si>
    <t>2.3.1.01.02.004.01</t>
  </si>
  <si>
    <t>2.3.1.01.02.004.02</t>
  </si>
  <si>
    <t>2.3.1.01.02.004.03</t>
  </si>
  <si>
    <t>2.3.1.01.02.005</t>
  </si>
  <si>
    <t>2.3.1.01.02.006</t>
  </si>
  <si>
    <t>2.3.1.01.02.006.01</t>
  </si>
  <si>
    <t>2.3.1.01.02.006.02</t>
  </si>
  <si>
    <t>2.3.1.01.02.006.03</t>
  </si>
  <si>
    <t>2.3.1.01.02.007</t>
  </si>
  <si>
    <t>2.3.1.01.02.007.01</t>
  </si>
  <si>
    <t>2.3.1.01.02.007.02</t>
  </si>
  <si>
    <t>2.3.1.01.02.007.03</t>
  </si>
  <si>
    <t>2.3.1.01.02.008</t>
  </si>
  <si>
    <t>2.3.1.01.02.008.01</t>
  </si>
  <si>
    <t>2.3.1.01.02.008.02</t>
  </si>
  <si>
    <t>2.3.1.01.02.008.03</t>
  </si>
  <si>
    <t>2.3.1.01.02.009</t>
  </si>
  <si>
    <t>2.3.1.01.02.009.01</t>
  </si>
  <si>
    <t>2.3.1.01.02.009.02</t>
  </si>
  <si>
    <t>2.3.1.01.02.009.03</t>
  </si>
  <si>
    <t>2.3.1.01.03.001.01</t>
  </si>
  <si>
    <t>2.3.1.01.03.001.01.01</t>
  </si>
  <si>
    <t>2.3.1.01.03.001.01.02</t>
  </si>
  <si>
    <t>2.3.1.01.03.001.01.03</t>
  </si>
  <si>
    <t>2.3.1.01.03.001.02</t>
  </si>
  <si>
    <t>2.3.1.01.03.001.03</t>
  </si>
  <si>
    <t>2.3.1.01.03.005</t>
  </si>
  <si>
    <t>2.3.1.01.03.009</t>
  </si>
  <si>
    <t>2.3.1.01.03.068</t>
  </si>
  <si>
    <t>2.3.1.01.03.083</t>
  </si>
  <si>
    <t>2.3.1.01.03.096</t>
  </si>
  <si>
    <t>2.3.1.01.03.097</t>
  </si>
  <si>
    <t>2.3.1.01.03.098</t>
  </si>
  <si>
    <t>2.3.1.01.03.101</t>
  </si>
  <si>
    <t>2.3.1.01.03.101.01</t>
  </si>
  <si>
    <t>2.3.1.01.03.101.02</t>
  </si>
  <si>
    <t>2.3.1.01.03.102</t>
  </si>
  <si>
    <t>2.3.1.01.03.102.01</t>
  </si>
  <si>
    <t>2.3.1.01.03.102.02</t>
  </si>
  <si>
    <t>2.3.1.01.03.103</t>
  </si>
  <si>
    <t>2.3.1.01.03.105</t>
  </si>
  <si>
    <t>2.3.1.01.03.107</t>
  </si>
  <si>
    <t>2.3.1.01.03.111</t>
  </si>
  <si>
    <t>2.3.1.02.01.001.01</t>
  </si>
  <si>
    <t>2.3.1.02.01.001.02</t>
  </si>
  <si>
    <t>2.3.1.02.01.001.03</t>
  </si>
  <si>
    <t>2.3.1.02.01.001.04</t>
  </si>
  <si>
    <t>2.3.1.02.01.001.05</t>
  </si>
  <si>
    <t>2.3.1.02.01.001.06</t>
  </si>
  <si>
    <t>2.3.1.02.01.001.07</t>
  </si>
  <si>
    <t>2.3.1.02.01.001.08.01</t>
  </si>
  <si>
    <t>2.3.1.02.01.001.08.02</t>
  </si>
  <si>
    <t>2.3.1.02.01.001.09</t>
  </si>
  <si>
    <t>2.3.1.02.01.001.10</t>
  </si>
  <si>
    <t>2.3.1.02.01.002.06</t>
  </si>
  <si>
    <t>2.3.1.02.01.002.32</t>
  </si>
  <si>
    <t>2.3.1.02.01.002.33</t>
  </si>
  <si>
    <t>2.3.1.02.02.001</t>
  </si>
  <si>
    <t>2.3.1.02.02.002</t>
  </si>
  <si>
    <t>2.3.1.02.02.003</t>
  </si>
  <si>
    <t>2.3.1.02.02.004</t>
  </si>
  <si>
    <t>2.3.1.02.02.005</t>
  </si>
  <si>
    <t>2.3.1.02.02.006</t>
  </si>
  <si>
    <t>2.3.1.02.02.007</t>
  </si>
  <si>
    <t>2.3.1.02.02.008</t>
  </si>
  <si>
    <t>2.3.1.02.02.009</t>
  </si>
  <si>
    <t>2.3.1.02.03.001.01</t>
  </si>
  <si>
    <t>2.3.1.02.03.001.02</t>
  </si>
  <si>
    <t>2.3.1.02.03.001.03</t>
  </si>
  <si>
    <t>2.3.1.02.03.044</t>
  </si>
  <si>
    <t>2.3.1.02.03.076</t>
  </si>
  <si>
    <t>2.3.1.02.03.085</t>
  </si>
  <si>
    <t>2.3.1.02.03.086</t>
  </si>
  <si>
    <t>2.3.1.02.03.091</t>
  </si>
  <si>
    <t>2.3.1.02.03.094</t>
  </si>
  <si>
    <t>2.3.1.02.03.095</t>
  </si>
  <si>
    <t>2.3.1.02.03.096</t>
  </si>
  <si>
    <t>2.3.1.02.03.119</t>
  </si>
  <si>
    <t>2.3.2.01.01.001.01.01</t>
  </si>
  <si>
    <t>2.3.2.01.01.001.01.02</t>
  </si>
  <si>
    <t>2.3.2.01.01.001.01.03</t>
  </si>
  <si>
    <t>2.3.2.01.01.001.01.04</t>
  </si>
  <si>
    <t>2.3.2.01.01.001.01.05</t>
  </si>
  <si>
    <t>2.3.2.01.01.001.01.06</t>
  </si>
  <si>
    <t>2.3.2.01.01.001.01.08</t>
  </si>
  <si>
    <t>2.3.2.01.01.001.01.09</t>
  </si>
  <si>
    <t>2.3.2.01.01.001.02.01</t>
  </si>
  <si>
    <t>2.3.2.01.01.001.02.02</t>
  </si>
  <si>
    <t>2.3.2.01.01.001.02.03</t>
  </si>
  <si>
    <t>2.3.2.01.01.001.02.04</t>
  </si>
  <si>
    <t>2.3.2.01.01.001.02.05</t>
  </si>
  <si>
    <t>2.3.2.01.01.001.02.06</t>
  </si>
  <si>
    <t>2.3.2.01.01.001.02.07</t>
  </si>
  <si>
    <t>2.3.2.01.01.001.02.11</t>
  </si>
  <si>
    <t>2.3.2.01.01.001.02.12</t>
  </si>
  <si>
    <t>2.3.2.01.01.001.02.13</t>
  </si>
  <si>
    <t>2.3.2.01.01.001.02.14</t>
  </si>
  <si>
    <t>2.3.2.01.01.001.03.01</t>
  </si>
  <si>
    <t>2.3.2.01.01.001.03.02</t>
  </si>
  <si>
    <t>2.3.2.01.01.001.03.03</t>
  </si>
  <si>
    <t>2.3.2.01.01.001.03.04</t>
  </si>
  <si>
    <t>2.3.2.01.01.001.03.05</t>
  </si>
  <si>
    <t>2.3.2.01.01.001.03.06</t>
  </si>
  <si>
    <t>2.3.2.01.01.001.03.07</t>
  </si>
  <si>
    <t>2.3.2.01.01.001.03.08</t>
  </si>
  <si>
    <t>2.3.2.01.01.001.03.09</t>
  </si>
  <si>
    <t>2.3.2.01.01.001.03.10</t>
  </si>
  <si>
    <t>2.3.2.01.01.001.03.11</t>
  </si>
  <si>
    <t>2.3.2.01.01.001.03.12</t>
  </si>
  <si>
    <t>2.3.2.01.01.001.03.13</t>
  </si>
  <si>
    <t>2.3.2.01.01.001.03.14</t>
  </si>
  <si>
    <t>2.3.2.01.01.001.03.15</t>
  </si>
  <si>
    <t>2.3.2.01.01.001.03.16</t>
  </si>
  <si>
    <t>2.3.2.01.01.001.03.17</t>
  </si>
  <si>
    <t>2.3.2.01.01.001.03.18</t>
  </si>
  <si>
    <t>2.3.2.01.01.001.03.19</t>
  </si>
  <si>
    <t>2.3.2.01.01.001.04</t>
  </si>
  <si>
    <t>2.3.2.01.01.003.01.01</t>
  </si>
  <si>
    <t>2.3.2.01.01.003.01.02</t>
  </si>
  <si>
    <t>2.3.2.01.01.003.01.03</t>
  </si>
  <si>
    <t>2.3.2.01.01.003.01.04</t>
  </si>
  <si>
    <t>2.3.2.01.01.003.01.05</t>
  </si>
  <si>
    <t>2.3.2.01.01.003.01.06</t>
  </si>
  <si>
    <t>2.3.2.01.01.003.02.01</t>
  </si>
  <si>
    <t>2.3.2.01.01.003.02.02</t>
  </si>
  <si>
    <t>2.3.2.01.01.003.02.03</t>
  </si>
  <si>
    <t>2.3.2.01.01.003.02.04</t>
  </si>
  <si>
    <t>2.3.2.01.01.003.02.06</t>
  </si>
  <si>
    <t>2.3.2.01.01.003.02.08</t>
  </si>
  <si>
    <t>2.3.2.01.01.003.03.01</t>
  </si>
  <si>
    <t>2.3.2.01.01.003.03.02</t>
  </si>
  <si>
    <t>2.3.2.01.01.003.04.01</t>
  </si>
  <si>
    <t>2.3.2.01.01.003.04.02</t>
  </si>
  <si>
    <t>2.3.2.01.01.003.04.03</t>
  </si>
  <si>
    <t>2.3.2.01.01.003.04.04</t>
  </si>
  <si>
    <t>2.3.2.01.01.003.04.05</t>
  </si>
  <si>
    <t>2.3.2.01.01.003.04.06</t>
  </si>
  <si>
    <t>2.3.2.01.01.003.05.01</t>
  </si>
  <si>
    <t>2.3.2.01.01.003.05.02</t>
  </si>
  <si>
    <t>2.3.2.01.01.003.05.03</t>
  </si>
  <si>
    <t>2.3.2.01.01.003.05.04</t>
  </si>
  <si>
    <t>2.3.2.01.01.003.05.05</t>
  </si>
  <si>
    <t>2.3.2.01.01.003.05.06</t>
  </si>
  <si>
    <t>2.3.2.01.01.003.05.07</t>
  </si>
  <si>
    <t>2.3.2.01.01.003.07.01</t>
  </si>
  <si>
    <t>2.3.2.01.01.003.07.02</t>
  </si>
  <si>
    <t>2.3.2.01.01.003.07.03</t>
  </si>
  <si>
    <t>2.3.2.01.01.003.07.04</t>
  </si>
  <si>
    <t>2.3.2.01.01.003.07.05</t>
  </si>
  <si>
    <t>2.3.2.01.01.003.07.06</t>
  </si>
  <si>
    <t>2.3.2.01.01.003.07.07.01</t>
  </si>
  <si>
    <t>2.3.2.01.01.003.07.07.02</t>
  </si>
  <si>
    <t>2.3.2.01.01.003.07.07.03</t>
  </si>
  <si>
    <t>2.3.2.01.01.003.07.07.04</t>
  </si>
  <si>
    <t>2.3.2.01.01.004.01.01.01</t>
  </si>
  <si>
    <t>2.3.2.01.01.004.01.01.02</t>
  </si>
  <si>
    <t>2.3.2.01.01.004.01.01.03</t>
  </si>
  <si>
    <t>2.3.2.01.01.004.01.01.04</t>
  </si>
  <si>
    <t>2.3.2.01.01.004.01.01.05</t>
  </si>
  <si>
    <t>2.3.2.01.01.004.01.01.06</t>
  </si>
  <si>
    <t>2.3.2.01.01.004.01.02</t>
  </si>
  <si>
    <t>2.3.2.01.01.004.01.03</t>
  </si>
  <si>
    <t>2.3.2.01.01.004.01.04</t>
  </si>
  <si>
    <t>2.3.2.01.01.005.01.01.01</t>
  </si>
  <si>
    <t>2.3.2.01.01.005.01.01.02</t>
  </si>
  <si>
    <t>2.3.2.01.01.005.01.01.03</t>
  </si>
  <si>
    <t>2.3.2.01.01.005.01.01.04</t>
  </si>
  <si>
    <t>2.3.2.01.01.005.01.01.05</t>
  </si>
  <si>
    <t>2.3.2.01.01.005.01.01.06</t>
  </si>
  <si>
    <t>2.3.2.01.01.005.01.01.07</t>
  </si>
  <si>
    <t>2.3.2.01.01.005.01.01.08</t>
  </si>
  <si>
    <t>2.3.2.01.01.005.01.02.01</t>
  </si>
  <si>
    <t>2.3.2.01.01.005.01.02.02</t>
  </si>
  <si>
    <t>2.3.2.01.01.005.01.02.03</t>
  </si>
  <si>
    <t>2.3.2.01.01.005.01.02.04</t>
  </si>
  <si>
    <t>2.3.2.01.01.005.01.02.05</t>
  </si>
  <si>
    <t>2.3.2.01.01.005.01.02.06</t>
  </si>
  <si>
    <t>2.3.2.01.01.005.02.01</t>
  </si>
  <si>
    <t>2.3.2.01.01.005.02.02.01</t>
  </si>
  <si>
    <t>2.3.2.01.01.005.02.02.02</t>
  </si>
  <si>
    <t>2.3.2.01.01.005.02.02.03</t>
  </si>
  <si>
    <t>2.3.2.01.01.005.02.02.04</t>
  </si>
  <si>
    <t>2.3.2.01.01.005.02.02.05</t>
  </si>
  <si>
    <t>2.3.2.01.01.005.02.03.01.01</t>
  </si>
  <si>
    <t>2.3.2.01.01.005.02.03.01.02</t>
  </si>
  <si>
    <t>2.3.2.01.01.005.02.03.02</t>
  </si>
  <si>
    <t>2.3.2.01.01.005.02.04</t>
  </si>
  <si>
    <t>2.3.2.01.01.005.02.05</t>
  </si>
  <si>
    <t>2.3.2.01.02.001</t>
  </si>
  <si>
    <t>2.3.2.01.02.002</t>
  </si>
  <si>
    <t>2.3.2.01.02.003</t>
  </si>
  <si>
    <t>2.3.2.01.03.001</t>
  </si>
  <si>
    <t>2.3.2.01.03.002</t>
  </si>
  <si>
    <t>2.3.2.02.01.000</t>
  </si>
  <si>
    <t>2.3.2.02.01.001</t>
  </si>
  <si>
    <t>2.3.2.02.01.002</t>
  </si>
  <si>
    <t>2.3.2.02.01.003</t>
  </si>
  <si>
    <t>2.3.2.02.01.004</t>
  </si>
  <si>
    <t>2.3.2.02.01.005.01</t>
  </si>
  <si>
    <t>2.3.2.02.01.005.02</t>
  </si>
  <si>
    <t>2.3.2.02.02.005</t>
  </si>
  <si>
    <t>2.3.2.02.02.006</t>
  </si>
  <si>
    <t>2.3.2.02.02.007</t>
  </si>
  <si>
    <t>2.3.2.02.02.009</t>
  </si>
  <si>
    <t>2.3.2.02.02.010</t>
  </si>
  <si>
    <t>2.3.3.01.02.003</t>
  </si>
  <si>
    <t>2.3.3.01.02.004.01</t>
  </si>
  <si>
    <t>2.3.3.01.02.004.02</t>
  </si>
  <si>
    <t>2.3.3.01.02.004.03</t>
  </si>
  <si>
    <t>2.3.3.01.02.004.04</t>
  </si>
  <si>
    <t>2.3.3.01.02.005</t>
  </si>
  <si>
    <t>2.3.3.01.04.004.01</t>
  </si>
  <si>
    <t>2.3.3.01.04.004.02</t>
  </si>
  <si>
    <t>2.3.3.01.04.004.03</t>
  </si>
  <si>
    <t>2.3.3.01.04.004.04</t>
  </si>
  <si>
    <t>2.3.3.01.04.005</t>
  </si>
  <si>
    <t>2.3.3.02.01.001</t>
  </si>
  <si>
    <t>2.3.3.02.01.003</t>
  </si>
  <si>
    <t>2.3.3.02.01.004</t>
  </si>
  <si>
    <t>2.3.3.02.01.010</t>
  </si>
  <si>
    <t>2.3.3.02.01.999</t>
  </si>
  <si>
    <t>2.3.3.02.02.002</t>
  </si>
  <si>
    <t>2.3.3.02.02.999</t>
  </si>
  <si>
    <t>2.3.3.02.03.005</t>
  </si>
  <si>
    <t>2.3.3.02.03.999</t>
  </si>
  <si>
    <t>2.3.3.02.04.002</t>
  </si>
  <si>
    <t>2.3.3.02.04.999</t>
  </si>
  <si>
    <t>2.3.3.02.05.006</t>
  </si>
  <si>
    <t>2.3.3.02.05.999</t>
  </si>
  <si>
    <t>2.3.3.02.06.004</t>
  </si>
  <si>
    <t>2.3.3.02.06.999</t>
  </si>
  <si>
    <t>2.3.3.02.07.003</t>
  </si>
  <si>
    <t>2.3.3.02.07.999</t>
  </si>
  <si>
    <t>2.3.3.02.08.002</t>
  </si>
  <si>
    <t>2.3.3.02.08.999</t>
  </si>
  <si>
    <t>2.3.3.02.09.002</t>
  </si>
  <si>
    <t>2.3.3.02.09.999</t>
  </si>
  <si>
    <t>2.3.3.02.10.001</t>
  </si>
  <si>
    <t>2.3.3.02.10.999</t>
  </si>
  <si>
    <t>2.3.3.02.11.001</t>
  </si>
  <si>
    <t>2.3.3.02.11.999</t>
  </si>
  <si>
    <t>2.3.3.02.12.001</t>
  </si>
  <si>
    <t>2.3.3.02.12.999</t>
  </si>
  <si>
    <t>2.3.3.02.13.001</t>
  </si>
  <si>
    <t>2.3.3.02.13.999</t>
  </si>
  <si>
    <t>2.3.3.02.14.001</t>
  </si>
  <si>
    <t>2.3.3.02.14.999</t>
  </si>
  <si>
    <t>2.3.3.02.15.001</t>
  </si>
  <si>
    <t>2.3.3.02.15.999</t>
  </si>
  <si>
    <t>2.3.3.02.16.001</t>
  </si>
  <si>
    <t>2.3.3.02.16.999</t>
  </si>
  <si>
    <t>2.3.3.02.17.001</t>
  </si>
  <si>
    <t>2.3.3.02.17.999</t>
  </si>
  <si>
    <t>2.3.3.02.18.001</t>
  </si>
  <si>
    <t>2.3.3.02.18.999</t>
  </si>
  <si>
    <t>2.3.3.03.02.010.01</t>
  </si>
  <si>
    <t>2.3.3.03.02.010.02</t>
  </si>
  <si>
    <t>2.3.3.03.02.146.01</t>
  </si>
  <si>
    <t>2.3.3.03.02.146.02</t>
  </si>
  <si>
    <t>2.3.3.03.02.147.01</t>
  </si>
  <si>
    <t>2.3.3.03.02.147.02</t>
  </si>
  <si>
    <t>2.3.3.03.02.148.01</t>
  </si>
  <si>
    <t>2.3.3.03.02.148.02</t>
  </si>
  <si>
    <t>2.3.3.03.02.149.01</t>
  </si>
  <si>
    <t>2.3.3.03.02.149.02</t>
  </si>
  <si>
    <t>2.3.3.03.02.150.01</t>
  </si>
  <si>
    <t>2.3.3.03.02.150.02</t>
  </si>
  <si>
    <t>2.3.3.03.02.151.01</t>
  </si>
  <si>
    <t>2.3.3.03.02.151.02</t>
  </si>
  <si>
    <t>2.3.3.03.02.152.01</t>
  </si>
  <si>
    <t>2.3.3.03.02.152.02</t>
  </si>
  <si>
    <t>2.3.3.03.02.153.01</t>
  </si>
  <si>
    <t>2.3.3.03.02.153.02</t>
  </si>
  <si>
    <t>2.3.3.03.02.154.01</t>
  </si>
  <si>
    <t>2.3.3.03.02.154.02</t>
  </si>
  <si>
    <t>2.3.3.03.03.01</t>
  </si>
  <si>
    <t>2.3.3.03.03.02</t>
  </si>
  <si>
    <t>2.3.3.04.01.001</t>
  </si>
  <si>
    <t>2.3.3.04.01.002</t>
  </si>
  <si>
    <t>2.3.3.04.02.001</t>
  </si>
  <si>
    <t>2.3.3.04.02.002</t>
  </si>
  <si>
    <t>2.3.3.04.04.001</t>
  </si>
  <si>
    <t>2.3.3.04.04.002</t>
  </si>
  <si>
    <t>2.3.3.04.05.001</t>
  </si>
  <si>
    <t>2.3.3.04.05.002</t>
  </si>
  <si>
    <t>2.3.3.05.01.061</t>
  </si>
  <si>
    <t>2.3.3.05.01.067</t>
  </si>
  <si>
    <t>2.3.3.05.01.068</t>
  </si>
  <si>
    <t>2.3.3.05.01.64</t>
  </si>
  <si>
    <t>2.3.3.05.07.013</t>
  </si>
  <si>
    <t>2.3.3.05.08.002</t>
  </si>
  <si>
    <t>2.3.3.05.08.003</t>
  </si>
  <si>
    <t>2.3.3.05.08.004</t>
  </si>
  <si>
    <t>2.3.3.05.08.005</t>
  </si>
  <si>
    <t>2.3.3.05.08.006</t>
  </si>
  <si>
    <t>2.3.3.05.08.007</t>
  </si>
  <si>
    <t>2.3.3.05.08.008</t>
  </si>
  <si>
    <t>2.3.3.05.08.009</t>
  </si>
  <si>
    <t>2.3.3.05.08.010</t>
  </si>
  <si>
    <t>2.3.3.05.09.001</t>
  </si>
  <si>
    <t>2.3.3.05.09.015</t>
  </si>
  <si>
    <t>2.3.3.05.09.045</t>
  </si>
  <si>
    <t>2.3.3.05.09.048</t>
  </si>
  <si>
    <t>2.3.3.05.09.052</t>
  </si>
  <si>
    <t>2.3.3.05.09.053</t>
  </si>
  <si>
    <t>2.3.3.05.09.054</t>
  </si>
  <si>
    <t>2.3.3.05.09.056</t>
  </si>
  <si>
    <t>2.3.3.05.09.060</t>
  </si>
  <si>
    <t>2.3.3.07.01.002</t>
  </si>
  <si>
    <t>2.3.3.07.02.001.02</t>
  </si>
  <si>
    <t>2.3.3.07.02.012.02</t>
  </si>
  <si>
    <t>2.3.3.08.02</t>
  </si>
  <si>
    <t>2.3.3.08.03</t>
  </si>
  <si>
    <t>2.3.3.08.04</t>
  </si>
  <si>
    <t>2.3.3.08.06</t>
  </si>
  <si>
    <t>2.3.3.08.07</t>
  </si>
  <si>
    <t>2.3.3.08.08</t>
  </si>
  <si>
    <t>2.3.3.09.16</t>
  </si>
  <si>
    <t>2.3.3.09.17</t>
  </si>
  <si>
    <t>2.3.3.09.18</t>
  </si>
  <si>
    <t>2.3.3.09.19</t>
  </si>
  <si>
    <t>2.3.3.11.02.001.02</t>
  </si>
  <si>
    <t>2.3.3.12.03</t>
  </si>
  <si>
    <t>2.3.3.13.01.001</t>
  </si>
  <si>
    <t>2.3.3.13.01.002</t>
  </si>
  <si>
    <t>2.3.3.13.01.003</t>
  </si>
  <si>
    <t>2.3.3.14.01</t>
  </si>
  <si>
    <t>2.3.3.14.02</t>
  </si>
  <si>
    <t>2.3.3.14.03</t>
  </si>
  <si>
    <t>2.3.3.14.04</t>
  </si>
  <si>
    <t>2.3.3.14.05</t>
  </si>
  <si>
    <t>2.3.4.01.01</t>
  </si>
  <si>
    <t>2.3.4.01.02</t>
  </si>
  <si>
    <t>2.3.4.02.01</t>
  </si>
  <si>
    <t>2.3.4.02.02</t>
  </si>
  <si>
    <t>2.3.4.02.03</t>
  </si>
  <si>
    <t>2.3.4.02.04</t>
  </si>
  <si>
    <t>2.3.7.01.01</t>
  </si>
  <si>
    <t>INDICADOR DE PRODUCTO</t>
  </si>
  <si>
    <t>Unidad de Medida</t>
  </si>
  <si>
    <t>Meta Producto Cuatrenio</t>
  </si>
  <si>
    <t>PRODUCTO PND3</t>
  </si>
  <si>
    <t>CÓDIGO INDICADOR DE PRODUCTO (PDM)</t>
  </si>
  <si>
    <t>INDICADOR DE PRODUCTO (PDM)</t>
  </si>
  <si>
    <t>UNIDAD
MEDIDA</t>
  </si>
  <si>
    <t>META CUATRIENIO PRODUCTO</t>
  </si>
  <si>
    <t>CÓDIGO
PRODUCTO (MGA)</t>
  </si>
  <si>
    <t>PRODUCTO (MGA)</t>
  </si>
  <si>
    <t>RESPONSABLE</t>
  </si>
  <si>
    <t>Hospitales de primer nivel de atención adecuados (1906001)</t>
  </si>
  <si>
    <t>Número</t>
  </si>
  <si>
    <t>MP.1.1.1.001</t>
  </si>
  <si>
    <t>Centros y puestos de salud de primer nivel de atención adecuados</t>
  </si>
  <si>
    <t>Hospitales de primer nivel de atención adecuados</t>
  </si>
  <si>
    <t>Secretaría de Salud</t>
  </si>
  <si>
    <t>Hospitales de primer nivel de atención construidos y dotados (1906030)</t>
  </si>
  <si>
    <t>MP.1.1.1.002</t>
  </si>
  <si>
    <t>Centros y puestos de salud de primer nivel de atención construidos y dotados</t>
  </si>
  <si>
    <t>Hospitales de primer nivel de atención construidos y dotados</t>
  </si>
  <si>
    <t>Servicio de afiliaciones al régimen subsidiado del Sistema General de Seguridad Social (1906044)</t>
  </si>
  <si>
    <t>MP.1.1.1.003</t>
  </si>
  <si>
    <t>Personas afiliadas al régimen subsidiado</t>
  </si>
  <si>
    <t>Servicio de afiliaciones al régimen subsidiado del Sistema General de Seguridad Social</t>
  </si>
  <si>
    <t>Servicio de auditoría y visitas inspectivas (1903016)</t>
  </si>
  <si>
    <t>MP.1.1.2.004</t>
  </si>
  <si>
    <t>Auditorías y visitas inspectivas realizadas</t>
  </si>
  <si>
    <t>Servicio de auditoría y visitas inspectivas</t>
  </si>
  <si>
    <t>Documentos de planeación (1903051)</t>
  </si>
  <si>
    <t>MP.1.1.2.005</t>
  </si>
  <si>
    <t>Documentos de planeación en salud con seguimiento realizados</t>
  </si>
  <si>
    <t>Documentos de planeación</t>
  </si>
  <si>
    <t>Servicio de implementación de estrategias para el fortalecimiento del control social en salud (1903025)</t>
  </si>
  <si>
    <t>MP.1.1.2.006</t>
  </si>
  <si>
    <t>Estrategias para el fortalecimiento del control social en salud implementadas</t>
  </si>
  <si>
    <t>Servicio de implementación de estrategias para el fortalecimiento del control social en salud</t>
  </si>
  <si>
    <t>1151 SECRETARIA DE  EDUCACION</t>
  </si>
  <si>
    <t>Infraestructura educativa mejorada (2201052)</t>
  </si>
  <si>
    <t>2201052</t>
  </si>
  <si>
    <t>MP.1.4.17.007</t>
  </si>
  <si>
    <t>Sedes educativas mejoradas</t>
  </si>
  <si>
    <t>Infraestructura educativa mejorada</t>
  </si>
  <si>
    <t>Secretaría de Educación</t>
  </si>
  <si>
    <t>Servicio de promoción de la salud (1905054)</t>
  </si>
  <si>
    <t>MP.1.1.3.008</t>
  </si>
  <si>
    <t>Estrategias de promoción de la salud implementadas</t>
  </si>
  <si>
    <t>Servicio de promoción de la salud</t>
  </si>
  <si>
    <t>Infraestructura para el bienestar animal construida y dotada (4501058)</t>
  </si>
  <si>
    <t>4501058</t>
  </si>
  <si>
    <t>MP.1.1.4.009</t>
  </si>
  <si>
    <t>Infraestructura para el bienestar animal construida y dotada</t>
  </si>
  <si>
    <t>Dirección de Gestión del Medio Ambiente</t>
  </si>
  <si>
    <t>1153 SECRETARIA DE  INTEGRACIÓN SOCIAL</t>
  </si>
  <si>
    <t>Servicio de atención y protección integral al adulto mayor (4104008)</t>
  </si>
  <si>
    <t>4104008</t>
  </si>
  <si>
    <t>MP.1.2.5.010</t>
  </si>
  <si>
    <t>Adultos mayores atendidos con servicios integrales</t>
  </si>
  <si>
    <t>Servicio de atención y protección integral al adulto mayor</t>
  </si>
  <si>
    <t>Secretaría de Integración Social</t>
  </si>
  <si>
    <t>Servicio de gestión de oferta social para la población vulnerable (4103052)</t>
  </si>
  <si>
    <t>4103052</t>
  </si>
  <si>
    <t>MP.1.2.5.011</t>
  </si>
  <si>
    <t>Beneficiarios de la oferta social atendidos</t>
  </si>
  <si>
    <t>Servicio de gestión de oferta social para la población vulnerable</t>
  </si>
  <si>
    <t>Centros comunitarios adecuados (4103027)</t>
  </si>
  <si>
    <t>4103027</t>
  </si>
  <si>
    <t>MP.1.4.12.012</t>
  </si>
  <si>
    <t>Centros comunitarios adecuados</t>
  </si>
  <si>
    <t>Servicio de promoción de la garantía de derechos (4502038)</t>
  </si>
  <si>
    <t>4502038</t>
  </si>
  <si>
    <t>MP.1.2.5.013</t>
  </si>
  <si>
    <t>Estrategias de la garantía de derechos de poblaciones vulnerables implementadas</t>
  </si>
  <si>
    <t>Servicio de promoción de la garantía de derechos</t>
  </si>
  <si>
    <t>Servicios de promoción de los derechos de los niños, niñas, adolescentes y jóvenes (4102046)</t>
  </si>
  <si>
    <t>4102046</t>
  </si>
  <si>
    <t>MP.1.2.5.014</t>
  </si>
  <si>
    <t>Eventos realizados para la promoción de derechos de población vulnerable</t>
  </si>
  <si>
    <t>Servicios de promoción de los derechos de los niños, niñas, adolescentes y jóvenes</t>
  </si>
  <si>
    <t>Servicio de entrega de raciones de alimentos (4103017)</t>
  </si>
  <si>
    <t>4103017</t>
  </si>
  <si>
    <t>MP.1.2.5.015</t>
  </si>
  <si>
    <t>Personas beneficiadas con raciones de alimentos</t>
  </si>
  <si>
    <t>Servicio de entrega de raciones de alimentos</t>
  </si>
  <si>
    <t>Servicio de información implementado (4103069)</t>
  </si>
  <si>
    <t>4103069</t>
  </si>
  <si>
    <t>MP.1.2.6.016</t>
  </si>
  <si>
    <t>Sistema de información para la caracterización de las poblaciones vulnerables implementado</t>
  </si>
  <si>
    <t>Servicio de información implementado</t>
  </si>
  <si>
    <t>Servicio de asistencia humanitaria a víctimas del conflicto armado (4101100)</t>
  </si>
  <si>
    <t>MP.1.2.5.017</t>
  </si>
  <si>
    <t>Hogares víctimas del conflicto armado con atención humanitaria</t>
  </si>
  <si>
    <t>Servicio de asistencia humanitaria a víctimas del conflicto armado</t>
  </si>
  <si>
    <t>Secretaría de Gobierno</t>
  </si>
  <si>
    <t>Servicio de apoyo para la implementación de medidas en derechos humanos y derecho internacional humanitario (4502024)</t>
  </si>
  <si>
    <t>MP.1.2.5.018</t>
  </si>
  <si>
    <t>Acciones de reconocimiento, protección y reparación integral de las víctimas del conflicto armado realizadas</t>
  </si>
  <si>
    <t>Servicio de apoyo para la implementación de medidas en derechos humanos y derecho internacional humanitario</t>
  </si>
  <si>
    <t>MP.1.2.5.019</t>
  </si>
  <si>
    <t>Estrategias de promoción de la garantía de derechos implementadas</t>
  </si>
  <si>
    <t>1149 SECRETARIA DE  PLANEACION</t>
  </si>
  <si>
    <t>Documentos de planeación (4002016)</t>
  </si>
  <si>
    <t>MP.4.9.29.167</t>
  </si>
  <si>
    <t>Plan de Ordenamiento Territorial formulado y adoptado</t>
  </si>
  <si>
    <t>Secretaría de Planeación</t>
  </si>
  <si>
    <t>1147 SECRETARIA DE  DESARROLLO  INSTITUCIONAL</t>
  </si>
  <si>
    <t>Servicio de saneamiento laboral y prestacional (4599035)</t>
  </si>
  <si>
    <t>4599035</t>
  </si>
  <si>
    <t>MP.5.10.31.021</t>
  </si>
  <si>
    <t>Pago de pasivos laborales de la administración pública territorial realizados</t>
  </si>
  <si>
    <t>Servicio de saneamiento laboral y prestacional</t>
  </si>
  <si>
    <t>Secretaría de Desarrollo Institucional</t>
  </si>
  <si>
    <t>Servicio de promoción a la participación ciudadana (4502001)</t>
  </si>
  <si>
    <t>4502001</t>
  </si>
  <si>
    <t>MP.1.2.6.022</t>
  </si>
  <si>
    <t>Instancias formales de participación de poblaciones vulnerables fortalecidas</t>
  </si>
  <si>
    <t>Servicio de promoción a la participación ciudadana</t>
  </si>
  <si>
    <t>Servicio de protección integral a niños, niñas, adolescentes y jóvenes (4102052)</t>
  </si>
  <si>
    <t>4102052</t>
  </si>
  <si>
    <t>MP.1.2.5.023</t>
  </si>
  <si>
    <t>Niños, niñas, adolescentes y jóvenes beneficiados con oferta social integral</t>
  </si>
  <si>
    <t>Servicio de protección integral a niños, niñas, adolescentes y jóvenes</t>
  </si>
  <si>
    <t>Servicio de promoción del acceso a la justicia (1202019)</t>
  </si>
  <si>
    <t>MP.1.2.6.024</t>
  </si>
  <si>
    <t>Estrategias de acceso a la justicia implementadas</t>
  </si>
  <si>
    <t>Servicio de promoción del acceso a la justicia</t>
  </si>
  <si>
    <t>Redes de alumbrado público construidas (2102012)</t>
  </si>
  <si>
    <t xml:space="preserve">Metros </t>
  </si>
  <si>
    <t>MP.1.3.7.027</t>
  </si>
  <si>
    <t>Redes de alumbrado público construidas</t>
  </si>
  <si>
    <t>Secretaría de Infraestructura</t>
  </si>
  <si>
    <t>Unidades de generación fotovoltaica de energía eléctrica instaladas (2102058)</t>
  </si>
  <si>
    <t>MP.1.3.7.028</t>
  </si>
  <si>
    <t>Unidades de generación de energía no convencionales instaladas</t>
  </si>
  <si>
    <t>Unidades de generación fotovoltaica de energía eléctrica instaladas</t>
  </si>
  <si>
    <t>Servicios de apoyo a la implementacion de medidas de eficiencia energética (2102063)</t>
  </si>
  <si>
    <t>MP.1.3.7.029</t>
  </si>
  <si>
    <t>Usuarios beneficiados con servicio de alumbrado público</t>
  </si>
  <si>
    <t>Servicios de apoyo a la implementacion de medidas de eficiencia energética</t>
  </si>
  <si>
    <t>Vía secundaria mejorada (2402006)</t>
  </si>
  <si>
    <t>Kilómetros</t>
  </si>
  <si>
    <t>MP.4.8.27.125</t>
  </si>
  <si>
    <t>Vía secundaria mejorada</t>
  </si>
  <si>
    <t>Vía secundaria con mantenimiento periódico o rutinario (2402021)</t>
  </si>
  <si>
    <t>MP.4.8.27.124</t>
  </si>
  <si>
    <t>Vía secundaria con mantenimiento</t>
  </si>
  <si>
    <t>Vía secundaria con mantenimiento periódico o rutinario</t>
  </si>
  <si>
    <t>Vía terciaria mejorada (2402041)</t>
  </si>
  <si>
    <t>MP.4.8.27.127</t>
  </si>
  <si>
    <t>Vía terciaria mejorada</t>
  </si>
  <si>
    <t>MP.4.9.29.133</t>
  </si>
  <si>
    <t>Plan de ordenamiento territorial implementado y con seguimiento</t>
  </si>
  <si>
    <t>1167 DIRECCIÓN DE TI Y C (TECNOLOGÍA INNOVACIÓN Y CIENCIA</t>
  </si>
  <si>
    <t>Infraestructura para la I+D+i dotada  (3906020)</t>
  </si>
  <si>
    <t>3906020</t>
  </si>
  <si>
    <t>MP.1.3.8.032</t>
  </si>
  <si>
    <t>Centros de eventos, innovación y exposición dotados</t>
  </si>
  <si>
    <t xml:space="preserve">Infraestructura para la I+D+i dotada </t>
  </si>
  <si>
    <t>Dirección de Tecnología, Innovación y Ciencia</t>
  </si>
  <si>
    <t>Servicio de conexiones a redes de acceso (2301027)</t>
  </si>
  <si>
    <t>2301027</t>
  </si>
  <si>
    <t>MP.1.3.8.033</t>
  </si>
  <si>
    <t>Conexiones a internet fijo y/o móvil</t>
  </si>
  <si>
    <t>Servicio de conexiones a redes de acceso</t>
  </si>
  <si>
    <t>Servicio de educación informal en uso básico de tecnologías de la información y las comunicaciones (2301031)</t>
  </si>
  <si>
    <t>2301031</t>
  </si>
  <si>
    <t>MP.1.3.8.034</t>
  </si>
  <si>
    <t>Personas de la comunidad capacitadas en uso básico de tecnologías de la información y las comunicaciones</t>
  </si>
  <si>
    <t>Servicio de educación informal en uso básico de tecnologías de la información y las comunicaciones</t>
  </si>
  <si>
    <t>Vía terciaria con mantenimiento periódico o rutinario (2402112)</t>
  </si>
  <si>
    <t>MP.4.8.27.126</t>
  </si>
  <si>
    <t>Vía terciaria con mantenimiento</t>
  </si>
  <si>
    <t>Vía terciaria con mantenimiento periódico o rutinario</t>
  </si>
  <si>
    <t>Vía urbana mejorada (2402114)</t>
  </si>
  <si>
    <t>MP.4.8.27.128</t>
  </si>
  <si>
    <t>Vía urbana mejorada</t>
  </si>
  <si>
    <t>1158 SECRETARIA DE  CULTURA</t>
  </si>
  <si>
    <t>Servicio de apoyo financiero al sector artístico y cultural (3301054)</t>
  </si>
  <si>
    <t>3301054</t>
  </si>
  <si>
    <t>MP.1.4.10.037</t>
  </si>
  <si>
    <t>Estímulos culturales otorgados</t>
  </si>
  <si>
    <t>Servicio de apoyo financiero al sector artístico y cultural</t>
  </si>
  <si>
    <t>Secretaría de Cultura</t>
  </si>
  <si>
    <t>Servicios bibliotecarios (3301085)</t>
  </si>
  <si>
    <t>3301085</t>
  </si>
  <si>
    <t>MP.1.4.10.038</t>
  </si>
  <si>
    <t>Usuarios atendidos en la red de bibliotecas</t>
  </si>
  <si>
    <t>Servicios bibliotecarios</t>
  </si>
  <si>
    <t>Servicio de promoción de actividades culturales (3301053)</t>
  </si>
  <si>
    <t>3301053</t>
  </si>
  <si>
    <t>MP.1.4.10.039</t>
  </si>
  <si>
    <t>Actividades artísticas y culturales realizadas</t>
  </si>
  <si>
    <t>Servicio de promoción de actividades culturales</t>
  </si>
  <si>
    <t>Serviciode divulgación y publicación del Patrimonio cultural (3302070)</t>
  </si>
  <si>
    <t>3302070</t>
  </si>
  <si>
    <t>MP.1.4.11.040</t>
  </si>
  <si>
    <t>Publicaciones en temas patrimoniales realizadas</t>
  </si>
  <si>
    <t>Serviciode divulgación y publicación del Patrimonio cultural</t>
  </si>
  <si>
    <t>Servicio de educación informal al sector artístico y cultural (3301051)</t>
  </si>
  <si>
    <t>3301051</t>
  </si>
  <si>
    <t>MP.1.4.11.041</t>
  </si>
  <si>
    <t>Beneficiarios por procesos de formación para las artes, las culturas y los saberes</t>
  </si>
  <si>
    <t>Servicio de educación informal al sector artístico y cultural</t>
  </si>
  <si>
    <t>Servicio de educación para el trabajo en Escuelas Taller (3302018)</t>
  </si>
  <si>
    <t>MP.1.4.11.042</t>
  </si>
  <si>
    <t>Personas con formación laboral por competencias</t>
  </si>
  <si>
    <t>Servicio de educación para el trabajo en Escuelas Taller</t>
  </si>
  <si>
    <t>Centros comunitarios construidos (4103025)</t>
  </si>
  <si>
    <t>4103025</t>
  </si>
  <si>
    <t>MP.1.4.12.043</t>
  </si>
  <si>
    <t>Centros comunitarios construidos</t>
  </si>
  <si>
    <t>Centros comunitarios dotados (4103031)</t>
  </si>
  <si>
    <t>4103031</t>
  </si>
  <si>
    <t>MP.1.4.12.044</t>
  </si>
  <si>
    <t>Centros comunitarios dotados</t>
  </si>
  <si>
    <t>Documentos de planeación (4103067)</t>
  </si>
  <si>
    <t>4103067</t>
  </si>
  <si>
    <t>MP.1.2.6.045</t>
  </si>
  <si>
    <t>Políticas públicas formuladas e implementadas</t>
  </si>
  <si>
    <t>1132 DEPORTE  Y RECREACION</t>
  </si>
  <si>
    <t>Servicio de organización de eventos deportivos de alto rendimiento (4302004)</t>
  </si>
  <si>
    <t>MP.1.4.13.046</t>
  </si>
  <si>
    <t>Eventos deportivos de alto rendimiento de nivel Nacional e Internacional realizados en el marco del Sistema Integrado del Deporte Palmirano</t>
  </si>
  <si>
    <t>Servicio de organización de eventos deportivos de alto rendimiento</t>
  </si>
  <si>
    <t>IMDER</t>
  </si>
  <si>
    <t>Servicio de identificación de talentos deportivos (4302073)</t>
  </si>
  <si>
    <t>MP.1.4.13.047</t>
  </si>
  <si>
    <t>Personas con talento y aptitudes deportivas identificadas y apoyadas</t>
  </si>
  <si>
    <t>Servicio de identificación de talentos deportivos</t>
  </si>
  <si>
    <t>Servicio de apoyo financiero a atletas (4302002)</t>
  </si>
  <si>
    <t>MP.1.4.13.048</t>
  </si>
  <si>
    <t>Personas con talento y aptitudes deportivas beneficiadas con estímulos</t>
  </si>
  <si>
    <t>Servicio de apoyo financiero a atletas</t>
  </si>
  <si>
    <t>Servicios de apoyo a la implementación de modelos de innovación educativa (2201047)</t>
  </si>
  <si>
    <t>2201047</t>
  </si>
  <si>
    <t>MP.1.4.17.049</t>
  </si>
  <si>
    <t>Establecimientos educativos apoyados para la implementación de modelos de innovación educativa</t>
  </si>
  <si>
    <t>Servicios de apoyo a la implementación de modelos de innovación educativa</t>
  </si>
  <si>
    <t>Infraestructura educativa dotada (2201069)</t>
  </si>
  <si>
    <t>2201069</t>
  </si>
  <si>
    <t>MP.1.4.17.050</t>
  </si>
  <si>
    <t>Sedes educativas dotadas</t>
  </si>
  <si>
    <t>Infraestructura educativa dotada</t>
  </si>
  <si>
    <t>Servicio de mantenimiento de infraestructura cultural (3301068)</t>
  </si>
  <si>
    <t>3301068</t>
  </si>
  <si>
    <t>MP.1.4.14.051</t>
  </si>
  <si>
    <t>Infraestructura cultural intervenida</t>
  </si>
  <si>
    <t>Servicio de mantenimiento de infraestructura cultural</t>
  </si>
  <si>
    <t>Servicio de implementación de rutas agroecológicas (1708056)</t>
  </si>
  <si>
    <t>1708056</t>
  </si>
  <si>
    <t>MP.2.5.18.052</t>
  </si>
  <si>
    <t>Rutas agroecológicas implementadas</t>
  </si>
  <si>
    <t>Servicio de implementación de rutas agroecológicas</t>
  </si>
  <si>
    <t>Secretaría Agropecuaria y Desarrollo Rural</t>
  </si>
  <si>
    <t>Servicios de restauración del patrimonio cultural material inmueble (3302073)</t>
  </si>
  <si>
    <t>3302073</t>
  </si>
  <si>
    <t>MP.1.4.14.053</t>
  </si>
  <si>
    <t>Restauraciones realizadas a bienes de interés cultural</t>
  </si>
  <si>
    <t>Servicios de restauración del patrimonio cultural material inmueble</t>
  </si>
  <si>
    <t>Centros de recreación construidos (4302039)</t>
  </si>
  <si>
    <t>MP.1.4.15.054</t>
  </si>
  <si>
    <t>Infraestructura deportiva construida</t>
  </si>
  <si>
    <t>Centros de recreación construidos</t>
  </si>
  <si>
    <t>Servicio de administración de la infraestructura deportiva (4301003)</t>
  </si>
  <si>
    <t>MP.1.4.15.055</t>
  </si>
  <si>
    <t>Infraestructura deportiva dotada</t>
  </si>
  <si>
    <t>Servicio de administración de la infraestructura deportiva</t>
  </si>
  <si>
    <t>Servicio de mantenimiento a la infraestructura deportiva (4301004)</t>
  </si>
  <si>
    <t>MP.1.4.15.056</t>
  </si>
  <si>
    <t>Infraestructura deportiva mantenida</t>
  </si>
  <si>
    <t>Servicio de mantenimiento a la infraestructura deportiva</t>
  </si>
  <si>
    <t>Servicio de organización de eventos deportivos comunitarios (4301032)</t>
  </si>
  <si>
    <t>MP.1.4.16.057</t>
  </si>
  <si>
    <t>Eventos recreativos comunitarios realizados en el marco del Sistema Integrado del Deporte Palmirano</t>
  </si>
  <si>
    <t>Servicio de organización de eventos deportivos comunitarios</t>
  </si>
  <si>
    <t>Servicio de Escuelas Deportivas (4301007)</t>
  </si>
  <si>
    <t>MP.1.4.16.058</t>
  </si>
  <si>
    <t xml:space="preserve">Niños, niñas, adolescentes y jóvenes con deporte, recreación y actividad física en jornada escolar complementaria </t>
  </si>
  <si>
    <t>Servicio de Escuelas Deportivas</t>
  </si>
  <si>
    <t>Servicio de organización de eventos recreativos comunitarios (4301038)</t>
  </si>
  <si>
    <t>MP.1.4.16.059</t>
  </si>
  <si>
    <t>Personas beneficiadas en eventos recreativos comunitarios realizados</t>
  </si>
  <si>
    <t>Servicio de organización de eventos recreativos comunitarios</t>
  </si>
  <si>
    <t>Servicio educación formal por modelos educativos flexibles (2201030)</t>
  </si>
  <si>
    <t>MP.1.4.17.060</t>
  </si>
  <si>
    <t>Beneficiarios atendidos con modelos educativos flexibles</t>
  </si>
  <si>
    <t>Servicio educación formal por modelos educativos flexibles</t>
  </si>
  <si>
    <t>Servicio educativo (2201071)</t>
  </si>
  <si>
    <t>MP.1.4.17.061</t>
  </si>
  <si>
    <t>Establecimientos educativos en operación</t>
  </si>
  <si>
    <t>Servicio educativo</t>
  </si>
  <si>
    <t>Servicios de gestión del riesgo físico en estudiantes y docentes (2201043)</t>
  </si>
  <si>
    <t>MP.1.4.17.062</t>
  </si>
  <si>
    <t>Coberturas en riesgos laborales provistas</t>
  </si>
  <si>
    <t>Servicios de gestión del riesgo físico en estudiantes y docentes</t>
  </si>
  <si>
    <t>Servicio de asistencia técnica en educación inicial, preescolar, básica y media (2201006)</t>
  </si>
  <si>
    <t>MP.1.4.17.063</t>
  </si>
  <si>
    <t>Instituciones educativas oficiales con acompañamiento pedagógico - curricular al Plan de Educación Ambiental</t>
  </si>
  <si>
    <t>Servicio de asistencia técnica en educación inicial, preescolar, básica y media</t>
  </si>
  <si>
    <t>Servicio de apoyo a la permanencia con transporte escolar (2201029)</t>
  </si>
  <si>
    <t>MP.1.4.17.064</t>
  </si>
  <si>
    <t>Estudiantes beneficiarios de transporte escolar</t>
  </si>
  <si>
    <t>Servicio de apoyo a la permanencia con transporte escolar</t>
  </si>
  <si>
    <t>Servicio educativos de promoción del bilingüismo (2201034)</t>
  </si>
  <si>
    <t>MP.1.4.17.065</t>
  </si>
  <si>
    <t>Estudiantes beneficiados con estrategias de promoción del bilingüismo</t>
  </si>
  <si>
    <t>Servicio educativos de promoción del bilingüismo</t>
  </si>
  <si>
    <t>Servicio de acompañamiento para el desarrollo de modelos educativos interculturales (2201056)</t>
  </si>
  <si>
    <t>MP.1.4.17.066</t>
  </si>
  <si>
    <t>Modelos educativos acompañados</t>
  </si>
  <si>
    <t>Servicio de acompañamiento para el desarrollo de modelos educativos interculturales</t>
  </si>
  <si>
    <t>Servicio de apoyo financiero para el acceso a la educación superior (2202063)</t>
  </si>
  <si>
    <t>MP.1.4.17.067</t>
  </si>
  <si>
    <t>Jóvenes beneficiados con estrategias de apoyo financiero para el acceso a la educación superior</t>
  </si>
  <si>
    <t>Servicio de apoyo financiero para el acceso a la educación superior</t>
  </si>
  <si>
    <t>Servicio de fomento para la permanencia en programas de educación formal (2201033)</t>
  </si>
  <si>
    <t>MP.1.4.17.068</t>
  </si>
  <si>
    <t>Estudiantes beneficiados con estrategias de permanencia</t>
  </si>
  <si>
    <t>Servicio de fomento para la permanencia en programas de educación formal</t>
  </si>
  <si>
    <t>Servicio de atención integral para la primera infancia (2201037)</t>
  </si>
  <si>
    <t>MP.1.4.17.069</t>
  </si>
  <si>
    <t>Número de instituciones educativas oficiales con modelo de atención integral a la primera infancia implementado</t>
  </si>
  <si>
    <t>Servicio de atención integral para la primera infancia</t>
  </si>
  <si>
    <t>Servicio de información para la gestión de la educación inicial y preescolar en condiciones de calidad (2201018)</t>
  </si>
  <si>
    <t>MP.1.4.17.070</t>
  </si>
  <si>
    <t>Sistemas de reporte de asistencia a clases operando</t>
  </si>
  <si>
    <t>Servicio de información para la gestión de la educación inicial y preescolar en condiciones de calidad</t>
  </si>
  <si>
    <t>MP.1.4.17.071</t>
  </si>
  <si>
    <t>Bibliotecas escolares mejoradas</t>
  </si>
  <si>
    <t>Servicio de fortalecimiento a las capacidades de los docentes de educación Inicial, preescolar, básica y media (2201074)</t>
  </si>
  <si>
    <t>MP.1.4.17.072</t>
  </si>
  <si>
    <t>Docentes y agentes educativos beneficiados con estrategias de mejoramiento de sus capacidades</t>
  </si>
  <si>
    <t>Servicio de fortalecimiento a las capacidades de los docentes de educación Inicial, preescolar, básica y media</t>
  </si>
  <si>
    <t>Servicio de inspección, vigilancia y control del sector educativo (2201014)</t>
  </si>
  <si>
    <t>MP.1.4.17.073</t>
  </si>
  <si>
    <t>Entidades del sector educativo con inspección, vigilancia y control</t>
  </si>
  <si>
    <t>Servicio de inspección, vigilancia y control del sector educativo</t>
  </si>
  <si>
    <t>Servicio de fomento para la prevención de riesgos sociales en entornos escolares (2201054)</t>
  </si>
  <si>
    <t>MP.1.4.17.074</t>
  </si>
  <si>
    <t>Entidades territoriales con estrategias para la prevención de riesgos sociales en los entornos escolares implementadas</t>
  </si>
  <si>
    <t>Servicio de fomento para la prevención de riesgos sociales en entornos escolares</t>
  </si>
  <si>
    <t>Servicio de educación informal (2201049)</t>
  </si>
  <si>
    <t>MP.1.4.17.075</t>
  </si>
  <si>
    <t>Personas beneficiadas con procesos de formación informal</t>
  </si>
  <si>
    <t>Servicio de educación informal</t>
  </si>
  <si>
    <t>Servicio de accesibilidad a contenidos web para fines pedagógicos (2201050)</t>
  </si>
  <si>
    <t>MP.1.4.17.076</t>
  </si>
  <si>
    <t>Estudiantes con acceso a contenidos web en el establecimiento educativo</t>
  </si>
  <si>
    <t>Servicio de accesibilidad a contenidos web para fines pedagógicos</t>
  </si>
  <si>
    <t>Servicio de apoyo a la permanencia con alimentación escolar (2201028)</t>
  </si>
  <si>
    <t>MP.1.4.17.077</t>
  </si>
  <si>
    <t>Estudiantes beneficiados del programa de alimentación escolar</t>
  </si>
  <si>
    <t>Servicio de apoyo a la permanencia con alimentación escolar</t>
  </si>
  <si>
    <t>Servicio de orientación socio ocupacional (2201085)</t>
  </si>
  <si>
    <t>MP.1.4.17.078</t>
  </si>
  <si>
    <t>Estudiantes vinculados a procesos de orientación socio ocupacional</t>
  </si>
  <si>
    <t>Servicio de orientación socio ocupacional</t>
  </si>
  <si>
    <t>MP.1.4.17.079</t>
  </si>
  <si>
    <t>Instituciones educativas oficiales con atención integral a nivel preescolar</t>
  </si>
  <si>
    <t>Servicio de apoyo pedagógico para la oferta de educación inclusiva para preescolar, básica y media (2201084)</t>
  </si>
  <si>
    <t>MP.1.4.17.080</t>
  </si>
  <si>
    <t>Instituciones educativas con profesionales de apoyo pedagógico contratados</t>
  </si>
  <si>
    <t>Servicio de apoyo pedagógico para la oferta de educación inclusiva para preescolar, básica y media</t>
  </si>
  <si>
    <t>MP.1.4.17.081</t>
  </si>
  <si>
    <t>Instituciones educativas oficiales con asistencia técnica para la actualización de los manuales de convivencia</t>
  </si>
  <si>
    <t>Servicio de extensión agropecuaria (1708041)</t>
  </si>
  <si>
    <t>MP.2.5.18.082</t>
  </si>
  <si>
    <t>Productores atendidos con servicio de extensión agropecuaria</t>
  </si>
  <si>
    <t>Servicio de extensión agropecuaria</t>
  </si>
  <si>
    <t>Servicio de divulgación de la información de la política nacional de educación ambiental y participación (3208008)</t>
  </si>
  <si>
    <t>3208008</t>
  </si>
  <si>
    <t>MP.2.5.19.083</t>
  </si>
  <si>
    <t>Campañas de educación ambiental y participación implementadas</t>
  </si>
  <si>
    <t>Servicio de divulgación de la información de la política nacional de educación ambiental y participación</t>
  </si>
  <si>
    <t>1162 DIRECCIÓN DE RIESGOS Y DESASTRES</t>
  </si>
  <si>
    <t>Servicio de educación informal (4503002)</t>
  </si>
  <si>
    <t>4503002</t>
  </si>
  <si>
    <t>MP.2.5.19.084</t>
  </si>
  <si>
    <t>Campañas de educación para la prevención y atención de desastres desarrolladas</t>
  </si>
  <si>
    <t>Dirección de Gestión del Riesgo de Desastres</t>
  </si>
  <si>
    <t>Servicio de apoyo técnico para la implementación de acciones de mitigación y adaptación al cambio climático (3206003)</t>
  </si>
  <si>
    <t>3206003</t>
  </si>
  <si>
    <t>MP.2.5.19.085</t>
  </si>
  <si>
    <t>Pilotos con acciones de mitigación y adaptación al cambio climático implementados</t>
  </si>
  <si>
    <t>Servicio de apoyo técnico para la implementación de acciones de mitigación y adaptación al cambio climático</t>
  </si>
  <si>
    <t>Servicio de asistencia técnica para la incorporación de varibales ambientales en la planificación sectorial (3201007)</t>
  </si>
  <si>
    <t>3201007</t>
  </si>
  <si>
    <t>MP.2.5.19.086</t>
  </si>
  <si>
    <t>Entidades y sectores asistidos técnicamente para la incorporación de variables ambientales en la planificación sectorial</t>
  </si>
  <si>
    <t>Servicio de asistencia técnica para la incorporación de varibales ambientales en la planificación sectorial</t>
  </si>
  <si>
    <t>Servicios de apoyo para atención de  población afectada por situaciones de emergencia, desastre o declaratorias de calamidad pública (4503028)</t>
  </si>
  <si>
    <t>4503028</t>
  </si>
  <si>
    <t>MP.2.5.20.087</t>
  </si>
  <si>
    <t>Personas afectadas por situaciones de emergencia, desastre o declaratorias de calamidad pública apoyadas</t>
  </si>
  <si>
    <t>Servicios de apoyo para atención de  población afectada por situaciones de emergencia, desastre o declaratorias de calamidad pública</t>
  </si>
  <si>
    <t>Servicio de asistencia técnica para la consolidación de negocios verdes (3201003)</t>
  </si>
  <si>
    <t>3201003</t>
  </si>
  <si>
    <t>MP.2.5.20.088</t>
  </si>
  <si>
    <t>Negocios verdes consolidados</t>
  </si>
  <si>
    <t>Servicio de asistencia técnica para la consolidación de negocios verdes</t>
  </si>
  <si>
    <t>Servicio apoyo financiero para la implementación de esquemas de pago por Servicio ambientales (3202043)</t>
  </si>
  <si>
    <t>Hectáreas</t>
  </si>
  <si>
    <t>3202043</t>
  </si>
  <si>
    <t>MP.2.5.20.089</t>
  </si>
  <si>
    <t>Áreas con esquemas de Pago por Servicios Ambientales implementados</t>
  </si>
  <si>
    <t>Servicio apoyo financiero para la implementación de esquemas de pago por Servicio ambientales</t>
  </si>
  <si>
    <t>Servicio de protección de ecosistemas (3202012)</t>
  </si>
  <si>
    <t>3202012</t>
  </si>
  <si>
    <t>MP.2.5.20.090</t>
  </si>
  <si>
    <t>Áreas de ecosistemas protegidas</t>
  </si>
  <si>
    <t>Servicio de protección de ecosistemas</t>
  </si>
  <si>
    <t>Zonas verdes mantenidas (4002026)</t>
  </si>
  <si>
    <t>Metros cuadrados</t>
  </si>
  <si>
    <t>4002026</t>
  </si>
  <si>
    <t>MP.2.5.20.091</t>
  </si>
  <si>
    <t>Zonas verdes mantenidas</t>
  </si>
  <si>
    <t>Documentos de estudios técnicos para el ordenamiento ambiental territorial (3205002)</t>
  </si>
  <si>
    <t>3205002</t>
  </si>
  <si>
    <t>MP.2.5.21.092</t>
  </si>
  <si>
    <t>Documentos de estudios técnicos para el conocimiento y reducción del riesgo de desastres elaborados</t>
  </si>
  <si>
    <t>Documentos de estudios técnicos para el ordenamiento ambiental territorial</t>
  </si>
  <si>
    <t>Obras de infraestructura para mitigación y atención a desastres (3205021)</t>
  </si>
  <si>
    <t>3205021</t>
  </si>
  <si>
    <t>MP.2.5.21.093</t>
  </si>
  <si>
    <t>Obras de infraestructura para mitigación y atención a desastres realizadas</t>
  </si>
  <si>
    <t>Obras de infraestructura para mitigación y atención a desastres</t>
  </si>
  <si>
    <t>Servicio de atención a emergencias y desastres (4503004)</t>
  </si>
  <si>
    <t>4503004</t>
  </si>
  <si>
    <t>MP.2.5.21.094</t>
  </si>
  <si>
    <t>Organismos de atención de emergencias equipados</t>
  </si>
  <si>
    <t>Servicio de atención a emergencias y desastres</t>
  </si>
  <si>
    <t>Documentos de planeación (4503023)</t>
  </si>
  <si>
    <t>4503023</t>
  </si>
  <si>
    <t>MP.2.5.21.095</t>
  </si>
  <si>
    <t>Documentos de planeación en torno a la gestión del riesgo y el cambio climático elaborados</t>
  </si>
  <si>
    <t>Servicio de monitoreo y seguimiento para la gestión del riesgo (4503018)</t>
  </si>
  <si>
    <t>4503018</t>
  </si>
  <si>
    <t>MP.2.5.21.096</t>
  </si>
  <si>
    <t>Sistemas de alerta temprana implementados</t>
  </si>
  <si>
    <t>"Servicio de monitoreo y seguimiento para la gestión del riesgo"</t>
  </si>
  <si>
    <t>Servicios de seguimiento al Plan de Gestión Integral de Residuos Solidos PGIRS (4003023)</t>
  </si>
  <si>
    <t>4003023</t>
  </si>
  <si>
    <t>MP.2.5.21.097</t>
  </si>
  <si>
    <t>Plan de Gestión Integral de Residuos Solidos con seguimiento</t>
  </si>
  <si>
    <t>Servicios de seguimiento al Plan de Gestión Integral de Residuos Solidos PGIRS</t>
  </si>
  <si>
    <t>Documentos de planeación (3502047)</t>
  </si>
  <si>
    <t>MP.3.6.22.098</t>
  </si>
  <si>
    <t>Documento de planeación prospectiva de desarrollo económico elaborado</t>
  </si>
  <si>
    <t>Dirección de Emprendimiento</t>
  </si>
  <si>
    <t>Servicio de apoyo al fortalecimiento de políticas públicas para la generación y formalización del empleo en el marco del trabajo decente (3602027)</t>
  </si>
  <si>
    <t>MP.3.6.22.099</t>
  </si>
  <si>
    <t>Estrategias dinamizadoras del mercado laboral local implementadas</t>
  </si>
  <si>
    <t>Servicio de apoyo al fortalecimiento de políticas públicas para la generación y formalización del empleo en el marco del trabajo decente</t>
  </si>
  <si>
    <t>Servicio de apoyo para el fomento de la asociatividad (1702016)</t>
  </si>
  <si>
    <t>MP.3.7.23.100</t>
  </si>
  <si>
    <t>Asociaciones de pequeños y medianos productores agropecuarios apoyados</t>
  </si>
  <si>
    <t>Servicio de apoyo para el fomento de la asociatividad</t>
  </si>
  <si>
    <t>Servicio de apoyo financiero para proyectos productivos (1702007)</t>
  </si>
  <si>
    <t>MP.3.7.23.101</t>
  </si>
  <si>
    <t>Proyectos productivos cofinanciados</t>
  </si>
  <si>
    <t>Servicio de apoyo financiero para proyectos productivos</t>
  </si>
  <si>
    <t>Servicio de apoyo a la comercialización de las cadenas agrícolas, forestales, pecuarias, pesqueras y acuícolas (1709106)</t>
  </si>
  <si>
    <t>MP.3.7.23.102</t>
  </si>
  <si>
    <t>Cadenas productivas apoyadas</t>
  </si>
  <si>
    <t>Servicio de apoyo a la comercialización de las cadenas agrícolas, forestales, pecuarias, pesqueras y acuícolas</t>
  </si>
  <si>
    <t>Servicio de apoyo a la comercialización (1702038)</t>
  </si>
  <si>
    <t>MP.3.7.23.103</t>
  </si>
  <si>
    <t>Eventos de promoción agropecuaria realizados</t>
  </si>
  <si>
    <t>Servicio de apoyo a la comercialización</t>
  </si>
  <si>
    <t>Servicio de apoyo financiero para agregar valor a los productos y mejorar los canales de comercialización (3502010)</t>
  </si>
  <si>
    <t>MP.3.7.23.104</t>
  </si>
  <si>
    <t>Proyectos cofinanciados para agregar valor a los productos y/o mejorar los canales de comercialización</t>
  </si>
  <si>
    <t>Servicio de apoyo financiero para agregar valor a los productos y mejorar los canales de comercialización</t>
  </si>
  <si>
    <t>Documentos de estudios técnicos (2407011)</t>
  </si>
  <si>
    <t>2407011</t>
  </si>
  <si>
    <t>MP.3.7.24.105</t>
  </si>
  <si>
    <t>Estudios de preinversión en logística de transporte elaborados</t>
  </si>
  <si>
    <t>Documentos de estudios técnicos</t>
  </si>
  <si>
    <t>Secretaría de Tránsito y Transporte</t>
  </si>
  <si>
    <t>Servicio de apoyo para la modernización y fomento de la innovación empresarial (3502012)</t>
  </si>
  <si>
    <t>MP.3.7.24.106</t>
  </si>
  <si>
    <t>Eventos realizados que fomenten una mentalidad y cultura innovadora</t>
  </si>
  <si>
    <t>Servicio de apoyo para la modernización y fomento de la innovación empresarial</t>
  </si>
  <si>
    <t>Servicio de apoyo financiero para el mejoramiento de productos o procesos (3502004)</t>
  </si>
  <si>
    <t>MP.3.7.24.107</t>
  </si>
  <si>
    <t>Empresas apoyadas que mejoran en sus procesos productivos</t>
  </si>
  <si>
    <t>Servicio de apoyo financiero para el mejoramiento de productos o procesos</t>
  </si>
  <si>
    <t>Servicio de asesoría técnica para el emprendimiento (3602032)</t>
  </si>
  <si>
    <t>MP.3.7.24.108</t>
  </si>
  <si>
    <t>Emprendimientos asesorados</t>
  </si>
  <si>
    <t>Servicio de asesoría técnica para el emprendimiento</t>
  </si>
  <si>
    <t>Servicio de gestión para el emprendimiento solidario (3602003)</t>
  </si>
  <si>
    <t>MP.3.7.24.109</t>
  </si>
  <si>
    <t>Estudiantes de las Instituciones Educativas Oficiales (IEO) de Palmira capacitados en procesos de creación y desarrollo de emprendimientos y proyectos productivos</t>
  </si>
  <si>
    <t>Servicio de gestión para el emprendimiento solidario</t>
  </si>
  <si>
    <t>Servicios de apoyo financiero para la creación de empresas (3602018)</t>
  </si>
  <si>
    <t>MP.3.7.24.110</t>
  </si>
  <si>
    <t>Planes de negocio con viabilidad técnica formulados</t>
  </si>
  <si>
    <t>Servicios de apoyo financiero para la creación de empresas</t>
  </si>
  <si>
    <t>Servicio de circuito turístico (3502049)</t>
  </si>
  <si>
    <t>MP.3.7.24.111</t>
  </si>
  <si>
    <t>Rutas de atractivos turísticos desarrolladas en circuito turístico</t>
  </si>
  <si>
    <t>Servicio de circuito turístico</t>
  </si>
  <si>
    <t>Celdas de estacionamiento disponibles (2409062)</t>
  </si>
  <si>
    <t>2409062</t>
  </si>
  <si>
    <t>MP.4.8.25.112</t>
  </si>
  <si>
    <t>Celdas de estacionamiento regulado disponibles</t>
  </si>
  <si>
    <t>Celdas de estacionamiento disponibles</t>
  </si>
  <si>
    <t>Servicio de promoción y difusión para la seguridad de transporte (2409009)</t>
  </si>
  <si>
    <t>2409009</t>
  </si>
  <si>
    <t>MP.4.8.25.113</t>
  </si>
  <si>
    <t>Estrategias integrales de seguridad vial implementadas</t>
  </si>
  <si>
    <t>Servicio de promoción y difusión para la seguridad de transporte</t>
  </si>
  <si>
    <t>Servicio de información de seguridad vial (2409010)</t>
  </si>
  <si>
    <t>2409010</t>
  </si>
  <si>
    <t>MP.4.8.25.114</t>
  </si>
  <si>
    <t>Observatorio de seguridad vial en funcionamiento</t>
  </si>
  <si>
    <t>Servicio de información de seguridad vial</t>
  </si>
  <si>
    <t>Servicio de control a la seguridad vial (2409011)</t>
  </si>
  <si>
    <t>2409011</t>
  </si>
  <si>
    <t>MP.4.8.25.115</t>
  </si>
  <si>
    <t>Organismos de tránsito dotados</t>
  </si>
  <si>
    <t>Servicio de control a la seguridad vial</t>
  </si>
  <si>
    <t>Infraestructura de transporte para la seguridad vial mejorada (2409003)</t>
  </si>
  <si>
    <t>2409003</t>
  </si>
  <si>
    <t>MP.4.8.25.116</t>
  </si>
  <si>
    <t>Semáforos modernizados</t>
  </si>
  <si>
    <t>Infraestructura de transporte para la seguridad vial mejorada</t>
  </si>
  <si>
    <t>Vías con dispositivos de control y señalización (2409039)</t>
  </si>
  <si>
    <t>2409039</t>
  </si>
  <si>
    <t>MP.4.8.25.117</t>
  </si>
  <si>
    <t>Vías señalizadas</t>
  </si>
  <si>
    <t>Vías con dispositivos de control y señalización</t>
  </si>
  <si>
    <t>Documentos de planeación (2408018)</t>
  </si>
  <si>
    <t>2408018</t>
  </si>
  <si>
    <t>MP.4.8.26.118</t>
  </si>
  <si>
    <t>Plan de Movilidad Sostenible y Segura formulado y adoptado</t>
  </si>
  <si>
    <t>Servicio de transporte público organizado implementados (SITM. SITP. SETP, SITR) (2408001)</t>
  </si>
  <si>
    <t>2408001</t>
  </si>
  <si>
    <t>MP.4.8.26.119</t>
  </si>
  <si>
    <t>Sistemas de transporte público en funcionamiento</t>
  </si>
  <si>
    <t>Servicio de transporte público organizado implementados (SITM. SITP. SETP, SITR)</t>
  </si>
  <si>
    <t>Ciclo infraestructura para la integración del servicio público de transporte organizado mantenidas (2408010)</t>
  </si>
  <si>
    <t>Metros lineales</t>
  </si>
  <si>
    <t>2408010</t>
  </si>
  <si>
    <t>MP.4.8.26.120</t>
  </si>
  <si>
    <t>Ciclo infraestructura mantenida</t>
  </si>
  <si>
    <t>Ciclo infraestructura para la integración del servicio público de transporte organizado mantenidas</t>
  </si>
  <si>
    <t>Ciclo parqueaderos construidos (2408012)</t>
  </si>
  <si>
    <t>2408012</t>
  </si>
  <si>
    <t>MP.4.8.26.121</t>
  </si>
  <si>
    <t>Ciclo parqueaderos construidos</t>
  </si>
  <si>
    <t>Vía urbana rehabilitada (2402116)</t>
  </si>
  <si>
    <t>MP.4.8.27.129</t>
  </si>
  <si>
    <t>Vía urbana rehabilitada</t>
  </si>
  <si>
    <t>Espacios dedicados a la intermodalidad (2408004)</t>
  </si>
  <si>
    <t>MP.4.8.26.122</t>
  </si>
  <si>
    <t>Central intermodal de transporte construida</t>
  </si>
  <si>
    <t>Espacios dedicados a la intermodalidad</t>
  </si>
  <si>
    <t>Estudios de preinversión (2408024)</t>
  </si>
  <si>
    <t>MP.4.8.26.123</t>
  </si>
  <si>
    <t>Estudios de preinversión para infraestructura de transporte intermodal realizados</t>
  </si>
  <si>
    <t>Estudios de preinversión</t>
  </si>
  <si>
    <t>Servicio de apoyo financiero para adquisición de vivienda (4001031)</t>
  </si>
  <si>
    <t>MP.1.3.9.035</t>
  </si>
  <si>
    <t>Hogares beneficiados con adquisición de vivienda</t>
  </si>
  <si>
    <t>Servicio de apoyo financiero para adquisición de vivienda</t>
  </si>
  <si>
    <t>Servicio de apoyo financiero para mejoramiento de vivienda (4001032)</t>
  </si>
  <si>
    <t>MP.1.3.9.036</t>
  </si>
  <si>
    <t>Hogares beneficiados con mejoramiento de una vivienda</t>
  </si>
  <si>
    <t>Servicio de apoyo financiero para mejoramiento de vivienda</t>
  </si>
  <si>
    <t>Espacio publico construido (4002019)</t>
  </si>
  <si>
    <t>MP.4.9.28.132</t>
  </si>
  <si>
    <t>Espacio público construido</t>
  </si>
  <si>
    <t>Espacio publico construido</t>
  </si>
  <si>
    <t>Espacio publico adecuado (4002020)</t>
  </si>
  <si>
    <t>MP.4.9.28.131</t>
  </si>
  <si>
    <t>Espacio público adecuado</t>
  </si>
  <si>
    <t>Espacio publico adecuado</t>
  </si>
  <si>
    <t>Acueductos construidos (4003015)</t>
  </si>
  <si>
    <t>MP.1.3.7.025</t>
  </si>
  <si>
    <t>Acueductos construidos</t>
  </si>
  <si>
    <t>Servicio de apoyo para el acceso a la justicia policiva (4501048)</t>
  </si>
  <si>
    <t>MP.4.9.28.130</t>
  </si>
  <si>
    <t>Estrategias de inspección y control del espacio público implementadas</t>
  </si>
  <si>
    <t>Servicio de apoyo para el acceso a la justicia policiva</t>
  </si>
  <si>
    <t>Alcantarillados construidos (4003018)</t>
  </si>
  <si>
    <t>MP.1.3.7.026</t>
  </si>
  <si>
    <t>Alcantarillados construidos</t>
  </si>
  <si>
    <t>Servicio de apoyo financiero para subsidios al consumo en los servicios públicos domiciliarios (4003047)</t>
  </si>
  <si>
    <t>MP.1.3.7.030</t>
  </si>
  <si>
    <t>Usuarios beneficiados con subsidios de acueducto y saneamiento básico</t>
  </si>
  <si>
    <t>Servicio de apoyo financiero para subsidios al consumo en los servicios públicos domiciliarios</t>
  </si>
  <si>
    <t>Documentos de planeación (4502035)</t>
  </si>
  <si>
    <t>MP.5.10.31.151</t>
  </si>
  <si>
    <t>Documento de prospectiva Palmira Visión 2050 elaborado</t>
  </si>
  <si>
    <t>Sedes adquiridas (4599015)</t>
  </si>
  <si>
    <t>4599015</t>
  </si>
  <si>
    <t>MP.5.10.30.134</t>
  </si>
  <si>
    <t>Predios para obras de interés del municipio adquiridos</t>
  </si>
  <si>
    <t>Sedes adquiridas</t>
  </si>
  <si>
    <t>Sedes ampliadas (4599010)</t>
  </si>
  <si>
    <t>4599010</t>
  </si>
  <si>
    <t>MP.5.10.30.135</t>
  </si>
  <si>
    <t>Espacios adecuados para la preservación de la memoria institucional, cultural y alimentaria del municipio</t>
  </si>
  <si>
    <t>Sedes ampliadas</t>
  </si>
  <si>
    <t>Sedes mantenidas (4599016)</t>
  </si>
  <si>
    <t>4599016</t>
  </si>
  <si>
    <t>MP.5.10.30.136</t>
  </si>
  <si>
    <t>Sedes institucionales mantenidas</t>
  </si>
  <si>
    <t>Sedes mantenidas</t>
  </si>
  <si>
    <t>Servicio de educación informal  (4599030)</t>
  </si>
  <si>
    <t>4599030</t>
  </si>
  <si>
    <t>MP.5.10.31.137</t>
  </si>
  <si>
    <t>Capacitaciones a servidores públicos realizadas</t>
  </si>
  <si>
    <t xml:space="preserve">Servicio de educación informal </t>
  </si>
  <si>
    <t>Servicios de información implementados (4599025)</t>
  </si>
  <si>
    <t>MP.5.10.31.138</t>
  </si>
  <si>
    <t>Observatorio de obras en desarrollo en funcionamiento</t>
  </si>
  <si>
    <t>Servicios de información implementados</t>
  </si>
  <si>
    <t>Servicio de asistencia técnica (4599031)</t>
  </si>
  <si>
    <t>MP.5.10.31.139</t>
  </si>
  <si>
    <t>Mecanismos de cooperación suscritos</t>
  </si>
  <si>
    <t>Servicio de asistencia técnica</t>
  </si>
  <si>
    <t>Secretaría General</t>
  </si>
  <si>
    <t>Documentos de planeación (4599019)</t>
  </si>
  <si>
    <t>4599019</t>
  </si>
  <si>
    <t>MP.5.10.31.140</t>
  </si>
  <si>
    <t>Plan de Estratégico de Comunicaciones Institucional con seguimiento realizado</t>
  </si>
  <si>
    <t>Dirección de Comunicaciones</t>
  </si>
  <si>
    <t>MP.5.10.31.141</t>
  </si>
  <si>
    <t>Programas articuladores diseñados, implementados y con seguimiento</t>
  </si>
  <si>
    <t>Servicio de gestión documental actualizado (4599036)</t>
  </si>
  <si>
    <t>MP.5.10.31.142</t>
  </si>
  <si>
    <t>Sistema de gestión documental actualizado</t>
  </si>
  <si>
    <t>Servicio de gestión documental actualizado</t>
  </si>
  <si>
    <t>Servicio de Implementación Sistemas de Gestión (4599023)</t>
  </si>
  <si>
    <t>MP.5.10.31.143</t>
  </si>
  <si>
    <t>Sistema integrado de gestión implementado</t>
  </si>
  <si>
    <t>Servicio de Implementación Sistemas de Gestión</t>
  </si>
  <si>
    <t>1150 SECRETARIA DE  HACIENDA</t>
  </si>
  <si>
    <t>Servicio de saneamiento fiscal y financiero (4599002)</t>
  </si>
  <si>
    <t>4599002</t>
  </si>
  <si>
    <t>MP.5.10.31.144</t>
  </si>
  <si>
    <t>Estrategia para el mejoramiento del Índice de Desempeño Fiscal ejecutada</t>
  </si>
  <si>
    <t>Servicio de saneamiento fiscal y financiero</t>
  </si>
  <si>
    <t>Secretaría de Hacienda</t>
  </si>
  <si>
    <t>Documentos de lineamientos técnicos (4599018)</t>
  </si>
  <si>
    <t>4599018</t>
  </si>
  <si>
    <t>MP.5.10.31.145</t>
  </si>
  <si>
    <t>Documentos técnicos para la administración de bienes muebles e inmuebles del municipio y la implementación del plan vial institucional elaborados</t>
  </si>
  <si>
    <t>Documentos de lineamientos técnicos</t>
  </si>
  <si>
    <t>Servicio de información actualizado (2301077)</t>
  </si>
  <si>
    <t>2301077</t>
  </si>
  <si>
    <t>MP.5.10.31.146</t>
  </si>
  <si>
    <t>Sistemas de información institucionales actualizados</t>
  </si>
  <si>
    <t>Servicio de información actualizado</t>
  </si>
  <si>
    <t>Servicio de Información implementado (2301075)</t>
  </si>
  <si>
    <t>2301075</t>
  </si>
  <si>
    <t>MP.5.10.31.147</t>
  </si>
  <si>
    <t>Sistemas de información implementados</t>
  </si>
  <si>
    <t>Servicio de Información implementado</t>
  </si>
  <si>
    <t>MP.5.10.31.148</t>
  </si>
  <si>
    <t>Documento de Plan Institucional de Bienestar implementado</t>
  </si>
  <si>
    <t>4599023</t>
  </si>
  <si>
    <t>MP.5.10.31.149</t>
  </si>
  <si>
    <t>Herramientas implementadas para fortalecer la capacidad administrativa del municipio</t>
  </si>
  <si>
    <t>MP.5.10.31.153</t>
  </si>
  <si>
    <t>Sistemas de información para gestión, consulta y generación de documentos en operación</t>
  </si>
  <si>
    <t>MP.5.10.31.150</t>
  </si>
  <si>
    <t>Dependencias con asistencia técnica para la mejora de la gestión administrativa</t>
  </si>
  <si>
    <t>Servicio de información para el registro administrativo de SISBEN (4599033)</t>
  </si>
  <si>
    <t>MP.1.2.5.020</t>
  </si>
  <si>
    <t>Hogares con encuesta de Sisbén realizada</t>
  </si>
  <si>
    <t>Servicio de información para el registro administrativo de SISBEN</t>
  </si>
  <si>
    <t>Servicio de estratificación socioeconómica (0401105)</t>
  </si>
  <si>
    <t>0401105</t>
  </si>
  <si>
    <t>MP.1.3.7.031</t>
  </si>
  <si>
    <t>Predios con estratificación socioeconómica</t>
  </si>
  <si>
    <t>Servicio de estratificación socioeconómica</t>
  </si>
  <si>
    <t>Servicio de apoyo a la gestión de conocimiento y consolidación de la cultura estadística (0401106)</t>
  </si>
  <si>
    <t>0401106</t>
  </si>
  <si>
    <t>1164 SECRETARIA DE SEGURIDAD Y CONVIVENCIA</t>
  </si>
  <si>
    <t>Servicio información implementado (4501007)</t>
  </si>
  <si>
    <t>4501007</t>
  </si>
  <si>
    <t>MP.5.10.32.155</t>
  </si>
  <si>
    <t>Sistema de información para la atención de eventos de seguridad, convivencia, emergencias, desastres y tránsito implementado</t>
  </si>
  <si>
    <t>Servicio información implementado</t>
  </si>
  <si>
    <t>Secretaría de Seguridad y Convivencia</t>
  </si>
  <si>
    <t>Servicio de información actualizado (4501008)</t>
  </si>
  <si>
    <t>4501008</t>
  </si>
  <si>
    <t>MP.5.10.32.156</t>
  </si>
  <si>
    <t>Sistema de información y análisis delictivo actualizado</t>
  </si>
  <si>
    <t>4501048</t>
  </si>
  <si>
    <t>MP.5.10.32.157</t>
  </si>
  <si>
    <t>Estrategia de apoyo a la fuerza pública y a organismos de seguridad implementada</t>
  </si>
  <si>
    <t>MP.5.10.32.158</t>
  </si>
  <si>
    <t>Estrategias de promoción de la participación ciudadana en temas de seguridad y convivencia implementadas</t>
  </si>
  <si>
    <t>1159 SECRETARIA DE PARTICIPACION COMUNITARIA</t>
  </si>
  <si>
    <t>Servicio de integración de la oferta pública (4599029)</t>
  </si>
  <si>
    <t>MP.5.10.33.159</t>
  </si>
  <si>
    <t>Estrategia de desconcentración de la oferta institucional implementada</t>
  </si>
  <si>
    <t>Servicio de integración de la oferta pública</t>
  </si>
  <si>
    <t>Secretaría de Participación Comunitaria</t>
  </si>
  <si>
    <t>MP.5.10.33.160</t>
  </si>
  <si>
    <t>Estrategias de promoción a la participación ciudadana formuladas e implementadas</t>
  </si>
  <si>
    <t>MP.5.10.33.161</t>
  </si>
  <si>
    <t>Organismos sociales y comunales asistidos técnicamente</t>
  </si>
  <si>
    <t>MP.5.10.33.162</t>
  </si>
  <si>
    <t>Personas atendidas con la oferta institucional</t>
  </si>
  <si>
    <t>MP.5.10.33.163</t>
  </si>
  <si>
    <t>Política pública de participación ciudadana formulada y adoptada</t>
  </si>
  <si>
    <t>MP.5.10.33.164</t>
  </si>
  <si>
    <t>Rendición de cuentas realizada</t>
  </si>
  <si>
    <t>Servicios tecnológicos (4599007)</t>
  </si>
  <si>
    <t>Porcentaje</t>
  </si>
  <si>
    <t>4599007</t>
  </si>
  <si>
    <t>MP.5.10.33.165</t>
  </si>
  <si>
    <t>Servicios tecnológicos disponibles</t>
  </si>
  <si>
    <t>Servicios tecnológicos</t>
  </si>
  <si>
    <t>Servicio de asistencia técnica para la implementación de la Estrategia de Gobierno digital (2302024)</t>
  </si>
  <si>
    <t>2302024</t>
  </si>
  <si>
    <t>MP.5.10.33.166</t>
  </si>
  <si>
    <t>Trámites disponibles en la sede electrónica</t>
  </si>
  <si>
    <t>Servicio de asistencia técnica para la implementación de la Estrategia de Gobierno digital</t>
  </si>
  <si>
    <t>Servicio de información geográfica, geodésica y cartográfica actualizado (0406001)</t>
  </si>
  <si>
    <t>0406001</t>
  </si>
  <si>
    <t>MP.5.10.31.154</t>
  </si>
  <si>
    <t>Sistemas de información geográfica actualizados</t>
  </si>
  <si>
    <t>Servicio de información geográfica, geodésica y cartográfica actualizado</t>
  </si>
  <si>
    <t>Servicio de apoyo para el fortalecimiento de unidades productivas colectivas para la generación de ingresos (4103058)</t>
  </si>
  <si>
    <t>4103058</t>
  </si>
  <si>
    <t>MP.1.2.5.168</t>
  </si>
  <si>
    <t>Unidades productivas colectivas de población reincorporada, reinsertada y otros agentes del posconflicto fortalecidas</t>
  </si>
  <si>
    <t>Servicio de apoyo para el fortalecimiento de unidades productivas colectivas para la generación de ingresos</t>
  </si>
  <si>
    <t>4599031</t>
  </si>
  <si>
    <t>MP.5.10.31.169</t>
  </si>
  <si>
    <t>Dependencias asistidas técnicamente</t>
  </si>
  <si>
    <t>Escuelas de música construidas (3301031)</t>
  </si>
  <si>
    <t>3301031</t>
  </si>
  <si>
    <t>MP.1.4.14.170</t>
  </si>
  <si>
    <t>Escuelas de música construidas</t>
  </si>
  <si>
    <t>Centros culturales modificados (3301091)</t>
  </si>
  <si>
    <t>3301091</t>
  </si>
  <si>
    <t>MP.1.4.14.171</t>
  </si>
  <si>
    <t>Centros culturales modificados</t>
  </si>
  <si>
    <t>Documentos de lineamientos técnicos para el desarrollo de la política ambiental (3208009)</t>
  </si>
  <si>
    <t>3208009</t>
  </si>
  <si>
    <t>MP.1.1.4.172</t>
  </si>
  <si>
    <t>Política pública de bienestar animal formulada</t>
  </si>
  <si>
    <t>Documentos de lineamientos técnicos para el desarrollo de la política ambiental</t>
  </si>
  <si>
    <t>Museos construidos (3302060)</t>
  </si>
  <si>
    <t>3302060</t>
  </si>
  <si>
    <t>MP.1.4.14.173</t>
  </si>
  <si>
    <t>Museos contruidos</t>
  </si>
  <si>
    <t>Museos construidos</t>
  </si>
  <si>
    <t>Polideportivos mejorados (4302069)</t>
  </si>
  <si>
    <t>MP.1.4.15.174</t>
  </si>
  <si>
    <t>Infraestructura deportiva mejorada</t>
  </si>
  <si>
    <t>Polideportivos mejorados</t>
  </si>
  <si>
    <t>1142 OFICINA DE CONTROL  INTERNO</t>
  </si>
  <si>
    <t>1146 SECRETARÍA JURIDICA</t>
  </si>
  <si>
    <t>1165 DIRECCIÓN DE CONTROL INTERNO DISCIPLINARIO</t>
  </si>
  <si>
    <t>1172 IMDESEPAL</t>
  </si>
  <si>
    <t xml:space="preserve">1176 DIRECCIÓN DE CONTRATACIÓN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</si>
</sst>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 #,##0.00_);_(&quot;$&quot;\ * \(#,##0.00\);_(&quot;$&quot;\ * &quot;-&quot;??_);_(@_)"/>
    <numFmt numFmtId="165" formatCode="&quot;$&quot;\ #,##0.00"/>
    <numFmt numFmtId="166" formatCode="[$-C0A]General"/>
    <numFmt numFmtId="167" formatCode="_([$$-240A]\ * #,##0.00_);_([$$-240A]\ * \(#,##0.00\);_([$$-240A]\ * &quot;-&quot;??_);_(@_)"/>
    <numFmt numFmtId="168" formatCode="&quot;$&quot;\ #,##0.00_);[Red]\(&quot;$&quot;\ #,##0.00\)"/>
    <numFmt numFmtId="169" formatCode="&quot;$&quot;#,##0.00"/>
    <numFmt numFmtId="170" formatCode="0.0%"/>
    <numFmt numFmtId="171" formatCode="&quot;$&quot;#,##0.0"/>
    <numFmt numFmtId="172" formatCode="_([$$-240A]\ * #,##0.0_);_([$$-240A]\ * \(#,##0.0\);_([$$-240A]\ * &quot;-&quot;??_);_(@_)"/>
  </numFmts>
  <fonts count="49">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name val="Calibri"/>
      <family val="2"/>
    </font>
    <font>
      <sz val="10"/>
      <color theme="1"/>
      <name val="Arial"/>
      <family val="2"/>
    </font>
    <font>
      <sz val="11"/>
      <color theme="1"/>
      <name val="Calibri"/>
      <family val="2"/>
    </font>
    <font>
      <b/>
      <sz val="10"/>
      <color rgb="FF000000"/>
      <name val="Arial"/>
      <family val="2"/>
    </font>
    <font>
      <b/>
      <sz val="7"/>
      <color rgb="FF000000"/>
      <name val="Arial"/>
      <family val="2"/>
    </font>
    <font>
      <sz val="12"/>
      <color theme="1"/>
      <name val="Arial Narrow"/>
      <family val="2"/>
    </font>
    <font>
      <sz val="9"/>
      <color theme="1"/>
      <name val="Calibri"/>
      <family val="2"/>
    </font>
    <font>
      <sz val="10"/>
      <color theme="1"/>
      <name val="Arial Narrow"/>
      <family val="2"/>
    </font>
    <font>
      <sz val="10"/>
      <name val="Arial Narrow"/>
      <family val="2"/>
    </font>
    <font>
      <b/>
      <sz val="10"/>
      <color theme="0"/>
      <name val="Arial Narrow"/>
      <family val="2"/>
    </font>
    <font>
      <b/>
      <sz val="8"/>
      <color rgb="FF000000"/>
      <name val="Arial"/>
      <family val="2"/>
    </font>
    <font>
      <sz val="8"/>
      <name val="Calibri"/>
      <family val="2"/>
    </font>
    <font>
      <sz val="12"/>
      <color theme="1"/>
      <name val="Arial Narrow"/>
      <family val="2"/>
    </font>
    <font>
      <sz val="11"/>
      <color theme="1"/>
      <name val="Calibri"/>
      <family val="2"/>
      <scheme val="minor"/>
    </font>
    <font>
      <b/>
      <sz val="12"/>
      <color theme="1"/>
      <name val="Arial Narrow"/>
      <family val="2"/>
    </font>
    <font>
      <sz val="12"/>
      <color rgb="FFFF0000"/>
      <name val="Arial Narrow"/>
      <family val="2"/>
    </font>
    <font>
      <sz val="12"/>
      <color rgb="FF1F1F1F"/>
      <name val="Arial Narrow"/>
      <family val="2"/>
    </font>
    <font>
      <sz val="12"/>
      <color rgb="FF000000"/>
      <name val="&quot;Arial Narrow&quot;"/>
    </font>
    <font>
      <b/>
      <sz val="10"/>
      <name val="Arial"/>
      <family val="2"/>
    </font>
    <font>
      <b/>
      <sz val="11"/>
      <color theme="1"/>
      <name val="Calibri"/>
      <family val="2"/>
      <scheme val="minor"/>
    </font>
    <font>
      <sz val="11"/>
      <color theme="1"/>
      <name val="Arial Narrow"/>
      <family val="2"/>
    </font>
    <font>
      <sz val="11"/>
      <color rgb="FF000000"/>
      <name val="Arial Narrow"/>
      <family val="2"/>
    </font>
    <font>
      <b/>
      <sz val="8"/>
      <color theme="1"/>
      <name val="Arial"/>
      <family val="2"/>
    </font>
    <font>
      <b/>
      <sz val="10"/>
      <color theme="1"/>
      <name val="Calibri"/>
      <family val="2"/>
      <scheme val="minor"/>
    </font>
    <font>
      <sz val="9"/>
      <color theme="1"/>
      <name val="Calibri"/>
      <family val="2"/>
      <scheme val="minor"/>
    </font>
    <font>
      <sz val="10"/>
      <color theme="1"/>
      <name val="Calibri"/>
      <family val="2"/>
    </font>
    <font>
      <sz val="11"/>
      <name val="Arial Narrow"/>
      <family val="2"/>
    </font>
    <font>
      <b/>
      <sz val="11"/>
      <color theme="1"/>
      <name val="Arial Narrow"/>
      <family val="2"/>
    </font>
    <font>
      <b/>
      <sz val="10"/>
      <color rgb="FF002060"/>
      <name val="Arial Narrow"/>
      <family val="2"/>
    </font>
    <font>
      <sz val="10"/>
      <color rgb="FF000000"/>
      <name val="Arial Narrow"/>
      <family val="2"/>
    </font>
    <font>
      <b/>
      <sz val="10"/>
      <color rgb="FF000000"/>
      <name val="Arial Narrow"/>
      <family val="2"/>
    </font>
    <font>
      <b/>
      <sz val="11"/>
      <color rgb="FFFFFFFF"/>
      <name val="Calibri"/>
      <family val="2"/>
      <scheme val="minor"/>
    </font>
    <font>
      <sz val="9"/>
      <color theme="1"/>
      <name val="Arial Narrow"/>
      <family val="2"/>
    </font>
    <font>
      <b/>
      <sz val="16"/>
      <color theme="1"/>
      <name val="Calibri"/>
      <family val="2"/>
      <scheme val="minor"/>
    </font>
    <font>
      <b/>
      <sz val="11"/>
      <name val="Arial Narrow"/>
      <family val="2"/>
    </font>
    <font>
      <b/>
      <sz val="16"/>
      <color theme="1"/>
      <name val="Calibri"/>
      <family val="2"/>
    </font>
    <font>
      <b/>
      <sz val="11"/>
      <color theme="0" tint="-4.9989318521683403E-2"/>
      <name val="Arial Narrow"/>
      <family val="2"/>
    </font>
    <font>
      <b/>
      <sz val="10"/>
      <color rgb="FFFFFFFF"/>
      <name val="Calibri"/>
      <family val="2"/>
      <scheme val="minor"/>
    </font>
    <font>
      <sz val="10"/>
      <color theme="1"/>
      <name val="Calibri"/>
      <family val="2"/>
      <scheme val="minor"/>
    </font>
    <font>
      <sz val="9"/>
      <name val="Arial"/>
      <family val="2"/>
    </font>
    <font>
      <sz val="9"/>
      <color theme="1"/>
      <name val="Arial"/>
      <family val="2"/>
    </font>
    <font>
      <sz val="12"/>
      <color theme="0"/>
      <name val="Arial Narrow"/>
      <family val="2"/>
    </font>
    <font>
      <b/>
      <sz val="6"/>
      <color theme="1"/>
      <name val="Arial"/>
      <family val="2"/>
    </font>
    <font>
      <b/>
      <sz val="9"/>
      <color theme="1"/>
      <name val="Arial Narrow"/>
      <family val="2"/>
    </font>
  </fonts>
  <fills count="1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C0C0C0"/>
        <bgColor rgb="FFC0C0C0"/>
      </patternFill>
    </fill>
    <fill>
      <patternFill patternType="solid">
        <fgColor theme="4" tint="0.79998168889431442"/>
        <bgColor rgb="FFD8D8D8"/>
      </patternFill>
    </fill>
    <fill>
      <patternFill patternType="solid">
        <fgColor theme="4" tint="0.79998168889431442"/>
        <bgColor indexed="64"/>
      </patternFill>
    </fill>
    <fill>
      <patternFill patternType="solid">
        <fgColor rgb="FFF1F5F9"/>
        <bgColor indexed="64"/>
      </patternFill>
    </fill>
    <fill>
      <patternFill patternType="solid">
        <fgColor theme="0" tint="-0.14999847407452621"/>
        <bgColor indexed="64"/>
      </patternFill>
    </fill>
    <fill>
      <patternFill patternType="solid">
        <fgColor rgb="FFFFFFFF"/>
        <bgColor rgb="FFFFFFFF"/>
      </patternFill>
    </fill>
    <fill>
      <patternFill patternType="solid">
        <fgColor theme="0"/>
        <bgColor indexed="64"/>
      </patternFill>
    </fill>
    <fill>
      <patternFill patternType="solid">
        <fgColor rgb="FFFFD965"/>
        <bgColor rgb="FFFFD965"/>
      </patternFill>
    </fill>
    <fill>
      <patternFill patternType="solid">
        <fgColor rgb="FFF4B083"/>
        <bgColor rgb="FFF4B083"/>
      </patternFill>
    </fill>
    <fill>
      <patternFill patternType="solid">
        <fgColor rgb="FFFFFF00"/>
        <bgColor rgb="FFFFFF00"/>
      </patternFill>
    </fill>
    <fill>
      <patternFill patternType="solid">
        <fgColor theme="2" tint="-4.9989318521683403E-2"/>
        <bgColor theme="0"/>
      </patternFill>
    </fill>
    <fill>
      <patternFill patternType="solid">
        <fgColor theme="2" tint="-4.9989318521683403E-2"/>
        <bgColor indexed="64"/>
      </patternFill>
    </fill>
    <fill>
      <patternFill patternType="solid">
        <fgColor rgb="FF5B9BD5"/>
        <bgColor indexed="64"/>
      </patternFill>
    </fill>
    <fill>
      <patternFill patternType="solid">
        <fgColor theme="0" tint="-4.9989318521683403E-2"/>
        <bgColor theme="0"/>
      </patternFill>
    </fill>
    <fill>
      <patternFill patternType="solid">
        <fgColor theme="0" tint="-4.9989318521683403E-2"/>
        <bgColor indexed="64"/>
      </patternFill>
    </fill>
  </fills>
  <borders count="111">
    <border>
      <left/>
      <right/>
      <top/>
      <bottom/>
      <diagonal/>
    </border>
    <border>
      <left style="thin">
        <color rgb="FF000000"/>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rgb="FF000000"/>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tted">
        <color rgb="FF000000"/>
      </left>
      <right style="dotted">
        <color rgb="FF000000"/>
      </right>
      <top style="dotted">
        <color rgb="FF000000"/>
      </top>
      <bottom style="dotted">
        <color rgb="FF000000"/>
      </bottom>
      <diagonal/>
    </border>
    <border>
      <left/>
      <right/>
      <top style="thin">
        <color theme="4" tint="0.39997558519241921"/>
      </top>
      <bottom style="thin">
        <color theme="4" tint="0.3999755851924192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thin">
        <color rgb="FF000000"/>
      </bottom>
      <diagonal/>
    </border>
    <border>
      <left/>
      <right style="thin">
        <color rgb="FF000000"/>
      </right>
      <top style="medium">
        <color indexed="64"/>
      </top>
      <bottom/>
      <diagonal/>
    </border>
    <border>
      <left style="medium">
        <color indexed="64"/>
      </left>
      <right style="thin">
        <color indexed="64"/>
      </right>
      <top style="medium">
        <color indexed="64"/>
      </top>
      <bottom/>
      <diagonal/>
    </border>
    <border>
      <left/>
      <right style="medium">
        <color rgb="FF9CC2E5"/>
      </right>
      <top style="medium">
        <color rgb="FF9CC2E5"/>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medium">
        <color indexed="64"/>
      </bottom>
      <diagonal/>
    </border>
    <border>
      <left/>
      <right style="medium">
        <color indexed="64"/>
      </right>
      <top/>
      <bottom style="thin">
        <color indexed="64"/>
      </bottom>
      <diagonal/>
    </border>
    <border>
      <left style="medium">
        <color rgb="FF000000"/>
      </left>
      <right/>
      <top style="thin">
        <color rgb="FF000000"/>
      </top>
      <bottom style="thin">
        <color rgb="FF000000"/>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theme="4" tint="0.39997558519241921"/>
      </bottom>
      <diagonal/>
    </border>
    <border>
      <left style="medium">
        <color indexed="64"/>
      </left>
      <right style="thin">
        <color indexed="64"/>
      </right>
      <top/>
      <bottom/>
      <diagonal/>
    </border>
    <border>
      <left style="thin">
        <color rgb="FF000000"/>
      </left>
      <right style="medium">
        <color indexed="64"/>
      </right>
      <top style="medium">
        <color rgb="FF000000"/>
      </top>
      <bottom style="thin">
        <color indexed="64"/>
      </bottom>
      <diagonal/>
    </border>
    <border>
      <left/>
      <right style="thin">
        <color rgb="FF000000"/>
      </right>
      <top/>
      <bottom style="medium">
        <color indexed="64"/>
      </bottom>
      <diagonal/>
    </border>
    <border>
      <left style="thin">
        <color rgb="FF000000"/>
      </left>
      <right/>
      <top/>
      <bottom style="medium">
        <color indexed="64"/>
      </bottom>
      <diagonal/>
    </border>
    <border>
      <left/>
      <right style="thin">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thin">
        <color theme="4" tint="0.39997558519241921"/>
      </bottom>
      <diagonal/>
    </border>
    <border>
      <left/>
      <right style="thin">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style="thin">
        <color rgb="FF000000"/>
      </left>
      <right/>
      <top style="medium">
        <color indexed="64"/>
      </top>
      <bottom style="medium">
        <color indexed="64"/>
      </bottom>
      <diagonal/>
    </border>
    <border>
      <left style="thin">
        <color indexed="64"/>
      </left>
      <right/>
      <top/>
      <bottom style="thin">
        <color indexed="64"/>
      </bottom>
      <diagonal/>
    </border>
    <border>
      <left/>
      <right style="medium">
        <color indexed="64"/>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top/>
      <bottom style="thin">
        <color rgb="FF000000"/>
      </bottom>
      <diagonal/>
    </border>
    <border>
      <left style="thin">
        <color rgb="FF000000"/>
      </left>
      <right style="medium">
        <color indexed="64"/>
      </right>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164" fontId="18" fillId="0" borderId="0"/>
    <xf numFmtId="9" fontId="18" fillId="0" borderId="0"/>
    <xf numFmtId="0" fontId="18" fillId="0" borderId="0"/>
  </cellStyleXfs>
  <cellXfs count="389">
    <xf numFmtId="0" fontId="0" fillId="0" borderId="0" xfId="0"/>
    <xf numFmtId="0" fontId="6" fillId="0" borderId="0" xfId="0" applyFont="1"/>
    <xf numFmtId="0" fontId="10" fillId="0" borderId="0" xfId="0" applyFont="1"/>
    <xf numFmtId="0" fontId="0" fillId="0" borderId="0" xfId="0" applyAlignment="1">
      <alignment horizontal="center"/>
    </xf>
    <xf numFmtId="0" fontId="4" fillId="2" borderId="24" xfId="0" applyFont="1" applyFill="1" applyBorder="1" applyAlignment="1">
      <alignment horizontal="center" vertical="center" wrapText="1"/>
    </xf>
    <xf numFmtId="3" fontId="4" fillId="2" borderId="25" xfId="0" applyNumberFormat="1" applyFont="1" applyFill="1" applyBorder="1" applyAlignment="1">
      <alignment horizontal="center" vertical="center" wrapText="1"/>
    </xf>
    <xf numFmtId="9" fontId="8" fillId="4" borderId="11" xfId="0" applyNumberFormat="1" applyFont="1" applyFill="1" applyBorder="1" applyAlignment="1">
      <alignment horizontal="center" vertical="center"/>
    </xf>
    <xf numFmtId="0" fontId="8" fillId="0" borderId="0" xfId="0" applyFont="1" applyAlignment="1">
      <alignment horizontal="center" vertical="center"/>
    </xf>
    <xf numFmtId="9" fontId="8" fillId="0" borderId="0" xfId="0" applyNumberFormat="1" applyFont="1" applyAlignment="1">
      <alignment horizontal="center" vertical="center"/>
    </xf>
    <xf numFmtId="3" fontId="8" fillId="0" borderId="0" xfId="0" applyNumberFormat="1" applyFont="1" applyAlignment="1">
      <alignment horizontal="center" vertical="center"/>
    </xf>
    <xf numFmtId="164" fontId="8" fillId="0" borderId="0" xfId="1" applyFont="1" applyAlignment="1">
      <alignment horizontal="center" vertical="center"/>
    </xf>
    <xf numFmtId="0" fontId="4" fillId="2" borderId="31" xfId="0" applyFont="1" applyFill="1" applyBorder="1" applyAlignment="1">
      <alignment horizontal="center" vertical="center" wrapText="1"/>
    </xf>
    <xf numFmtId="0" fontId="14" fillId="0" borderId="32" xfId="0" applyFont="1" applyBorder="1" applyAlignment="1">
      <alignment horizontal="center" vertical="center" wrapText="1"/>
    </xf>
    <xf numFmtId="0" fontId="13" fillId="0" borderId="32" xfId="0" applyFont="1" applyBorder="1" applyAlignment="1">
      <alignment horizontal="center" vertical="center" wrapText="1"/>
    </xf>
    <xf numFmtId="0" fontId="12" fillId="0" borderId="0" xfId="0" applyFont="1" applyAlignment="1">
      <alignment vertical="center" wrapText="1"/>
    </xf>
    <xf numFmtId="0" fontId="13" fillId="0" borderId="0" xfId="0" applyFont="1" applyAlignment="1">
      <alignment horizontal="center" vertical="center" wrapText="1"/>
    </xf>
    <xf numFmtId="0" fontId="13" fillId="0" borderId="36"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7" xfId="0" applyFont="1" applyBorder="1" applyAlignment="1">
      <alignment horizontal="center" vertical="center" wrapText="1"/>
    </xf>
    <xf numFmtId="49" fontId="13" fillId="0" borderId="0" xfId="0" applyNumberFormat="1" applyFont="1" applyAlignment="1">
      <alignment horizontal="center" vertical="center" wrapText="1"/>
    </xf>
    <xf numFmtId="0" fontId="6" fillId="10" borderId="0" xfId="0" applyFont="1" applyFill="1" applyAlignment="1">
      <alignment vertical="center"/>
    </xf>
    <xf numFmtId="0" fontId="17" fillId="9" borderId="3" xfId="0" applyFont="1" applyFill="1" applyBorder="1" applyAlignment="1">
      <alignment horizontal="center" vertical="top"/>
    </xf>
    <xf numFmtId="0" fontId="17" fillId="9" borderId="22" xfId="0" applyFont="1" applyFill="1" applyBorder="1" applyAlignment="1">
      <alignment horizontal="center" vertical="top"/>
    </xf>
    <xf numFmtId="0" fontId="17" fillId="0" borderId="22" xfId="0" applyFont="1" applyBorder="1" applyAlignment="1">
      <alignment horizontal="center" vertical="top"/>
    </xf>
    <xf numFmtId="0" fontId="17" fillId="0" borderId="3" xfId="0" applyFont="1" applyBorder="1" applyAlignment="1">
      <alignment horizontal="center" vertical="top"/>
    </xf>
    <xf numFmtId="0" fontId="21" fillId="9" borderId="3" xfId="0" applyFont="1" applyFill="1" applyBorder="1" applyAlignment="1">
      <alignment horizontal="center" vertical="top"/>
    </xf>
    <xf numFmtId="0" fontId="17" fillId="0" borderId="2" xfId="0" applyFont="1" applyBorder="1" applyAlignment="1">
      <alignment horizontal="center" vertical="top"/>
    </xf>
    <xf numFmtId="0" fontId="19" fillId="11" borderId="3" xfId="0" applyFont="1" applyFill="1" applyBorder="1" applyAlignment="1">
      <alignment horizontal="center" vertical="center"/>
    </xf>
    <xf numFmtId="0" fontId="17" fillId="9" borderId="3" xfId="0" applyFont="1" applyFill="1" applyBorder="1" applyAlignment="1">
      <alignment horizontal="left" vertical="top"/>
    </xf>
    <xf numFmtId="0" fontId="17" fillId="0" borderId="3" xfId="0" applyFont="1" applyBorder="1" applyAlignment="1">
      <alignment horizontal="left" vertical="top"/>
    </xf>
    <xf numFmtId="0" fontId="20" fillId="9" borderId="3" xfId="0" applyFont="1" applyFill="1" applyBorder="1" applyAlignment="1">
      <alignment horizontal="left" vertical="top"/>
    </xf>
    <xf numFmtId="0" fontId="17" fillId="3" borderId="3" xfId="0" applyFont="1" applyFill="1" applyBorder="1" applyAlignment="1">
      <alignment horizontal="left" vertical="top"/>
    </xf>
    <xf numFmtId="0" fontId="17" fillId="3" borderId="3" xfId="0" applyFont="1" applyFill="1" applyBorder="1" applyAlignment="1">
      <alignment horizontal="center" vertical="top"/>
    </xf>
    <xf numFmtId="0" fontId="17" fillId="0" borderId="3" xfId="0" applyFont="1" applyBorder="1" applyAlignment="1">
      <alignment vertical="top"/>
    </xf>
    <xf numFmtId="0" fontId="17" fillId="0" borderId="7" xfId="0" applyFont="1" applyBorder="1" applyAlignment="1">
      <alignment vertical="top"/>
    </xf>
    <xf numFmtId="0" fontId="17" fillId="9" borderId="6" xfId="0" applyFont="1" applyFill="1" applyBorder="1" applyAlignment="1">
      <alignment horizontal="left" vertical="top"/>
    </xf>
    <xf numFmtId="1" fontId="17" fillId="0" borderId="3" xfId="0" applyNumberFormat="1" applyFont="1" applyBorder="1" applyAlignment="1">
      <alignment horizontal="left" vertical="top"/>
    </xf>
    <xf numFmtId="0" fontId="12" fillId="0" borderId="0" xfId="0" applyFont="1" applyAlignment="1">
      <alignment vertical="center"/>
    </xf>
    <xf numFmtId="0" fontId="19" fillId="11" borderId="3" xfId="0" applyFont="1" applyFill="1" applyBorder="1" applyAlignment="1">
      <alignment horizontal="left" vertical="center"/>
    </xf>
    <xf numFmtId="0" fontId="22" fillId="0" borderId="3" xfId="0" applyFont="1" applyBorder="1" applyAlignment="1">
      <alignment horizontal="center" vertical="top"/>
    </xf>
    <xf numFmtId="0" fontId="22" fillId="0" borderId="2" xfId="0" applyFont="1" applyBorder="1" applyAlignment="1">
      <alignment vertical="top"/>
    </xf>
    <xf numFmtId="0" fontId="17" fillId="9" borderId="39" xfId="0" applyFont="1" applyFill="1" applyBorder="1" applyAlignment="1">
      <alignment horizontal="center" vertical="top"/>
    </xf>
    <xf numFmtId="0" fontId="17" fillId="9" borderId="3" xfId="0" applyFont="1" applyFill="1" applyBorder="1" applyAlignment="1">
      <alignment vertical="top"/>
    </xf>
    <xf numFmtId="0" fontId="17" fillId="0" borderId="39" xfId="0" applyFont="1" applyBorder="1" applyAlignment="1">
      <alignment horizontal="center" vertical="top"/>
    </xf>
    <xf numFmtId="9" fontId="17" fillId="0" borderId="3" xfId="0" applyNumberFormat="1" applyFont="1" applyBorder="1" applyAlignment="1">
      <alignment vertical="top"/>
    </xf>
    <xf numFmtId="9" fontId="17" fillId="9" borderId="3" xfId="0" applyNumberFormat="1" applyFont="1" applyFill="1" applyBorder="1" applyAlignment="1">
      <alignment vertical="top"/>
    </xf>
    <xf numFmtId="49" fontId="17" fillId="9" borderId="39" xfId="0" applyNumberFormat="1" applyFont="1" applyFill="1" applyBorder="1" applyAlignment="1">
      <alignment horizontal="center" vertical="top"/>
    </xf>
    <xf numFmtId="49" fontId="17" fillId="9" borderId="3" xfId="0" applyNumberFormat="1" applyFont="1" applyFill="1" applyBorder="1" applyAlignment="1">
      <alignment horizontal="center" vertical="top"/>
    </xf>
    <xf numFmtId="0" fontId="19" fillId="12" borderId="3" xfId="0" applyFont="1" applyFill="1" applyBorder="1" applyAlignment="1">
      <alignment horizontal="center" vertical="center"/>
    </xf>
    <xf numFmtId="0" fontId="20" fillId="13" borderId="3" xfId="0" applyFont="1" applyFill="1" applyBorder="1" applyAlignment="1">
      <alignment vertical="top"/>
    </xf>
    <xf numFmtId="0" fontId="17" fillId="3" borderId="3" xfId="0" applyFont="1" applyFill="1" applyBorder="1" applyAlignment="1">
      <alignment vertical="top"/>
    </xf>
    <xf numFmtId="0" fontId="7" fillId="0" borderId="0" xfId="0" applyFont="1" applyAlignment="1">
      <alignment vertical="center"/>
    </xf>
    <xf numFmtId="0" fontId="0" fillId="0" borderId="0" xfId="0" applyAlignment="1">
      <alignment vertical="center"/>
    </xf>
    <xf numFmtId="0" fontId="25" fillId="14" borderId="1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4" fillId="0" borderId="0" xfId="0" applyFont="1" applyAlignment="1">
      <alignment horizontal="center" vertical="center"/>
    </xf>
    <xf numFmtId="0" fontId="24" fillId="0" borderId="0" xfId="0" applyFont="1" applyAlignment="1">
      <alignment horizontal="center" vertical="center" wrapText="1"/>
    </xf>
    <xf numFmtId="0" fontId="28" fillId="0" borderId="0" xfId="0" applyFont="1" applyAlignment="1">
      <alignment horizontal="center" vertical="center"/>
    </xf>
    <xf numFmtId="0" fontId="11" fillId="0" borderId="10" xfId="0" applyFont="1" applyBorder="1" applyAlignment="1">
      <alignment horizontal="center" vertical="center"/>
    </xf>
    <xf numFmtId="0" fontId="11" fillId="0" borderId="0" xfId="0" applyFont="1" applyAlignment="1">
      <alignment horizontal="center" vertical="center"/>
    </xf>
    <xf numFmtId="49" fontId="29" fillId="0" borderId="40" xfId="0" applyNumberFormat="1" applyFont="1" applyBorder="1" applyAlignment="1">
      <alignment horizontal="center" vertical="center" wrapText="1"/>
    </xf>
    <xf numFmtId="0" fontId="29" fillId="0" borderId="40" xfId="0" applyFont="1" applyBorder="1" applyAlignment="1">
      <alignment horizontal="center" vertical="center" wrapText="1"/>
    </xf>
    <xf numFmtId="0" fontId="24" fillId="0" borderId="0" xfId="0" applyFont="1" applyAlignment="1">
      <alignment vertical="center"/>
    </xf>
    <xf numFmtId="0" fontId="30" fillId="0" borderId="10" xfId="0" applyFont="1" applyBorder="1" applyAlignment="1">
      <alignment vertical="center"/>
    </xf>
    <xf numFmtId="0" fontId="0" fillId="0" borderId="0" xfId="0" applyAlignment="1">
      <alignment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wrapText="1"/>
    </xf>
    <xf numFmtId="0" fontId="31" fillId="0" borderId="0" xfId="0" applyFont="1" applyAlignment="1">
      <alignment horizontal="center" vertical="center"/>
    </xf>
    <xf numFmtId="0" fontId="33" fillId="0" borderId="0" xfId="0" applyFont="1" applyAlignment="1">
      <alignment horizontal="center" vertical="center" wrapText="1"/>
    </xf>
    <xf numFmtId="0" fontId="13" fillId="0" borderId="0" xfId="0" applyFont="1" applyAlignment="1">
      <alignment horizontal="center" vertical="center"/>
    </xf>
    <xf numFmtId="0" fontId="13" fillId="0" borderId="33" xfId="0" applyFont="1" applyBorder="1" applyAlignment="1">
      <alignment horizontal="center" vertical="center"/>
    </xf>
    <xf numFmtId="3" fontId="4" fillId="2" borderId="52" xfId="0" applyNumberFormat="1" applyFont="1" applyFill="1" applyBorder="1" applyAlignment="1">
      <alignment horizontal="center" vertical="center"/>
    </xf>
    <xf numFmtId="3" fontId="4" fillId="2" borderId="5" xfId="0" applyNumberFormat="1" applyFont="1" applyFill="1" applyBorder="1" applyAlignment="1">
      <alignment horizontal="center" vertical="center" wrapText="1"/>
    </xf>
    <xf numFmtId="0" fontId="4" fillId="2" borderId="53" xfId="0" applyFont="1" applyFill="1" applyBorder="1" applyAlignment="1">
      <alignment horizontal="center" vertical="center" wrapText="1"/>
    </xf>
    <xf numFmtId="3" fontId="4" fillId="2" borderId="54" xfId="0" applyNumberFormat="1" applyFont="1" applyFill="1" applyBorder="1" applyAlignment="1">
      <alignment horizontal="center" vertical="center"/>
    </xf>
    <xf numFmtId="3" fontId="4" fillId="2" borderId="55" xfId="0" applyNumberFormat="1" applyFont="1" applyFill="1" applyBorder="1" applyAlignment="1">
      <alignment horizontal="center" vertical="center" wrapText="1"/>
    </xf>
    <xf numFmtId="0" fontId="4" fillId="2" borderId="56" xfId="0" applyFont="1" applyFill="1" applyBorder="1" applyAlignment="1">
      <alignment horizontal="center" vertical="center" wrapText="1"/>
    </xf>
    <xf numFmtId="0" fontId="3" fillId="0" borderId="0" xfId="0" applyFont="1"/>
    <xf numFmtId="0" fontId="3" fillId="0" borderId="57" xfId="0" applyFont="1" applyBorder="1" applyAlignment="1">
      <alignment wrapText="1"/>
    </xf>
    <xf numFmtId="0" fontId="3" fillId="0" borderId="57" xfId="0" applyFont="1" applyBorder="1" applyAlignment="1">
      <alignment vertical="center"/>
    </xf>
    <xf numFmtId="0" fontId="4" fillId="5" borderId="11" xfId="0" applyFont="1" applyFill="1" applyBorder="1" applyAlignment="1">
      <alignment horizontal="center" vertical="center"/>
    </xf>
    <xf numFmtId="0" fontId="38" fillId="0" borderId="0" xfId="0" applyFont="1" applyAlignment="1">
      <alignment vertical="center"/>
    </xf>
    <xf numFmtId="0" fontId="32" fillId="0" borderId="0" xfId="0" applyFont="1" applyAlignment="1">
      <alignment horizontal="center" vertical="center" wrapText="1"/>
    </xf>
    <xf numFmtId="165" fontId="37" fillId="0" borderId="0" xfId="0" applyNumberFormat="1" applyFont="1" applyAlignment="1">
      <alignment horizontal="center" vertical="center"/>
    </xf>
    <xf numFmtId="0" fontId="4" fillId="2" borderId="67" xfId="0" applyFont="1" applyFill="1" applyBorder="1" applyAlignment="1">
      <alignment horizontal="center" vertical="center"/>
    </xf>
    <xf numFmtId="0" fontId="31" fillId="0" borderId="31" xfId="0" applyFont="1" applyBorder="1" applyAlignment="1" applyProtection="1">
      <alignment horizontal="center" vertical="center"/>
      <protection locked="0"/>
    </xf>
    <xf numFmtId="166" fontId="34" fillId="0" borderId="26" xfId="0" applyNumberFormat="1" applyFont="1" applyBorder="1" applyAlignment="1" applyProtection="1">
      <alignment horizontal="center" vertical="center" wrapText="1"/>
      <protection locked="0"/>
    </xf>
    <xf numFmtId="166" fontId="34" fillId="0" borderId="27" xfId="0" applyNumberFormat="1" applyFont="1" applyBorder="1" applyAlignment="1" applyProtection="1">
      <alignment horizontal="center" vertical="center" wrapText="1"/>
      <protection locked="0"/>
    </xf>
    <xf numFmtId="166" fontId="34" fillId="0" borderId="12" xfId="0" applyNumberFormat="1" applyFont="1" applyBorder="1" applyAlignment="1" applyProtection="1">
      <alignment horizontal="center" vertical="center" wrapText="1"/>
      <protection locked="0"/>
    </xf>
    <xf numFmtId="166" fontId="34" fillId="0" borderId="10" xfId="0" applyNumberFormat="1" applyFont="1" applyBorder="1" applyAlignment="1" applyProtection="1">
      <alignment horizontal="center" vertical="center" wrapText="1"/>
      <protection locked="0"/>
    </xf>
    <xf numFmtId="9" fontId="34" fillId="0" borderId="30" xfId="2" applyFont="1" applyBorder="1" applyAlignment="1" applyProtection="1">
      <alignment horizontal="center" vertical="center" wrapText="1"/>
      <protection locked="0"/>
    </xf>
    <xf numFmtId="2" fontId="12" fillId="3" borderId="14" xfId="0" applyNumberFormat="1" applyFont="1" applyFill="1" applyBorder="1" applyAlignment="1" applyProtection="1">
      <alignment horizontal="center" vertical="center"/>
      <protection locked="0"/>
    </xf>
    <xf numFmtId="0" fontId="12" fillId="3" borderId="3" xfId="0" applyFont="1" applyFill="1" applyBorder="1" applyAlignment="1" applyProtection="1">
      <alignment horizontal="center" vertical="center" wrapText="1"/>
      <protection locked="0"/>
    </xf>
    <xf numFmtId="0" fontId="12" fillId="3" borderId="6" xfId="0" applyFont="1" applyFill="1" applyBorder="1" applyAlignment="1" applyProtection="1">
      <alignment horizontal="center" vertical="center"/>
      <protection locked="0"/>
    </xf>
    <xf numFmtId="2" fontId="12" fillId="3" borderId="16" xfId="0" applyNumberFormat="1" applyFont="1" applyFill="1" applyBorder="1" applyAlignment="1" applyProtection="1">
      <alignment horizontal="center" vertical="center"/>
      <protection locked="0"/>
    </xf>
    <xf numFmtId="166" fontId="35" fillId="3" borderId="22" xfId="0" applyNumberFormat="1" applyFont="1" applyFill="1" applyBorder="1" applyAlignment="1" applyProtection="1">
      <alignment horizontal="center" vertical="center" wrapText="1"/>
      <protection locked="0"/>
    </xf>
    <xf numFmtId="166" fontId="35" fillId="3" borderId="2" xfId="0" applyNumberFormat="1" applyFont="1" applyFill="1" applyBorder="1" applyAlignment="1" applyProtection="1">
      <alignment horizontal="center" vertical="center" wrapText="1"/>
      <protection locked="0"/>
    </xf>
    <xf numFmtId="0" fontId="9" fillId="0" borderId="0" xfId="0" applyFont="1" applyProtection="1">
      <protection locked="0"/>
    </xf>
    <xf numFmtId="0" fontId="0" fillId="0" borderId="0" xfId="0" applyProtection="1">
      <protection locked="0"/>
    </xf>
    <xf numFmtId="0" fontId="25" fillId="3" borderId="2" xfId="0" applyFont="1" applyFill="1" applyBorder="1" applyAlignment="1" applyProtection="1">
      <alignment horizontal="center" vertical="center" wrapText="1"/>
      <protection locked="0"/>
    </xf>
    <xf numFmtId="2" fontId="25" fillId="3" borderId="3" xfId="0" applyNumberFormat="1" applyFont="1" applyFill="1" applyBorder="1" applyAlignment="1" applyProtection="1">
      <alignment horizontal="center" vertical="center" wrapText="1"/>
      <protection locked="0"/>
    </xf>
    <xf numFmtId="0" fontId="25" fillId="3" borderId="9" xfId="0" applyFont="1" applyFill="1" applyBorder="1" applyAlignment="1" applyProtection="1">
      <alignment horizontal="center" vertical="center" wrapText="1"/>
      <protection locked="0"/>
    </xf>
    <xf numFmtId="166" fontId="25" fillId="3" borderId="8" xfId="0" applyNumberFormat="1" applyFont="1" applyFill="1" applyBorder="1" applyAlignment="1" applyProtection="1">
      <alignment horizontal="center" vertical="center" wrapText="1"/>
      <protection locked="0"/>
    </xf>
    <xf numFmtId="0" fontId="10" fillId="0" borderId="0" xfId="0" applyFont="1" applyAlignment="1">
      <alignment horizontal="center" vertical="center" wrapText="1"/>
    </xf>
    <xf numFmtId="0" fontId="0" fillId="0" borderId="0" xfId="0" applyAlignment="1">
      <alignment horizontal="center" vertical="center" wrapText="1"/>
    </xf>
    <xf numFmtId="0" fontId="25" fillId="3" borderId="10" xfId="0" applyFont="1" applyFill="1" applyBorder="1" applyAlignment="1" applyProtection="1">
      <alignment horizontal="center" vertical="center" wrapText="1"/>
      <protection locked="0"/>
    </xf>
    <xf numFmtId="164" fontId="4" fillId="6" borderId="11" xfId="1" applyFont="1" applyFill="1" applyBorder="1" applyAlignment="1">
      <alignment horizontal="center" vertical="center"/>
    </xf>
    <xf numFmtId="0" fontId="10" fillId="0" borderId="0" xfId="0" applyFont="1" applyAlignment="1">
      <alignment horizontal="center" vertical="center"/>
    </xf>
    <xf numFmtId="0" fontId="10"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16" fillId="0" borderId="0" xfId="0" applyFont="1" applyAlignment="1" applyProtection="1">
      <alignment vertical="top"/>
      <protection locked="0"/>
    </xf>
    <xf numFmtId="0" fontId="0" fillId="0" borderId="0" xfId="0" applyAlignment="1" applyProtection="1">
      <alignment horizontal="left" vertical="top"/>
      <protection locked="0"/>
    </xf>
    <xf numFmtId="0" fontId="5" fillId="0" borderId="0" xfId="0" applyFont="1" applyProtection="1">
      <protection locked="0"/>
    </xf>
    <xf numFmtId="0" fontId="3" fillId="0" borderId="0" xfId="0" applyFont="1" applyAlignment="1">
      <alignment horizontal="center"/>
    </xf>
    <xf numFmtId="0" fontId="25" fillId="0" borderId="0" xfId="0" applyFont="1" applyAlignment="1">
      <alignment horizontal="center" vertical="center"/>
    </xf>
    <xf numFmtId="0" fontId="25" fillId="3" borderId="0" xfId="0" applyFont="1" applyFill="1" applyAlignment="1">
      <alignment horizontal="center" vertical="center" wrapText="1"/>
    </xf>
    <xf numFmtId="0" fontId="41" fillId="17" borderId="18" xfId="0" applyFont="1" applyFill="1" applyBorder="1" applyAlignment="1">
      <alignment horizontal="center" vertical="center" wrapText="1"/>
    </xf>
    <xf numFmtId="164" fontId="25" fillId="7" borderId="34" xfId="1" applyFont="1" applyFill="1" applyBorder="1" applyAlignment="1" applyProtection="1">
      <alignment horizontal="center" vertical="center" wrapText="1"/>
      <protection locked="0"/>
    </xf>
    <xf numFmtId="164" fontId="25" fillId="7" borderId="35" xfId="1" applyFont="1" applyFill="1" applyBorder="1" applyAlignment="1" applyProtection="1">
      <alignment horizontal="center" vertical="center" wrapText="1"/>
      <protection locked="0"/>
    </xf>
    <xf numFmtId="166" fontId="34" fillId="0" borderId="45" xfId="0" applyNumberFormat="1" applyFont="1" applyBorder="1" applyAlignment="1" applyProtection="1">
      <alignment horizontal="center" vertical="center" wrapText="1"/>
      <protection locked="0"/>
    </xf>
    <xf numFmtId="0" fontId="25" fillId="0" borderId="22" xfId="0" applyFont="1" applyBorder="1" applyAlignment="1" applyProtection="1">
      <alignment horizontal="center" vertical="center" wrapText="1"/>
      <protection locked="0"/>
    </xf>
    <xf numFmtId="0" fontId="25" fillId="0" borderId="9"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65" xfId="0" applyFont="1" applyBorder="1" applyAlignment="1" applyProtection="1">
      <alignment horizontal="center" vertical="center"/>
      <protection locked="0"/>
    </xf>
    <xf numFmtId="0" fontId="25" fillId="0" borderId="64" xfId="0" applyFont="1" applyBorder="1" applyAlignment="1" applyProtection="1">
      <alignment horizontal="center" vertical="center"/>
      <protection locked="0"/>
    </xf>
    <xf numFmtId="0" fontId="25" fillId="18" borderId="10" xfId="0" applyFont="1" applyFill="1" applyBorder="1" applyAlignment="1">
      <alignment horizontal="center" vertical="center" wrapText="1"/>
    </xf>
    <xf numFmtId="0" fontId="25" fillId="18" borderId="51" xfId="0" applyFont="1" applyFill="1" applyBorder="1" applyAlignment="1">
      <alignment horizontal="center" vertical="center" wrapText="1"/>
    </xf>
    <xf numFmtId="0" fontId="4" fillId="2" borderId="70" xfId="0" applyFont="1" applyFill="1" applyBorder="1" applyAlignment="1">
      <alignment horizontal="center" vertical="center" wrapText="1"/>
    </xf>
    <xf numFmtId="0" fontId="0" fillId="0" borderId="27" xfId="0" applyBorder="1" applyAlignment="1" applyProtection="1">
      <alignment horizontal="center" vertical="center" wrapText="1"/>
      <protection locked="0"/>
    </xf>
    <xf numFmtId="0" fontId="0" fillId="0" borderId="41" xfId="0" applyBorder="1" applyAlignment="1" applyProtection="1">
      <alignment horizontal="center" vertical="center" wrapText="1"/>
      <protection locked="0"/>
    </xf>
    <xf numFmtId="166" fontId="34" fillId="0" borderId="10" xfId="0" applyNumberFormat="1" applyFont="1" applyBorder="1" applyAlignment="1" applyProtection="1">
      <alignment horizontal="left" vertical="center" wrapText="1"/>
      <protection locked="0"/>
    </xf>
    <xf numFmtId="166" fontId="34" fillId="0" borderId="51" xfId="0" applyNumberFormat="1" applyFont="1" applyBorder="1" applyAlignment="1" applyProtection="1">
      <alignment horizontal="left" vertical="center" wrapText="1"/>
      <protection locked="0"/>
    </xf>
    <xf numFmtId="0" fontId="25" fillId="0" borderId="27" xfId="0" applyFont="1" applyBorder="1" applyAlignment="1" applyProtection="1">
      <alignment horizontal="center" vertical="center"/>
      <protection locked="0"/>
    </xf>
    <xf numFmtId="1" fontId="37" fillId="0" borderId="10" xfId="0" applyNumberFormat="1" applyFont="1" applyBorder="1" applyAlignment="1" applyProtection="1">
      <alignment horizontal="center" vertical="center"/>
      <protection locked="0"/>
    </xf>
    <xf numFmtId="0" fontId="25" fillId="0" borderId="41" xfId="0" applyFont="1" applyBorder="1" applyAlignment="1" applyProtection="1">
      <alignment horizontal="center" vertical="center"/>
      <protection locked="0"/>
    </xf>
    <xf numFmtId="1" fontId="37" fillId="0" borderId="51" xfId="0" applyNumberFormat="1" applyFont="1" applyBorder="1" applyAlignment="1" applyProtection="1">
      <alignment horizontal="center" vertical="center"/>
      <protection locked="0"/>
    </xf>
    <xf numFmtId="167" fontId="12" fillId="17" borderId="15" xfId="0" applyNumberFormat="1" applyFont="1" applyFill="1" applyBorder="1" applyAlignment="1">
      <alignment horizontal="center" vertical="center"/>
    </xf>
    <xf numFmtId="167" fontId="12" fillId="17" borderId="17" xfId="0" applyNumberFormat="1" applyFont="1" applyFill="1" applyBorder="1" applyAlignment="1">
      <alignment horizontal="center" vertical="center"/>
    </xf>
    <xf numFmtId="167" fontId="8" fillId="4" borderId="20" xfId="1" applyNumberFormat="1" applyFont="1" applyFill="1" applyBorder="1" applyAlignment="1">
      <alignment horizontal="center" vertical="center"/>
    </xf>
    <xf numFmtId="167" fontId="12" fillId="3" borderId="1" xfId="0" applyNumberFormat="1" applyFont="1" applyFill="1" applyBorder="1" applyAlignment="1" applyProtection="1">
      <alignment horizontal="center" vertical="center"/>
      <protection locked="0"/>
    </xf>
    <xf numFmtId="167" fontId="12" fillId="3" borderId="3" xfId="0" applyNumberFormat="1" applyFont="1" applyFill="1" applyBorder="1" applyAlignment="1" applyProtection="1">
      <alignment horizontal="center" vertical="center"/>
      <protection locked="0"/>
    </xf>
    <xf numFmtId="0" fontId="3" fillId="0" borderId="0" xfId="0" applyFont="1" applyAlignment="1">
      <alignment horizontal="center" vertical="center"/>
    </xf>
    <xf numFmtId="0" fontId="43" fillId="0" borderId="0" xfId="0" applyFont="1" applyAlignment="1">
      <alignment vertical="center" wrapText="1"/>
    </xf>
    <xf numFmtId="168" fontId="3" fillId="0" borderId="0" xfId="0" applyNumberFormat="1" applyFont="1" applyAlignment="1">
      <alignment horizontal="center" vertical="center"/>
    </xf>
    <xf numFmtId="0" fontId="36" fillId="16" borderId="71" xfId="0" applyFont="1" applyFill="1" applyBorder="1" applyAlignment="1">
      <alignment horizontal="center" vertical="center" wrapText="1"/>
    </xf>
    <xf numFmtId="0" fontId="36" fillId="16" borderId="0" xfId="0" applyFont="1" applyFill="1" applyAlignment="1">
      <alignment horizontal="center" vertical="center"/>
    </xf>
    <xf numFmtId="0" fontId="42" fillId="16" borderId="0" xfId="0" applyFont="1" applyFill="1" applyAlignment="1">
      <alignment vertical="center" wrapText="1"/>
    </xf>
    <xf numFmtId="0" fontId="3" fillId="0" borderId="0" xfId="0" applyFont="1" applyAlignment="1">
      <alignment vertical="center"/>
    </xf>
    <xf numFmtId="0" fontId="4" fillId="2" borderId="72" xfId="0" applyFont="1" applyFill="1" applyBorder="1" applyAlignment="1">
      <alignment horizontal="center" vertical="center" wrapText="1"/>
    </xf>
    <xf numFmtId="0" fontId="25" fillId="17" borderId="10" xfId="0" applyFont="1" applyFill="1" applyBorder="1" applyAlignment="1">
      <alignment horizontal="center" vertical="center" wrapText="1"/>
    </xf>
    <xf numFmtId="0" fontId="25" fillId="17" borderId="51" xfId="0" applyFont="1" applyFill="1" applyBorder="1" applyAlignment="1">
      <alignment horizontal="center" vertical="center" wrapText="1"/>
    </xf>
    <xf numFmtId="167" fontId="25" fillId="17" borderId="35" xfId="0" applyNumberFormat="1" applyFont="1" applyFill="1" applyBorder="1" applyAlignment="1">
      <alignment horizontal="center" vertical="center" wrapText="1"/>
    </xf>
    <xf numFmtId="14" fontId="25" fillId="3" borderId="10" xfId="0" applyNumberFormat="1" applyFont="1" applyFill="1" applyBorder="1" applyAlignment="1" applyProtection="1">
      <alignment horizontal="center" vertical="center" wrapText="1"/>
      <protection locked="0"/>
    </xf>
    <xf numFmtId="14" fontId="25" fillId="3" borderId="51" xfId="0" applyNumberFormat="1" applyFont="1" applyFill="1" applyBorder="1" applyAlignment="1" applyProtection="1">
      <alignment horizontal="center" vertical="center" wrapText="1"/>
      <protection locked="0"/>
    </xf>
    <xf numFmtId="0" fontId="4" fillId="2" borderId="69" xfId="0" applyFont="1" applyFill="1" applyBorder="1" applyAlignment="1">
      <alignment horizontal="center" vertical="center" wrapText="1"/>
    </xf>
    <xf numFmtId="0" fontId="4" fillId="2" borderId="73" xfId="0" applyFont="1" applyFill="1" applyBorder="1" applyAlignment="1">
      <alignment horizontal="center" vertical="center" wrapText="1"/>
    </xf>
    <xf numFmtId="0" fontId="23" fillId="2" borderId="74" xfId="0" applyFont="1" applyFill="1" applyBorder="1" applyAlignment="1">
      <alignment horizontal="center" vertical="center" wrapText="1"/>
    </xf>
    <xf numFmtId="0" fontId="4" fillId="2" borderId="75" xfId="0" applyFont="1" applyFill="1" applyBorder="1" applyAlignment="1">
      <alignment horizontal="center" vertical="center" wrapText="1"/>
    </xf>
    <xf numFmtId="0" fontId="4" fillId="2" borderId="76"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0" fillId="0" borderId="26" xfId="0" applyBorder="1" applyAlignment="1" applyProtection="1">
      <alignment horizontal="center" vertical="center" wrapText="1"/>
      <protection locked="0"/>
    </xf>
    <xf numFmtId="166" fontId="34" fillId="0" borderId="12" xfId="0" applyNumberFormat="1" applyFont="1" applyBorder="1" applyAlignment="1" applyProtection="1">
      <alignment horizontal="left" vertical="center" wrapText="1"/>
      <protection locked="0"/>
    </xf>
    <xf numFmtId="3" fontId="25" fillId="0" borderId="68" xfId="0" applyNumberFormat="1" applyFont="1" applyBorder="1" applyAlignment="1" applyProtection="1">
      <alignment horizontal="center" vertical="center"/>
      <protection locked="0"/>
    </xf>
    <xf numFmtId="3" fontId="25" fillId="0" borderId="47" xfId="0" applyNumberFormat="1" applyFont="1" applyBorder="1" applyAlignment="1" applyProtection="1">
      <alignment horizontal="center" vertical="center"/>
      <protection locked="0"/>
    </xf>
    <xf numFmtId="3" fontId="25" fillId="0" borderId="48" xfId="0" applyNumberFormat="1" applyFont="1" applyBorder="1" applyAlignment="1" applyProtection="1">
      <alignment horizontal="center" vertical="center"/>
      <protection locked="0"/>
    </xf>
    <xf numFmtId="3" fontId="4" fillId="2" borderId="49" xfId="0" applyNumberFormat="1" applyFont="1" applyFill="1" applyBorder="1" applyAlignment="1" applyProtection="1">
      <alignment horizontal="center" vertical="center" wrapText="1"/>
      <protection locked="0"/>
    </xf>
    <xf numFmtId="0" fontId="31" fillId="0" borderId="28" xfId="0" applyFont="1" applyBorder="1" applyAlignment="1" applyProtection="1">
      <alignment horizontal="center" vertical="center"/>
      <protection locked="0"/>
    </xf>
    <xf numFmtId="0" fontId="31" fillId="15" borderId="28" xfId="0" applyFont="1" applyFill="1" applyBorder="1" applyAlignment="1">
      <alignment horizontal="center" vertical="center" wrapText="1"/>
    </xf>
    <xf numFmtId="0" fontId="31" fillId="15" borderId="62" xfId="0" applyFont="1" applyFill="1" applyBorder="1" applyAlignment="1">
      <alignment horizontal="center" vertical="center"/>
    </xf>
    <xf numFmtId="0" fontId="4" fillId="2" borderId="23" xfId="0" applyFont="1" applyFill="1" applyBorder="1" applyAlignment="1">
      <alignment horizontal="center" vertical="center" wrapText="1"/>
    </xf>
    <xf numFmtId="166" fontId="34" fillId="3" borderId="22" xfId="0" applyNumberFormat="1" applyFont="1" applyFill="1" applyBorder="1" applyAlignment="1">
      <alignment horizontal="center" vertical="center" wrapText="1"/>
    </xf>
    <xf numFmtId="0" fontId="25" fillId="17" borderId="75" xfId="0" applyFont="1" applyFill="1" applyBorder="1" applyAlignment="1">
      <alignment horizontal="center" vertical="center" wrapText="1"/>
    </xf>
    <xf numFmtId="166" fontId="34" fillId="15" borderId="10" xfId="0" applyNumberFormat="1" applyFont="1" applyFill="1" applyBorder="1" applyAlignment="1">
      <alignment horizontal="center" vertical="center" wrapText="1"/>
    </xf>
    <xf numFmtId="0" fontId="4" fillId="2" borderId="78" xfId="0" applyFont="1" applyFill="1" applyBorder="1" applyAlignment="1">
      <alignment horizontal="center" vertical="center" wrapText="1"/>
    </xf>
    <xf numFmtId="0" fontId="25" fillId="0" borderId="79" xfId="0" applyFont="1" applyBorder="1" applyAlignment="1" applyProtection="1">
      <alignment horizontal="center" vertical="center"/>
      <protection locked="0"/>
    </xf>
    <xf numFmtId="0" fontId="25" fillId="0" borderId="17" xfId="0" applyFont="1" applyBorder="1" applyAlignment="1" applyProtection="1">
      <alignment horizontal="center" vertical="center"/>
      <protection locked="0"/>
    </xf>
    <xf numFmtId="0" fontId="25" fillId="0" borderId="80" xfId="0" applyFont="1" applyBorder="1" applyAlignment="1" applyProtection="1">
      <alignment horizontal="center" vertical="center"/>
      <protection locked="0"/>
    </xf>
    <xf numFmtId="3" fontId="25" fillId="0" borderId="81" xfId="0" applyNumberFormat="1" applyFont="1" applyBorder="1" applyAlignment="1" applyProtection="1">
      <alignment horizontal="center" vertical="center" wrapText="1"/>
      <protection locked="0"/>
    </xf>
    <xf numFmtId="3" fontId="25" fillId="0" borderId="30" xfId="0" applyNumberFormat="1" applyFont="1" applyBorder="1" applyAlignment="1" applyProtection="1">
      <alignment horizontal="center" vertical="center" wrapText="1"/>
      <protection locked="0"/>
    </xf>
    <xf numFmtId="3" fontId="25" fillId="0" borderId="77" xfId="0" applyNumberFormat="1" applyFont="1" applyBorder="1" applyAlignment="1" applyProtection="1">
      <alignment horizontal="center" vertical="center" wrapText="1"/>
      <protection locked="0"/>
    </xf>
    <xf numFmtId="0" fontId="25" fillId="18" borderId="13" xfId="0" applyFont="1" applyFill="1" applyBorder="1" applyAlignment="1">
      <alignment horizontal="center" vertical="center" wrapText="1"/>
    </xf>
    <xf numFmtId="0" fontId="25" fillId="18" borderId="46" xfId="0" applyFont="1" applyFill="1" applyBorder="1" applyAlignment="1">
      <alignment horizontal="center" vertical="center" wrapText="1"/>
    </xf>
    <xf numFmtId="166" fontId="26" fillId="3" borderId="82" xfId="0" applyNumberFormat="1"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wrapText="1"/>
      <protection locked="0"/>
    </xf>
    <xf numFmtId="1" fontId="37" fillId="0" borderId="37" xfId="0" applyNumberFormat="1" applyFont="1" applyBorder="1" applyAlignment="1" applyProtection="1">
      <alignment horizontal="center" vertical="center"/>
      <protection locked="0"/>
    </xf>
    <xf numFmtId="1" fontId="37" fillId="0" borderId="83" xfId="0" applyNumberFormat="1" applyFont="1" applyBorder="1" applyAlignment="1" applyProtection="1">
      <alignment horizontal="center" vertical="center"/>
      <protection locked="0"/>
    </xf>
    <xf numFmtId="0" fontId="25" fillId="0" borderId="70" xfId="0" applyFont="1" applyBorder="1" applyAlignment="1" applyProtection="1">
      <alignment horizontal="center" vertical="center"/>
      <protection locked="0"/>
    </xf>
    <xf numFmtId="0" fontId="25" fillId="17" borderId="69" xfId="0" applyFont="1" applyFill="1" applyBorder="1" applyAlignment="1">
      <alignment horizontal="center" vertical="center" wrapText="1"/>
    </xf>
    <xf numFmtId="0" fontId="12" fillId="3" borderId="9" xfId="0" applyFont="1" applyFill="1" applyBorder="1" applyAlignment="1" applyProtection="1">
      <alignment horizontal="left" vertical="center" wrapText="1"/>
      <protection locked="0"/>
    </xf>
    <xf numFmtId="0" fontId="12" fillId="3" borderId="3" xfId="0" applyFont="1" applyFill="1" applyBorder="1" applyAlignment="1" applyProtection="1">
      <alignment horizontal="left" vertical="center" wrapText="1"/>
      <protection locked="0"/>
    </xf>
    <xf numFmtId="0" fontId="12" fillId="3" borderId="2" xfId="0" applyFont="1" applyFill="1" applyBorder="1" applyAlignment="1" applyProtection="1">
      <alignment horizontal="left" vertical="center" wrapText="1"/>
      <protection locked="0"/>
    </xf>
    <xf numFmtId="0" fontId="44" fillId="0" borderId="0" xfId="3" applyFont="1" applyProtection="1">
      <protection locked="0"/>
    </xf>
    <xf numFmtId="0" fontId="45" fillId="0" borderId="0" xfId="0" applyFont="1" applyProtection="1">
      <protection locked="0"/>
    </xf>
    <xf numFmtId="169" fontId="12" fillId="17" borderId="17" xfId="0" applyNumberFormat="1" applyFont="1" applyFill="1" applyBorder="1" applyAlignment="1">
      <alignment horizontal="center" vertical="center"/>
    </xf>
    <xf numFmtId="170" fontId="12" fillId="3" borderId="9" xfId="2" applyNumberFormat="1" applyFont="1" applyFill="1" applyBorder="1" applyAlignment="1" applyProtection="1">
      <alignment horizontal="center" vertical="center" wrapText="1"/>
      <protection locked="0"/>
    </xf>
    <xf numFmtId="171" fontId="12" fillId="17" borderId="15" xfId="0" applyNumberFormat="1" applyFont="1" applyFill="1" applyBorder="1" applyAlignment="1">
      <alignment horizontal="center" vertical="center"/>
    </xf>
    <xf numFmtId="171" fontId="12" fillId="3" borderId="3" xfId="0" applyNumberFormat="1" applyFont="1" applyFill="1" applyBorder="1" applyAlignment="1" applyProtection="1">
      <alignment horizontal="center" vertical="center"/>
      <protection locked="0"/>
    </xf>
    <xf numFmtId="171" fontId="12" fillId="17" borderId="17" xfId="0" applyNumberFormat="1" applyFont="1" applyFill="1" applyBorder="1" applyAlignment="1">
      <alignment horizontal="center" vertical="center"/>
    </xf>
    <xf numFmtId="1" fontId="0" fillId="0" borderId="0" xfId="0" applyNumberFormat="1" applyAlignment="1">
      <alignment horizontal="center" vertical="center"/>
    </xf>
    <xf numFmtId="1" fontId="13" fillId="0" borderId="0" xfId="0" applyNumberFormat="1" applyFont="1" applyAlignment="1">
      <alignment horizontal="center" vertical="center"/>
    </xf>
    <xf numFmtId="1" fontId="4" fillId="2" borderId="54" xfId="0" applyNumberFormat="1" applyFont="1" applyFill="1" applyBorder="1" applyAlignment="1">
      <alignment horizontal="center" vertical="center"/>
    </xf>
    <xf numFmtId="1" fontId="12" fillId="3" borderId="14" xfId="0" applyNumberFormat="1" applyFont="1" applyFill="1" applyBorder="1" applyAlignment="1" applyProtection="1">
      <alignment horizontal="center" vertical="center"/>
      <protection locked="0"/>
    </xf>
    <xf numFmtId="1" fontId="12" fillId="3" borderId="16" xfId="0" applyNumberFormat="1" applyFont="1" applyFill="1" applyBorder="1" applyAlignment="1" applyProtection="1">
      <alignment horizontal="center" vertical="center"/>
      <protection locked="0"/>
    </xf>
    <xf numFmtId="1" fontId="8" fillId="0" borderId="0" xfId="1" applyNumberFormat="1" applyFont="1" applyAlignment="1">
      <alignment horizontal="center" vertical="center"/>
    </xf>
    <xf numFmtId="1" fontId="0" fillId="0" borderId="0" xfId="0" applyNumberFormat="1" applyAlignment="1" applyProtection="1">
      <alignment horizontal="center" vertical="center"/>
      <protection locked="0"/>
    </xf>
    <xf numFmtId="0" fontId="4" fillId="2" borderId="59" xfId="0" applyFont="1" applyFill="1" applyBorder="1" applyAlignment="1">
      <alignment horizontal="center" vertical="center" wrapText="1"/>
    </xf>
    <xf numFmtId="0" fontId="25" fillId="18" borderId="12" xfId="0" applyFont="1" applyFill="1" applyBorder="1" applyAlignment="1">
      <alignment horizontal="center" vertical="center" wrapText="1"/>
    </xf>
    <xf numFmtId="0" fontId="25" fillId="0" borderId="90" xfId="0" applyFont="1" applyBorder="1" applyAlignment="1" applyProtection="1">
      <alignment horizontal="center" vertical="center" wrapText="1"/>
      <protection locked="0"/>
    </xf>
    <xf numFmtId="0" fontId="25" fillId="0" borderId="55" xfId="0" applyFont="1" applyBorder="1" applyAlignment="1" applyProtection="1">
      <alignment horizontal="center" vertical="center"/>
      <protection locked="0"/>
    </xf>
    <xf numFmtId="0" fontId="25" fillId="0" borderId="56" xfId="0" applyFont="1" applyBorder="1" applyAlignment="1" applyProtection="1">
      <alignment horizontal="center" vertical="center"/>
      <protection locked="0"/>
    </xf>
    <xf numFmtId="3" fontId="25" fillId="0" borderId="49" xfId="0" applyNumberFormat="1" applyFont="1" applyBorder="1" applyAlignment="1" applyProtection="1">
      <alignment horizontal="center" vertical="center"/>
      <protection locked="0"/>
    </xf>
    <xf numFmtId="1" fontId="37" fillId="0" borderId="12" xfId="0" applyNumberFormat="1" applyFont="1" applyBorder="1" applyAlignment="1" applyProtection="1">
      <alignment horizontal="center" vertical="center"/>
      <protection locked="0"/>
    </xf>
    <xf numFmtId="0" fontId="25" fillId="0" borderId="26" xfId="0" applyFont="1" applyBorder="1" applyAlignment="1" applyProtection="1">
      <alignment horizontal="center" vertical="center"/>
      <protection locked="0"/>
    </xf>
    <xf numFmtId="0" fontId="25" fillId="17" borderId="12" xfId="0" applyFont="1" applyFill="1" applyBorder="1" applyAlignment="1">
      <alignment horizontal="center" vertical="center" wrapText="1"/>
    </xf>
    <xf numFmtId="14" fontId="25" fillId="3" borderId="12" xfId="0" applyNumberFormat="1" applyFont="1" applyFill="1" applyBorder="1" applyAlignment="1" applyProtection="1">
      <alignment horizontal="center" vertical="center" wrapText="1"/>
      <protection locked="0"/>
    </xf>
    <xf numFmtId="1" fontId="37" fillId="0" borderId="92" xfId="0" applyNumberFormat="1" applyFont="1" applyBorder="1" applyAlignment="1" applyProtection="1">
      <alignment horizontal="center" vertical="center"/>
      <protection locked="0"/>
    </xf>
    <xf numFmtId="0" fontId="4" fillId="2" borderId="11" xfId="0" applyFont="1" applyFill="1" applyBorder="1" applyAlignment="1">
      <alignment horizontal="center" vertical="center" wrapText="1"/>
    </xf>
    <xf numFmtId="0" fontId="25" fillId="18" borderId="85" xfId="0" applyFont="1" applyFill="1" applyBorder="1" applyAlignment="1">
      <alignment horizontal="center" vertical="center" wrapText="1"/>
    </xf>
    <xf numFmtId="0" fontId="13" fillId="0" borderId="28" xfId="0" applyFont="1" applyBorder="1" applyAlignment="1" applyProtection="1">
      <alignment horizontal="center" vertical="center" wrapText="1"/>
      <protection locked="0"/>
    </xf>
    <xf numFmtId="0" fontId="25" fillId="18" borderId="44" xfId="0" applyFont="1" applyFill="1" applyBorder="1" applyAlignment="1">
      <alignment horizontal="center" vertical="center" wrapText="1"/>
    </xf>
    <xf numFmtId="3" fontId="25" fillId="0" borderId="29" xfId="0" applyNumberFormat="1" applyFont="1" applyBorder="1" applyAlignment="1" applyProtection="1">
      <alignment horizontal="center" vertical="center" wrapText="1"/>
      <protection locked="0"/>
    </xf>
    <xf numFmtId="1" fontId="12" fillId="0" borderId="10" xfId="0" applyNumberFormat="1" applyFont="1" applyBorder="1" applyAlignment="1" applyProtection="1">
      <alignment horizontal="center" vertical="center"/>
      <protection locked="0"/>
    </xf>
    <xf numFmtId="1" fontId="12" fillId="0" borderId="13" xfId="0" applyNumberFormat="1" applyFont="1" applyBorder="1" applyAlignment="1" applyProtection="1">
      <alignment horizontal="center" vertical="center"/>
      <protection locked="0"/>
    </xf>
    <xf numFmtId="1" fontId="12" fillId="0" borderId="51" xfId="0" applyNumberFormat="1" applyFont="1" applyBorder="1" applyAlignment="1" applyProtection="1">
      <alignment horizontal="center" vertical="center"/>
      <protection locked="0"/>
    </xf>
    <xf numFmtId="1" fontId="12" fillId="0" borderId="42" xfId="0" applyNumberFormat="1" applyFont="1" applyBorder="1" applyAlignment="1" applyProtection="1">
      <alignment horizontal="center" vertical="center"/>
      <protection locked="0"/>
    </xf>
    <xf numFmtId="1" fontId="12" fillId="0" borderId="12" xfId="0" applyNumberFormat="1" applyFont="1" applyBorder="1" applyAlignment="1" applyProtection="1">
      <alignment horizontal="center" vertical="center"/>
      <protection locked="0"/>
    </xf>
    <xf numFmtId="1" fontId="12" fillId="0" borderId="85" xfId="0" applyNumberFormat="1" applyFont="1" applyBorder="1" applyAlignment="1" applyProtection="1">
      <alignment horizontal="center" vertical="center"/>
      <protection locked="0"/>
    </xf>
    <xf numFmtId="0" fontId="43" fillId="0" borderId="0" xfId="0" applyFont="1"/>
    <xf numFmtId="165" fontId="12" fillId="0" borderId="0" xfId="0" applyNumberFormat="1" applyFont="1" applyAlignment="1">
      <alignment horizontal="center" vertical="center"/>
    </xf>
    <xf numFmtId="0" fontId="43" fillId="0" borderId="0" xfId="0" applyFont="1" applyAlignment="1">
      <alignment horizontal="center" vertical="center"/>
    </xf>
    <xf numFmtId="0" fontId="43" fillId="0" borderId="0" xfId="0" applyFont="1" applyAlignment="1" applyProtection="1">
      <alignment horizontal="center" vertical="center"/>
      <protection locked="0"/>
    </xf>
    <xf numFmtId="0" fontId="2" fillId="0" borderId="0" xfId="0" applyFont="1" applyAlignment="1">
      <alignment vertical="center" wrapText="1"/>
    </xf>
    <xf numFmtId="169" fontId="12" fillId="17" borderId="15" xfId="0" applyNumberFormat="1" applyFont="1" applyFill="1" applyBorder="1" applyAlignment="1">
      <alignment horizontal="center" vertical="center"/>
    </xf>
    <xf numFmtId="169" fontId="15" fillId="4" borderId="20" xfId="1" applyNumberFormat="1" applyFont="1" applyFill="1" applyBorder="1" applyAlignment="1">
      <alignment horizontal="center" vertical="center"/>
    </xf>
    <xf numFmtId="169" fontId="12" fillId="3" borderId="3" xfId="0" applyNumberFormat="1" applyFont="1" applyFill="1" applyBorder="1" applyAlignment="1" applyProtection="1">
      <alignment horizontal="center" vertical="center"/>
      <protection locked="0"/>
    </xf>
    <xf numFmtId="169" fontId="12" fillId="3" borderId="1" xfId="0" applyNumberFormat="1" applyFont="1" applyFill="1" applyBorder="1" applyAlignment="1" applyProtection="1">
      <alignment horizontal="center" vertical="center"/>
      <protection locked="0"/>
    </xf>
    <xf numFmtId="0" fontId="8" fillId="0" borderId="0" xfId="0" applyFont="1" applyAlignment="1">
      <alignment horizontal="center"/>
    </xf>
    <xf numFmtId="0" fontId="15" fillId="0" borderId="0" xfId="0" applyFont="1" applyProtection="1">
      <protection locked="0"/>
    </xf>
    <xf numFmtId="0" fontId="0" fillId="0" borderId="43" xfId="0" applyBorder="1" applyAlignment="1" applyProtection="1">
      <alignment horizontal="center" vertical="center" wrapText="1"/>
      <protection locked="0"/>
    </xf>
    <xf numFmtId="2" fontId="12" fillId="0" borderId="14" xfId="0" applyNumberFormat="1" applyFont="1" applyBorder="1" applyAlignment="1" applyProtection="1">
      <alignment horizontal="center" vertical="center"/>
      <protection locked="0"/>
    </xf>
    <xf numFmtId="169" fontId="12" fillId="0" borderId="1" xfId="0" applyNumberFormat="1" applyFont="1" applyBorder="1" applyAlignment="1" applyProtection="1">
      <alignment horizontal="center" vertical="center"/>
      <protection locked="0"/>
    </xf>
    <xf numFmtId="2" fontId="12" fillId="0" borderId="16" xfId="0" applyNumberFormat="1" applyFont="1" applyBorder="1" applyAlignment="1" applyProtection="1">
      <alignment horizontal="center" vertical="center"/>
      <protection locked="0"/>
    </xf>
    <xf numFmtId="169" fontId="12" fillId="0" borderId="3" xfId="0" applyNumberFormat="1" applyFont="1" applyBorder="1" applyAlignment="1" applyProtection="1">
      <alignment horizontal="center" vertical="center"/>
      <protection locked="0"/>
    </xf>
    <xf numFmtId="1" fontId="12" fillId="0" borderId="16" xfId="0" applyNumberFormat="1" applyFont="1" applyBorder="1" applyAlignment="1" applyProtection="1">
      <alignment horizontal="center" vertical="center"/>
      <protection locked="0"/>
    </xf>
    <xf numFmtId="171" fontId="12" fillId="0" borderId="3" xfId="0" applyNumberFormat="1" applyFont="1" applyBorder="1" applyAlignment="1" applyProtection="1">
      <alignment horizontal="center" vertical="center"/>
      <protection locked="0"/>
    </xf>
    <xf numFmtId="164" fontId="8" fillId="4" borderId="11" xfId="1" applyFont="1" applyFill="1" applyBorder="1" applyAlignment="1">
      <alignment horizontal="center" vertical="center"/>
    </xf>
    <xf numFmtId="172" fontId="25" fillId="3" borderId="89" xfId="0" applyNumberFormat="1" applyFont="1" applyFill="1" applyBorder="1" applyAlignment="1" applyProtection="1">
      <alignment horizontal="right" vertical="center" wrapText="1"/>
      <protection locked="0"/>
    </xf>
    <xf numFmtId="164" fontId="46" fillId="0" borderId="0" xfId="1" applyFont="1" applyAlignment="1">
      <alignment horizontal="center" vertical="center"/>
    </xf>
    <xf numFmtId="0" fontId="2" fillId="0" borderId="0" xfId="0" applyFont="1" applyAlignment="1">
      <alignment horizontal="center" vertical="center"/>
    </xf>
    <xf numFmtId="0" fontId="25" fillId="0" borderId="93" xfId="0" applyFont="1" applyBorder="1" applyAlignment="1" applyProtection="1">
      <alignment horizontal="center" vertical="center" wrapText="1"/>
      <protection locked="0"/>
    </xf>
    <xf numFmtId="0" fontId="25" fillId="18" borderId="31" xfId="0" applyFont="1" applyFill="1" applyBorder="1" applyAlignment="1">
      <alignment horizontal="center" vertical="center" wrapText="1"/>
    </xf>
    <xf numFmtId="0" fontId="25" fillId="0" borderId="23" xfId="0" applyFont="1" applyBorder="1" applyAlignment="1" applyProtection="1">
      <alignment horizontal="center" vertical="center" wrapText="1"/>
      <protection locked="0"/>
    </xf>
    <xf numFmtId="0" fontId="25" fillId="0" borderId="24" xfId="0" applyFont="1" applyBorder="1" applyAlignment="1" applyProtection="1">
      <alignment horizontal="center" vertical="center" wrapText="1"/>
      <protection locked="0"/>
    </xf>
    <xf numFmtId="0" fontId="25" fillId="0" borderId="25" xfId="0" applyFont="1" applyBorder="1" applyAlignment="1" applyProtection="1">
      <alignment horizontal="center" vertical="center"/>
      <protection locked="0"/>
    </xf>
    <xf numFmtId="3" fontId="25" fillId="0" borderId="11" xfId="0" applyNumberFormat="1" applyFont="1" applyBorder="1" applyAlignment="1" applyProtection="1">
      <alignment horizontal="center" vertical="center"/>
      <protection locked="0"/>
    </xf>
    <xf numFmtId="0" fontId="12" fillId="0" borderId="8" xfId="0" applyFont="1" applyBorder="1" applyAlignment="1" applyProtection="1">
      <alignment horizontal="center" vertical="center" wrapText="1"/>
      <protection locked="0"/>
    </xf>
    <xf numFmtId="14" fontId="30" fillId="0" borderId="3" xfId="0" applyNumberFormat="1" applyFont="1" applyBorder="1" applyAlignment="1" applyProtection="1">
      <alignment horizontal="center" vertical="center"/>
      <protection locked="0"/>
    </xf>
    <xf numFmtId="14" fontId="30" fillId="0" borderId="94" xfId="0" applyNumberFormat="1" applyFont="1" applyBorder="1" applyAlignment="1" applyProtection="1">
      <alignment horizontal="center" vertical="center"/>
      <protection locked="0"/>
    </xf>
    <xf numFmtId="14" fontId="30" fillId="0" borderId="64" xfId="0" applyNumberFormat="1" applyFont="1" applyBorder="1" applyAlignment="1" applyProtection="1">
      <alignment horizontal="center" vertical="center"/>
      <protection locked="0"/>
    </xf>
    <xf numFmtId="167" fontId="15" fillId="4" borderId="20" xfId="1" applyNumberFormat="1" applyFont="1" applyFill="1" applyBorder="1" applyAlignment="1">
      <alignment horizontal="center" vertical="center"/>
    </xf>
    <xf numFmtId="167" fontId="9" fillId="4" borderId="20" xfId="1" applyNumberFormat="1" applyFont="1" applyFill="1" applyBorder="1" applyAlignment="1">
      <alignment horizontal="center" vertical="center"/>
    </xf>
    <xf numFmtId="0" fontId="19" fillId="0" borderId="0" xfId="0" applyFont="1" applyAlignment="1">
      <alignment horizontal="center" vertical="center"/>
    </xf>
    <xf numFmtId="164" fontId="0" fillId="0" borderId="0" xfId="1" applyFont="1" applyAlignment="1">
      <alignment vertical="center"/>
    </xf>
    <xf numFmtId="0" fontId="1" fillId="0" borderId="0" xfId="0" applyFont="1" applyAlignment="1">
      <alignment vertical="center" wrapText="1"/>
    </xf>
    <xf numFmtId="0" fontId="1" fillId="0" borderId="0" xfId="0" applyFont="1" applyAlignment="1">
      <alignment horizontal="center" vertical="center"/>
    </xf>
    <xf numFmtId="49" fontId="29" fillId="0" borderId="0" xfId="0" applyNumberFormat="1" applyFont="1" applyAlignment="1">
      <alignment horizontal="center" vertical="center" wrapText="1"/>
    </xf>
    <xf numFmtId="0" fontId="29" fillId="0" borderId="0" xfId="0" applyFont="1" applyAlignment="1">
      <alignment horizontal="center" vertical="center" wrapText="1"/>
    </xf>
    <xf numFmtId="0" fontId="47" fillId="2" borderId="41" xfId="0" applyFont="1" applyFill="1" applyBorder="1" applyAlignment="1">
      <alignment horizontal="center" vertical="center" textRotation="255" wrapText="1"/>
    </xf>
    <xf numFmtId="0" fontId="47" fillId="2" borderId="51" xfId="0" applyFont="1" applyFill="1" applyBorder="1" applyAlignment="1">
      <alignment horizontal="center" vertical="center" textRotation="255" wrapText="1"/>
    </xf>
    <xf numFmtId="0" fontId="47" fillId="2" borderId="42" xfId="0" applyFont="1" applyFill="1" applyBorder="1" applyAlignment="1">
      <alignment horizontal="center" vertical="center" textRotation="255" wrapText="1"/>
    </xf>
    <xf numFmtId="1" fontId="37" fillId="0" borderId="50" xfId="0" applyNumberFormat="1" applyFont="1" applyBorder="1" applyAlignment="1" applyProtection="1">
      <alignment horizontal="center" vertical="center"/>
      <protection locked="0"/>
    </xf>
    <xf numFmtId="1" fontId="12" fillId="0" borderId="50" xfId="0" applyNumberFormat="1" applyFont="1" applyBorder="1" applyAlignment="1" applyProtection="1">
      <alignment horizontal="center" vertical="center"/>
      <protection locked="0"/>
    </xf>
    <xf numFmtId="167" fontId="25" fillId="17" borderId="105" xfId="0" applyNumberFormat="1" applyFont="1" applyFill="1" applyBorder="1" applyAlignment="1">
      <alignment horizontal="center" vertical="center" wrapText="1"/>
    </xf>
    <xf numFmtId="167" fontId="25" fillId="17" borderId="30" xfId="0" applyNumberFormat="1" applyFont="1" applyFill="1" applyBorder="1" applyAlignment="1">
      <alignment horizontal="center" vertical="center" wrapText="1"/>
    </xf>
    <xf numFmtId="164" fontId="25" fillId="17" borderId="30" xfId="1" applyFont="1" applyFill="1" applyBorder="1" applyAlignment="1">
      <alignment horizontal="center" vertical="center" wrapText="1"/>
    </xf>
    <xf numFmtId="172" fontId="25" fillId="17" borderId="30" xfId="0" applyNumberFormat="1" applyFont="1" applyFill="1" applyBorder="1" applyAlignment="1">
      <alignment horizontal="center" vertical="center" wrapText="1"/>
    </xf>
    <xf numFmtId="0" fontId="4" fillId="2" borderId="106" xfId="0" applyFont="1" applyFill="1" applyBorder="1" applyAlignment="1">
      <alignment horizontal="center" vertical="center"/>
    </xf>
    <xf numFmtId="0" fontId="4" fillId="2" borderId="4" xfId="0" applyFont="1" applyFill="1" applyBorder="1" applyAlignment="1">
      <alignment horizontal="center" vertical="center" wrapText="1"/>
    </xf>
    <xf numFmtId="3" fontId="4" fillId="2" borderId="4" xfId="0" applyNumberFormat="1" applyFont="1" applyFill="1" applyBorder="1" applyAlignment="1">
      <alignment horizontal="center" vertical="center" wrapText="1"/>
    </xf>
    <xf numFmtId="3" fontId="4" fillId="2" borderId="4" xfId="0" applyNumberFormat="1" applyFont="1" applyFill="1" applyBorder="1" applyAlignment="1">
      <alignment horizontal="center" vertical="center"/>
    </xf>
    <xf numFmtId="3" fontId="4" fillId="2" borderId="107" xfId="0" applyNumberFormat="1" applyFont="1" applyFill="1" applyBorder="1" applyAlignment="1">
      <alignment horizontal="center" vertical="center" wrapText="1"/>
    </xf>
    <xf numFmtId="166" fontId="26" fillId="3" borderId="108" xfId="0" applyNumberFormat="1" applyFont="1" applyFill="1" applyBorder="1" applyAlignment="1" applyProtection="1">
      <alignment horizontal="center" vertical="center" wrapText="1"/>
      <protection locked="0"/>
    </xf>
    <xf numFmtId="0" fontId="12" fillId="3" borderId="22" xfId="0" applyFont="1" applyFill="1" applyBorder="1" applyAlignment="1" applyProtection="1">
      <alignment horizontal="left" vertical="center" wrapText="1"/>
      <protection locked="0"/>
    </xf>
    <xf numFmtId="0" fontId="25" fillId="3" borderId="12" xfId="0" applyFont="1" applyFill="1" applyBorder="1" applyAlignment="1" applyProtection="1">
      <alignment horizontal="center" vertical="center" wrapText="1"/>
      <protection locked="0"/>
    </xf>
    <xf numFmtId="0" fontId="25" fillId="14" borderId="12" xfId="0" applyFont="1" applyFill="1" applyBorder="1" applyAlignment="1">
      <alignment horizontal="center" vertical="center" wrapText="1"/>
    </xf>
    <xf numFmtId="0" fontId="25" fillId="3" borderId="22" xfId="0" applyFont="1" applyFill="1" applyBorder="1" applyAlignment="1" applyProtection="1">
      <alignment horizontal="center" vertical="center" wrapText="1"/>
      <protection locked="0"/>
    </xf>
    <xf numFmtId="2" fontId="25" fillId="3" borderId="9" xfId="0" applyNumberFormat="1" applyFont="1" applyFill="1" applyBorder="1" applyAlignment="1" applyProtection="1">
      <alignment horizontal="center" vertical="center" wrapText="1"/>
      <protection locked="0"/>
    </xf>
    <xf numFmtId="172" fontId="25" fillId="3" borderId="109" xfId="0" applyNumberFormat="1" applyFont="1" applyFill="1" applyBorder="1" applyAlignment="1" applyProtection="1">
      <alignment horizontal="right" vertical="center" wrapText="1"/>
      <protection locked="0"/>
    </xf>
    <xf numFmtId="0" fontId="25" fillId="0" borderId="10" xfId="0" applyFont="1" applyBorder="1" applyAlignment="1" applyProtection="1">
      <alignment horizontal="center" vertical="center" wrapText="1"/>
      <protection locked="0"/>
    </xf>
    <xf numFmtId="166" fontId="25" fillId="3" borderId="10" xfId="0" applyNumberFormat="1" applyFont="1" applyFill="1" applyBorder="1" applyAlignment="1" applyProtection="1">
      <alignment horizontal="center" vertical="center" wrapText="1"/>
      <protection locked="0"/>
    </xf>
    <xf numFmtId="2" fontId="25" fillId="0" borderId="10" xfId="0" applyNumberFormat="1" applyFont="1" applyBorder="1" applyAlignment="1" applyProtection="1">
      <alignment horizontal="center" vertical="center" wrapText="1"/>
      <protection locked="0"/>
    </xf>
    <xf numFmtId="166" fontId="26" fillId="3" borderId="96" xfId="0" applyNumberFormat="1" applyFont="1" applyFill="1" applyBorder="1" applyAlignment="1" applyProtection="1">
      <alignment horizontal="center" vertical="center" wrapText="1"/>
      <protection locked="0"/>
    </xf>
    <xf numFmtId="0" fontId="25" fillId="17" borderId="50" xfId="0" applyFont="1" applyFill="1" applyBorder="1" applyAlignment="1">
      <alignment horizontal="center" vertical="center" wrapText="1"/>
    </xf>
    <xf numFmtId="0" fontId="25" fillId="3" borderId="50" xfId="0" applyFont="1" applyFill="1" applyBorder="1" applyAlignment="1" applyProtection="1">
      <alignment horizontal="center" vertical="center" wrapText="1"/>
      <protection locked="0"/>
    </xf>
    <xf numFmtId="0" fontId="25" fillId="0" borderId="50" xfId="0" applyFont="1" applyBorder="1" applyAlignment="1" applyProtection="1">
      <alignment horizontal="center" vertical="center" wrapText="1"/>
      <protection locked="0"/>
    </xf>
    <xf numFmtId="166" fontId="25" fillId="3" borderId="50" xfId="0" applyNumberFormat="1" applyFont="1" applyFill="1" applyBorder="1" applyAlignment="1" applyProtection="1">
      <alignment horizontal="center" vertical="center" wrapText="1"/>
      <protection locked="0"/>
    </xf>
    <xf numFmtId="0" fontId="25" fillId="14" borderId="50" xfId="0" applyFont="1" applyFill="1" applyBorder="1" applyAlignment="1">
      <alignment horizontal="center" vertical="center" wrapText="1"/>
    </xf>
    <xf numFmtId="172" fontId="25" fillId="3" borderId="95" xfId="0" applyNumberFormat="1" applyFont="1" applyFill="1" applyBorder="1" applyAlignment="1" applyProtection="1">
      <alignment horizontal="center" vertical="center" wrapText="1"/>
      <protection locked="0"/>
    </xf>
    <xf numFmtId="166" fontId="26" fillId="3" borderId="27" xfId="0" applyNumberFormat="1" applyFont="1" applyFill="1" applyBorder="1" applyAlignment="1" applyProtection="1">
      <alignment horizontal="center" vertical="center" wrapText="1"/>
      <protection locked="0"/>
    </xf>
    <xf numFmtId="172" fontId="25" fillId="3" borderId="13" xfId="0" applyNumberFormat="1" applyFont="1" applyFill="1" applyBorder="1" applyAlignment="1" applyProtection="1">
      <alignment horizontal="center" vertical="center" wrapText="1"/>
      <protection locked="0"/>
    </xf>
    <xf numFmtId="166" fontId="26" fillId="3" borderId="41" xfId="0" applyNumberFormat="1" applyFont="1" applyFill="1" applyBorder="1" applyAlignment="1" applyProtection="1">
      <alignment horizontal="center" vertical="center" wrapText="1"/>
      <protection locked="0"/>
    </xf>
    <xf numFmtId="0" fontId="25" fillId="3" borderId="51" xfId="0" applyFont="1" applyFill="1" applyBorder="1" applyAlignment="1" applyProtection="1">
      <alignment horizontal="center" vertical="center" wrapText="1"/>
      <protection locked="0"/>
    </xf>
    <xf numFmtId="0" fontId="25" fillId="0" borderId="51" xfId="0" applyFont="1" applyBorder="1" applyAlignment="1" applyProtection="1">
      <alignment horizontal="center" vertical="center" wrapText="1"/>
      <protection locked="0"/>
    </xf>
    <xf numFmtId="166" fontId="25" fillId="3" borderId="51" xfId="0" applyNumberFormat="1" applyFont="1" applyFill="1" applyBorder="1" applyAlignment="1" applyProtection="1">
      <alignment horizontal="center" vertical="center" wrapText="1"/>
      <protection locked="0"/>
    </xf>
    <xf numFmtId="0" fontId="25" fillId="14" borderId="51" xfId="0" applyFont="1" applyFill="1" applyBorder="1" applyAlignment="1">
      <alignment horizontal="center" vertical="center" wrapText="1"/>
    </xf>
    <xf numFmtId="172" fontId="25" fillId="3" borderId="42" xfId="0" applyNumberFormat="1" applyFont="1" applyFill="1" applyBorder="1" applyAlignment="1" applyProtection="1">
      <alignment horizontal="center" vertical="center" wrapText="1"/>
      <protection locked="0"/>
    </xf>
    <xf numFmtId="1" fontId="29" fillId="0" borderId="40" xfId="0" applyNumberFormat="1" applyFont="1" applyBorder="1" applyAlignment="1">
      <alignment horizontal="center" vertical="center" wrapText="1"/>
    </xf>
    <xf numFmtId="1" fontId="12" fillId="0" borderId="95" xfId="0" applyNumberFormat="1" applyFont="1" applyBorder="1" applyAlignment="1" applyProtection="1">
      <alignment horizontal="center" vertical="center"/>
      <protection locked="0"/>
    </xf>
    <xf numFmtId="0" fontId="4" fillId="2" borderId="43" xfId="0" applyFont="1" applyFill="1" applyBorder="1" applyAlignment="1">
      <alignment horizontal="center" vertical="center" wrapText="1"/>
    </xf>
    <xf numFmtId="0" fontId="38" fillId="0" borderId="0" xfId="0" applyFont="1" applyAlignment="1">
      <alignment horizontal="center" vertical="center"/>
    </xf>
    <xf numFmtId="0" fontId="0" fillId="0" borderId="0" xfId="0" applyAlignment="1">
      <alignment horizontal="center" vertical="center"/>
    </xf>
    <xf numFmtId="0" fontId="4" fillId="2" borderId="23" xfId="0" applyFont="1" applyFill="1" applyBorder="1" applyAlignment="1">
      <alignment horizontal="center" vertical="center"/>
    </xf>
    <xf numFmtId="166" fontId="34" fillId="15" borderId="50" xfId="0" applyNumberFormat="1" applyFont="1" applyFill="1" applyBorder="1" applyAlignment="1">
      <alignment horizontal="center" vertical="center" wrapText="1"/>
    </xf>
    <xf numFmtId="0" fontId="0" fillId="0" borderId="86" xfId="0" applyBorder="1"/>
    <xf numFmtId="0" fontId="0" fillId="0" borderId="12" xfId="0" applyBorder="1"/>
    <xf numFmtId="3" fontId="4" fillId="2" borderId="11" xfId="0" applyNumberFormat="1" applyFont="1" applyFill="1" applyBorder="1" applyAlignment="1">
      <alignment horizontal="center" vertical="center"/>
    </xf>
    <xf numFmtId="0" fontId="0" fillId="0" borderId="28" xfId="0" applyBorder="1"/>
    <xf numFmtId="0" fontId="0" fillId="0" borderId="29" xfId="0" applyBorder="1"/>
    <xf numFmtId="0" fontId="39" fillId="17" borderId="29" xfId="0" applyFont="1" applyFill="1" applyBorder="1" applyAlignment="1">
      <alignment horizontal="center" vertical="center" wrapText="1"/>
    </xf>
    <xf numFmtId="165" fontId="31" fillId="17" borderId="61" xfId="1" applyNumberFormat="1" applyFont="1" applyFill="1" applyBorder="1" applyAlignment="1">
      <alignment horizontal="center" vertical="center" wrapText="1"/>
    </xf>
    <xf numFmtId="0" fontId="0" fillId="0" borderId="62" xfId="0" applyBorder="1"/>
    <xf numFmtId="0" fontId="13" fillId="0" borderId="98" xfId="0" applyFont="1" applyBorder="1" applyAlignment="1" applyProtection="1">
      <alignment horizontal="center" vertical="center" wrapText="1"/>
      <protection locked="0"/>
    </xf>
    <xf numFmtId="0" fontId="0" fillId="0" borderId="86" xfId="0" applyBorder="1" applyProtection="1">
      <protection locked="0"/>
    </xf>
    <xf numFmtId="0" fontId="0" fillId="0" borderId="87" xfId="0" applyBorder="1" applyProtection="1">
      <protection locked="0"/>
    </xf>
    <xf numFmtId="0" fontId="4" fillId="2" borderId="43" xfId="0" applyFont="1" applyFill="1" applyBorder="1" applyAlignment="1">
      <alignment horizontal="center" vertical="center" wrapText="1"/>
    </xf>
    <xf numFmtId="0" fontId="0" fillId="0" borderId="99" xfId="0" applyBorder="1"/>
    <xf numFmtId="0" fontId="31" fillId="15" borderId="31" xfId="0" applyFont="1" applyFill="1" applyBorder="1" applyAlignment="1">
      <alignment horizontal="center" vertical="center" wrapText="1"/>
    </xf>
    <xf numFmtId="0" fontId="8" fillId="4" borderId="11" xfId="0" applyFont="1" applyFill="1" applyBorder="1" applyAlignment="1">
      <alignment horizontal="right" vertical="center"/>
    </xf>
    <xf numFmtId="166" fontId="13" fillId="15" borderId="50" xfId="0" applyNumberFormat="1" applyFont="1" applyFill="1" applyBorder="1" applyAlignment="1">
      <alignment horizontal="center" vertical="center" wrapText="1"/>
    </xf>
    <xf numFmtId="165" fontId="31" fillId="18" borderId="63" xfId="1" applyNumberFormat="1" applyFont="1" applyFill="1" applyBorder="1" applyAlignment="1">
      <alignment horizontal="center" vertical="center"/>
    </xf>
    <xf numFmtId="0" fontId="0" fillId="0" borderId="63" xfId="0" applyBorder="1"/>
    <xf numFmtId="3" fontId="8" fillId="4" borderId="100" xfId="0" applyNumberFormat="1" applyFont="1" applyFill="1" applyBorder="1" applyAlignment="1">
      <alignment horizontal="center" vertical="center"/>
    </xf>
    <xf numFmtId="0" fontId="0" fillId="0" borderId="19" xfId="0" applyBorder="1"/>
    <xf numFmtId="0" fontId="31" fillId="15" borderId="60" xfId="0" applyFont="1" applyFill="1" applyBorder="1" applyAlignment="1">
      <alignment horizontal="center" vertical="center"/>
    </xf>
    <xf numFmtId="0" fontId="0" fillId="0" borderId="101" xfId="0" applyBorder="1"/>
    <xf numFmtId="166" fontId="34" fillId="0" borderId="50" xfId="0" applyNumberFormat="1" applyFont="1" applyBorder="1" applyAlignment="1" applyProtection="1">
      <alignment horizontal="center" vertical="center" wrapText="1"/>
      <protection locked="0"/>
    </xf>
    <xf numFmtId="0" fontId="0" fillId="0" borderId="12" xfId="0" applyBorder="1" applyProtection="1">
      <protection locked="0"/>
    </xf>
    <xf numFmtId="169" fontId="8" fillId="4" borderId="100" xfId="0" applyNumberFormat="1" applyFont="1" applyFill="1" applyBorder="1" applyAlignment="1">
      <alignment horizontal="center" vertical="center"/>
    </xf>
    <xf numFmtId="166" fontId="34" fillId="15" borderId="96" xfId="0" applyNumberFormat="1" applyFont="1" applyFill="1" applyBorder="1" applyAlignment="1">
      <alignment horizontal="center" vertical="center" wrapText="1"/>
    </xf>
    <xf numFmtId="0" fontId="0" fillId="0" borderId="88" xfId="0" applyBorder="1"/>
    <xf numFmtId="0" fontId="0" fillId="0" borderId="26" xfId="0" applyBorder="1"/>
    <xf numFmtId="0" fontId="4" fillId="2" borderId="45" xfId="0" applyFont="1" applyFill="1" applyBorder="1" applyAlignment="1">
      <alignment horizontal="center" vertical="center" wrapText="1"/>
    </xf>
    <xf numFmtId="0" fontId="8" fillId="4" borderId="11" xfId="0" applyFont="1" applyFill="1" applyBorder="1" applyAlignment="1">
      <alignment horizontal="center" vertical="center"/>
    </xf>
    <xf numFmtId="9" fontId="34" fillId="0" borderId="95" xfId="2" applyFont="1" applyBorder="1" applyAlignment="1" applyProtection="1">
      <alignment horizontal="center" vertical="center" wrapText="1"/>
      <protection locked="0"/>
    </xf>
    <xf numFmtId="0" fontId="0" fillId="0" borderId="84" xfId="0" applyBorder="1" applyProtection="1">
      <protection locked="0"/>
    </xf>
    <xf numFmtId="0" fontId="0" fillId="0" borderId="85" xfId="0" applyBorder="1" applyProtection="1">
      <protection locked="0"/>
    </xf>
    <xf numFmtId="166" fontId="13" fillId="0" borderId="50" xfId="0" applyNumberFormat="1" applyFont="1" applyBorder="1" applyAlignment="1" applyProtection="1">
      <alignment horizontal="center" vertical="center" wrapText="1"/>
      <protection locked="0"/>
    </xf>
    <xf numFmtId="0" fontId="38" fillId="0" borderId="11" xfId="0" applyFont="1" applyBorder="1" applyAlignment="1">
      <alignment horizontal="center" vertical="center"/>
    </xf>
    <xf numFmtId="0" fontId="25" fillId="3" borderId="31" xfId="0" applyFont="1" applyFill="1" applyBorder="1" applyAlignment="1" applyProtection="1">
      <alignment horizontal="center" vertical="center" wrapText="1"/>
      <protection locked="0"/>
    </xf>
    <xf numFmtId="0" fontId="0" fillId="0" borderId="99" xfId="0" applyBorder="1" applyProtection="1">
      <protection locked="0"/>
    </xf>
    <xf numFmtId="0" fontId="23" fillId="18" borderId="49" xfId="0" applyFont="1" applyFill="1" applyBorder="1" applyAlignment="1" applyProtection="1">
      <alignment horizontal="center" vertical="center"/>
      <protection locked="0"/>
    </xf>
    <xf numFmtId="0" fontId="0" fillId="0" borderId="62" xfId="0" applyBorder="1" applyProtection="1">
      <protection locked="0"/>
    </xf>
    <xf numFmtId="0" fontId="0" fillId="0" borderId="63" xfId="0" applyBorder="1" applyProtection="1">
      <protection locked="0"/>
    </xf>
    <xf numFmtId="165" fontId="23" fillId="18" borderId="62" xfId="1" applyNumberFormat="1" applyFont="1" applyFill="1" applyBorder="1" applyAlignment="1" applyProtection="1">
      <alignment horizontal="center" vertical="center"/>
      <protection locked="0"/>
    </xf>
    <xf numFmtId="1" fontId="25" fillId="15" borderId="31" xfId="0" applyNumberFormat="1" applyFont="1" applyFill="1" applyBorder="1" applyAlignment="1">
      <alignment horizontal="center" vertical="center"/>
    </xf>
    <xf numFmtId="3" fontId="8" fillId="4" borderId="18" xfId="0" applyNumberFormat="1" applyFont="1" applyFill="1" applyBorder="1" applyAlignment="1">
      <alignment horizontal="right" vertical="center"/>
    </xf>
    <xf numFmtId="0" fontId="38" fillId="0" borderId="0" xfId="0" applyFont="1" applyAlignment="1">
      <alignment horizontal="center" vertical="center"/>
    </xf>
    <xf numFmtId="0" fontId="0" fillId="0" borderId="0" xfId="0" applyAlignment="1">
      <alignment horizontal="center" vertical="center"/>
    </xf>
    <xf numFmtId="0" fontId="4" fillId="8" borderId="61" xfId="0" applyFont="1" applyFill="1" applyBorder="1" applyAlignment="1">
      <alignment horizontal="center" vertical="center"/>
    </xf>
    <xf numFmtId="0" fontId="40" fillId="0" borderId="0" xfId="0" applyFont="1" applyAlignment="1">
      <alignment horizontal="center" vertical="center" wrapText="1"/>
    </xf>
    <xf numFmtId="0" fontId="0" fillId="0" borderId="0" xfId="0"/>
    <xf numFmtId="0" fontId="43" fillId="0" borderId="0" xfId="0" applyFont="1"/>
    <xf numFmtId="0" fontId="4" fillId="2" borderId="103" xfId="0" applyFont="1" applyFill="1" applyBorder="1" applyAlignment="1">
      <alignment horizontal="center" vertical="center" wrapText="1"/>
    </xf>
    <xf numFmtId="0" fontId="0" fillId="0" borderId="66" xfId="0" applyBorder="1"/>
    <xf numFmtId="0" fontId="0" fillId="0" borderId="91" xfId="0" applyBorder="1"/>
    <xf numFmtId="14" fontId="48" fillId="0" borderId="11" xfId="0" applyNumberFormat="1" applyFont="1" applyBorder="1" applyAlignment="1" applyProtection="1">
      <alignment horizontal="center" vertical="center" wrapText="1"/>
      <protection locked="0"/>
    </xf>
    <xf numFmtId="0" fontId="0" fillId="0" borderId="28" xfId="0" applyBorder="1" applyProtection="1">
      <protection locked="0"/>
    </xf>
    <xf numFmtId="0" fontId="0" fillId="0" borderId="29" xfId="0" applyBorder="1" applyProtection="1">
      <protection locked="0"/>
    </xf>
    <xf numFmtId="0" fontId="4" fillId="2" borderId="11" xfId="0" applyFont="1" applyFill="1" applyBorder="1" applyAlignment="1">
      <alignment horizontal="center" vertical="center"/>
    </xf>
    <xf numFmtId="0" fontId="4" fillId="2" borderId="93" xfId="0" applyFont="1" applyFill="1" applyBorder="1" applyAlignment="1">
      <alignment horizontal="center" vertical="center"/>
    </xf>
    <xf numFmtId="0" fontId="0" fillId="0" borderId="52" xfId="0" applyBorder="1"/>
    <xf numFmtId="0" fontId="0" fillId="0" borderId="54" xfId="0" applyBorder="1"/>
    <xf numFmtId="0" fontId="4" fillId="2" borderId="23" xfId="0" applyFont="1" applyFill="1" applyBorder="1" applyAlignment="1">
      <alignment horizontal="center" vertical="center"/>
    </xf>
    <xf numFmtId="0" fontId="0" fillId="0" borderId="21" xfId="0" applyBorder="1"/>
    <xf numFmtId="0" fontId="0" fillId="0" borderId="90" xfId="0" applyBorder="1"/>
    <xf numFmtId="0" fontId="4" fillId="2" borderId="35" xfId="0" applyFont="1" applyFill="1" applyBorder="1" applyAlignment="1">
      <alignment horizontal="center" vertical="center"/>
    </xf>
    <xf numFmtId="0" fontId="0" fillId="0" borderId="38" xfId="0" applyBorder="1"/>
    <xf numFmtId="0" fontId="0" fillId="0" borderId="30" xfId="0" applyBorder="1"/>
    <xf numFmtId="0" fontId="4" fillId="2" borderId="96" xfId="0" applyFont="1" applyFill="1" applyBorder="1" applyAlignment="1">
      <alignment horizontal="center" vertical="center"/>
    </xf>
    <xf numFmtId="0" fontId="0" fillId="0" borderId="102" xfId="0" applyBorder="1"/>
    <xf numFmtId="0" fontId="0" fillId="0" borderId="110" xfId="0" applyBorder="1"/>
    <xf numFmtId="0" fontId="4" fillId="2" borderId="58" xfId="0" applyFont="1" applyFill="1" applyBorder="1" applyAlignment="1">
      <alignment horizontal="center" vertical="center" wrapText="1"/>
    </xf>
    <xf numFmtId="0" fontId="0" fillId="0" borderId="97" xfId="0" applyBorder="1"/>
    <xf numFmtId="0" fontId="0" fillId="0" borderId="104" xfId="0" applyBorder="1"/>
    <xf numFmtId="1" fontId="25" fillId="3" borderId="50" xfId="0" applyNumberFormat="1" applyFont="1" applyFill="1" applyBorder="1" applyAlignment="1" applyProtection="1">
      <alignment horizontal="center" vertical="center" wrapText="1"/>
      <protection locked="0"/>
    </xf>
    <xf numFmtId="1" fontId="25" fillId="3" borderId="10" xfId="0" applyNumberFormat="1" applyFont="1" applyFill="1" applyBorder="1" applyAlignment="1" applyProtection="1">
      <alignment horizontal="center" vertical="center" wrapText="1"/>
      <protection locked="0"/>
    </xf>
    <xf numFmtId="1" fontId="25" fillId="0" borderId="51" xfId="0" applyNumberFormat="1" applyFont="1" applyBorder="1" applyAlignment="1" applyProtection="1">
      <alignment horizontal="center" vertical="center" wrapText="1"/>
      <protection locked="0"/>
    </xf>
  </cellXfs>
  <cellStyles count="4">
    <cellStyle name="Moneda" xfId="1" builtinId="4"/>
    <cellStyle name="Normal" xfId="0" builtinId="0"/>
    <cellStyle name="Normal 2" xfId="3" xr:uid="{00000000-0005-0000-0000-000003000000}"/>
    <cellStyle name="Porcentaje" xfId="2" builtinId="5"/>
  </cellStyles>
  <dxfs count="137">
    <dxf>
      <font>
        <color rgb="FF9C0006"/>
      </font>
      <fill>
        <patternFill>
          <bgColor rgb="FFFFC7CE"/>
        </patternFill>
      </fill>
    </dxf>
    <dxf>
      <font>
        <strike val="0"/>
        <condense val="0"/>
        <extend val="0"/>
        <outline val="0"/>
        <shadow val="0"/>
        <vertAlign val="baseline"/>
        <sz val="10"/>
        <color auto="1"/>
        <name val="Arial Narrow"/>
      </font>
      <fill>
        <patternFill>
          <fgColor indexed="64"/>
          <bgColor indexed="65"/>
        </patternFill>
      </fill>
      <alignment horizontal="center" vertical="center" wrapText="1"/>
      <border>
        <left/>
        <right/>
        <top/>
        <bottom style="thin">
          <color indexed="64"/>
        </bottom>
      </border>
    </dxf>
    <dxf>
      <font>
        <strike val="0"/>
        <condense val="0"/>
        <extend val="0"/>
        <outline val="0"/>
        <shadow val="0"/>
        <vertAlign val="baseline"/>
        <sz val="10"/>
        <color auto="1"/>
        <name val="Arial Narrow"/>
      </font>
      <fill>
        <patternFill>
          <fgColor indexed="64"/>
          <bgColor indexed="65"/>
        </patternFill>
      </fill>
      <alignment horizontal="center" vertical="center" wrapText="1"/>
      <border>
        <left/>
        <right/>
        <top/>
        <bottom style="thin">
          <color indexed="64"/>
        </bottom>
      </border>
    </dxf>
    <dxf>
      <font>
        <strike val="0"/>
        <condense val="0"/>
        <extend val="0"/>
        <outline val="0"/>
        <shadow val="0"/>
        <vertAlign val="baseline"/>
        <sz val="10"/>
        <color auto="1"/>
        <name val="Arial Narrow"/>
      </font>
      <fill>
        <patternFill>
          <fgColor indexed="64"/>
          <bgColor indexed="65"/>
        </patternFill>
      </fill>
      <alignment horizontal="center" vertical="center" wrapText="1"/>
      <border>
        <left/>
        <right/>
        <top/>
        <bottom style="thin">
          <color indexed="64"/>
        </bottom>
      </border>
    </dxf>
    <dxf>
      <font>
        <strike val="0"/>
        <condense val="0"/>
        <extend val="0"/>
        <outline val="0"/>
        <shadow val="0"/>
        <vertAlign val="baseline"/>
        <sz val="10"/>
        <color auto="1"/>
        <name val="Arial Narrow"/>
      </font>
      <numFmt numFmtId="0" formatCode="General"/>
      <fill>
        <patternFill>
          <fgColor indexed="64"/>
          <bgColor indexed="65"/>
        </patternFill>
      </fill>
      <alignment horizontal="center" vertical="center" wrapText="1"/>
      <border>
        <left/>
        <right/>
        <top/>
        <bottom style="thin">
          <color indexed="64"/>
        </bottom>
      </border>
    </dxf>
    <dxf>
      <font>
        <strike val="0"/>
        <condense val="0"/>
        <extend val="0"/>
        <outline val="0"/>
        <shadow val="0"/>
        <vertAlign val="baseline"/>
        <sz val="10"/>
        <color auto="1"/>
        <name val="Arial Narrow"/>
      </font>
      <numFmt numFmtId="0" formatCode="General"/>
      <fill>
        <patternFill>
          <fgColor indexed="64"/>
          <bgColor indexed="65"/>
        </patternFill>
      </fill>
      <alignment horizontal="center" vertical="center" wrapText="1"/>
      <border>
        <left/>
        <right/>
        <top/>
        <bottom style="thin">
          <color indexed="64"/>
        </bottom>
      </border>
    </dxf>
    <dxf>
      <font>
        <strike val="0"/>
        <condense val="0"/>
        <extend val="0"/>
        <outline val="0"/>
        <shadow val="0"/>
        <vertAlign val="baseline"/>
        <sz val="10"/>
        <color auto="1"/>
        <name val="Arial Narrow"/>
      </font>
      <fill>
        <patternFill>
          <fgColor indexed="64"/>
          <bgColor indexed="65"/>
        </patternFill>
      </fill>
      <alignment horizontal="center" vertical="center" wrapText="1"/>
      <border outline="0">
        <left/>
        <right/>
        <top/>
        <bottom style="thin">
          <color indexed="64"/>
        </bottom>
      </border>
    </dxf>
    <dxf>
      <border outline="0">
        <left style="thin">
          <color indexed="64"/>
        </left>
        <right style="thin">
          <color indexed="64"/>
        </right>
        <top style="thin">
          <color indexed="64"/>
        </top>
        <bottom style="thin">
          <color indexed="64"/>
        </bottom>
      </border>
    </dxf>
    <dxf>
      <font>
        <strike val="0"/>
        <condense val="0"/>
        <extend val="0"/>
        <outline val="0"/>
        <shadow val="0"/>
        <vertAlign val="baseline"/>
        <sz val="10"/>
        <color auto="1"/>
        <name val="Arial Narrow"/>
      </font>
      <fill>
        <patternFill>
          <fgColor indexed="64"/>
          <bgColor indexed="65"/>
        </patternFill>
      </fill>
      <alignment horizontal="center" vertical="center" wrapText="1"/>
    </dxf>
    <dxf>
      <border outline="0">
        <bottom style="thin">
          <color indexed="64"/>
        </bottom>
      </border>
    </dxf>
    <dxf>
      <font>
        <b/>
        <strike val="0"/>
        <condense val="0"/>
        <extend val="0"/>
        <outline val="0"/>
        <shadow val="0"/>
        <vertAlign val="baseline"/>
        <sz val="10"/>
        <color theme="0"/>
        <name val="Arial Narrow"/>
      </font>
      <fill>
        <patternFill>
          <fgColor indexed="64"/>
          <bgColor indexed="65"/>
        </patternFill>
      </fill>
      <alignment horizontal="center" vertical="center" wrapText="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ill>
        <patternFill>
          <bgColor auto="1"/>
        </patternFill>
      </fill>
    </dxf>
    <dxf>
      <border outline="0">
        <top style="thin">
          <color indexed="64"/>
        </top>
      </border>
    </dxf>
    <dxf>
      <border outline="0">
        <bottom style="thin">
          <color theme="4" tint="0.39997558519241921"/>
        </bottom>
      </border>
    </dxf>
    <dxf>
      <fill>
        <patternFill>
          <bgColor auto="1"/>
        </patternFill>
      </fill>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ill>
        <patternFill>
          <bgColor auto="1"/>
        </patternFill>
      </fill>
    </dxf>
    <dxf>
      <border outline="0">
        <top style="thin">
          <color indexed="64"/>
        </top>
      </border>
    </dxf>
    <dxf>
      <border outline="0">
        <bottom style="thin">
          <color theme="4" tint="0.39997558519241921"/>
        </bottom>
      </border>
    </dxf>
    <dxf>
      <fill>
        <patternFill>
          <bgColor auto="1"/>
        </patternFill>
      </fill>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indexed="64"/>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top style="thin">
          <color indexed="64"/>
        </top>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indexed="64"/>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fgColor theme="4" tint="0.79998168889431442"/>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strike val="0"/>
        <condense val="0"/>
        <extend val="0"/>
        <outline val="0"/>
        <shadow val="0"/>
        <vertAlign val="baseline"/>
        <sz val="10"/>
        <color auto="1"/>
        <name val="Arial Narrow"/>
      </font>
      <fill>
        <patternFill>
          <bgColor auto="1"/>
        </patternFill>
      </fill>
      <alignment horizontal="center" vertical="center" wrapText="1"/>
    </dxf>
    <dxf>
      <border outline="0">
        <top style="thin">
          <color indexed="64"/>
        </top>
      </border>
    </dxf>
    <dxf>
      <border outline="0">
        <top style="thin">
          <color theme="4" tint="0.39997558519241921"/>
        </top>
        <bottom style="thin">
          <color theme="4" tint="0.39997558519241921"/>
        </bottom>
      </border>
    </dxf>
    <dxf>
      <font>
        <strike val="0"/>
        <condense val="0"/>
        <extend val="0"/>
        <outline val="0"/>
        <shadow val="0"/>
        <vertAlign val="baseline"/>
        <sz val="10"/>
        <color auto="1"/>
        <name val="Arial Narrow"/>
      </font>
      <fill>
        <patternFill>
          <bgColor auto="1"/>
        </patternFill>
      </fill>
      <alignment horizontal="center" vertical="center" wrapText="1"/>
    </dxf>
    <dxf>
      <border outline="0">
        <bottom style="thin">
          <color indexed="64"/>
        </bottom>
      </border>
    </dxf>
    <dxf>
      <font>
        <strike val="0"/>
        <condense val="0"/>
        <extend val="0"/>
        <outline val="0"/>
        <shadow val="0"/>
        <vertAlign val="baseline"/>
        <sz val="10"/>
        <color auto="1"/>
        <name val="Arial Narrow"/>
      </font>
      <fill>
        <patternFill>
          <bgColor auto="1"/>
        </patternFill>
      </fill>
      <alignment horizontal="center" vertical="center" wrapText="1"/>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601579</xdr:colOff>
      <xdr:row>48</xdr:row>
      <xdr:rowOff>50502</xdr:rowOff>
    </xdr:from>
    <xdr:to>
      <xdr:col>1</xdr:col>
      <xdr:colOff>2244911</xdr:colOff>
      <xdr:row>52</xdr:row>
      <xdr:rowOff>108045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2775284" y="10333491"/>
          <a:ext cx="1643332" cy="811522"/>
        </a:xfrm>
        <a:prstGeom prst="rect">
          <a:avLst/>
        </a:prstGeom>
        <a:ln>
          <a:prstDash val="solid"/>
        </a:ln>
      </xdr:spPr>
    </xdr:pic>
    <xdr:clientData/>
  </xdr:twoCellAnchor>
  <xdr:twoCellAnchor editAs="oneCell">
    <xdr:from>
      <xdr:col>1</xdr:col>
      <xdr:colOff>1403685</xdr:colOff>
      <xdr:row>44</xdr:row>
      <xdr:rowOff>143470</xdr:rowOff>
    </xdr:from>
    <xdr:to>
      <xdr:col>2</xdr:col>
      <xdr:colOff>452684</xdr:colOff>
      <xdr:row>48</xdr:row>
      <xdr:rowOff>87983</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cstate="print"/>
        <a:stretch>
          <a:fillRect/>
        </a:stretch>
      </xdr:blipFill>
      <xdr:spPr>
        <a:xfrm>
          <a:off x="3577390" y="9688523"/>
          <a:ext cx="1391147" cy="68244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2392680</xdr:colOff>
      <xdr:row>45</xdr:row>
      <xdr:rowOff>81088</xdr:rowOff>
    </xdr:from>
    <xdr:to>
      <xdr:col>3</xdr:col>
      <xdr:colOff>911812</xdr:colOff>
      <xdr:row>49</xdr:row>
      <xdr:rowOff>161090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2743200" y="9575608"/>
          <a:ext cx="1643332" cy="811522"/>
        </a:xfrm>
        <a:prstGeom prst="rect">
          <a:avLst/>
        </a:prstGeom>
        <a:ln>
          <a:prstDash val="solid"/>
        </a:ln>
      </xdr:spPr>
    </xdr:pic>
    <xdr:clientData/>
  </xdr:twoCellAnchor>
  <xdr:twoCellAnchor editAs="oneCell">
    <xdr:from>
      <xdr:col>3</xdr:col>
      <xdr:colOff>70586</xdr:colOff>
      <xdr:row>41</xdr:row>
      <xdr:rowOff>167640</xdr:rowOff>
    </xdr:from>
    <xdr:to>
      <xdr:col>4</xdr:col>
      <xdr:colOff>303493</xdr:colOff>
      <xdr:row>45</xdr:row>
      <xdr:rowOff>118570</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3545306" y="8930640"/>
          <a:ext cx="1391147" cy="682449"/>
        </a:xfrm>
        <a:prstGeom prst="rect">
          <a:avLst/>
        </a:prstGeom>
        <a:ln>
          <a:prstDash val="solid"/>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162" displayName="TABLA1162" ref="A1:A9" totalsRowShown="0" headerRowDxfId="135" dataDxfId="133" headerRowBorderDxfId="134" tableBorderDxfId="132" totalsRowBorderDxfId="131">
  <autoFilter ref="A1:A9" xr:uid="{00000000-0009-0000-0100-000001000000}"/>
  <tableColumns count="1">
    <tableColumn id="1" xr3:uid="{00000000-0010-0000-0000-000001000000}" name="TABLA1162" dataDxfId="1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132" displayName="TABLA1132" ref="B1:B12" totalsRowShown="0" headerRowDxfId="129" dataDxfId="127" headerRowBorderDxfId="128" tableBorderDxfId="126">
  <autoFilter ref="B1:B12" xr:uid="{00000000-0009-0000-0100-000002000000}"/>
  <tableColumns count="1">
    <tableColumn id="1" xr3:uid="{00000000-0010-0000-0100-000001000000}" name="TABLA1132" dataDxfId="12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1145" displayName="TABLA1145" ref="C1:C5" totalsRowShown="0" headerRowDxfId="124" dataDxfId="122" headerRowBorderDxfId="123" tableBorderDxfId="121" totalsRowBorderDxfId="120">
  <autoFilter ref="C1:C5" xr:uid="{00000000-0009-0000-0100-000003000000}"/>
  <tableColumns count="1">
    <tableColumn id="1" xr3:uid="{00000000-0010-0000-0200-000001000000}" name="TABLA1145" dataDxfId="11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1147" displayName="TABLA1147" ref="D1:D8" totalsRowShown="0" headerRowDxfId="118" dataDxfId="116" headerRowBorderDxfId="117" tableBorderDxfId="115" totalsRowBorderDxfId="114">
  <autoFilter ref="D1:D8" xr:uid="{00000000-0009-0000-0100-000004000000}"/>
  <tableColumns count="1">
    <tableColumn id="1" xr3:uid="{00000000-0010-0000-0300-000001000000}" name="TABLA1147" dataDxfId="11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1149" displayName="TABLA1149" ref="E1:E10" totalsRowShown="0" headerRowDxfId="112" dataDxfId="110" headerRowBorderDxfId="111" tableBorderDxfId="109" totalsRowBorderDxfId="108">
  <autoFilter ref="E1:E10" xr:uid="{00000000-0009-0000-0100-000005000000}"/>
  <tableColumns count="1">
    <tableColumn id="1" xr3:uid="{00000000-0010-0000-0400-000001000000}" name="TABLA1149" dataDxfId="10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1150" displayName="TABLA1150" ref="F1:F2" totalsRowShown="0" headerRowDxfId="106" dataDxfId="104" headerRowBorderDxfId="105" tableBorderDxfId="103" totalsRowBorderDxfId="102">
  <autoFilter ref="F1:F2" xr:uid="{00000000-0009-0000-0100-000006000000}"/>
  <tableColumns count="1">
    <tableColumn id="1" xr3:uid="{00000000-0010-0000-0500-000001000000}" name="TABLA1150" dataDxfId="10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1151" displayName="TABLA1151" ref="G1:G26" totalsRowShown="0" headerRowDxfId="100" dataDxfId="98" headerRowBorderDxfId="99" tableBorderDxfId="97" totalsRowBorderDxfId="96">
  <autoFilter ref="G1:G26" xr:uid="{00000000-0009-0000-0100-000007000000}"/>
  <tableColumns count="1">
    <tableColumn id="1" xr3:uid="{00000000-0010-0000-0600-000001000000}" name="TABLA1151" dataDxfId="9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1153" displayName="TABLA1153" ref="H1:H13" totalsRowShown="0" headerRowDxfId="94" dataDxfId="92" headerRowBorderDxfId="93" tableBorderDxfId="91" totalsRowBorderDxfId="90">
  <autoFilter ref="H1:H13" xr:uid="{00000000-0009-0000-0100-000008000000}"/>
  <tableColumns count="1">
    <tableColumn id="1" xr3:uid="{00000000-0010-0000-0700-000001000000}" name="TABLA1153" dataDxfId="8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1158" displayName="TABLA1158" ref="I1:I12" totalsRowShown="0" headerRowDxfId="88" dataDxfId="86" headerRowBorderDxfId="87" tableBorderDxfId="85" totalsRowBorderDxfId="84">
  <autoFilter ref="I1:I12" xr:uid="{00000000-0009-0000-0100-000009000000}"/>
  <tableColumns count="1">
    <tableColumn id="1" xr3:uid="{00000000-0010-0000-0800-000001000000}" name="TABLA1158" dataDxfId="8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159" displayName="TABLA1159" ref="J1:J7" totalsRowShown="0" headerRowDxfId="82" dataDxfId="80" headerRowBorderDxfId="81" tableBorderDxfId="79" totalsRowBorderDxfId="78">
  <autoFilter ref="J1:J7" xr:uid="{00000000-0009-0000-0100-00000A000000}"/>
  <tableColumns count="1">
    <tableColumn id="1" xr3:uid="{00000000-0010-0000-0900-000001000000}" name="TABLA1159" dataDxfId="7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63" displayName="TABLA1163" ref="K1:K9" totalsRowShown="0" headerRowDxfId="76" dataDxfId="74" headerRowBorderDxfId="75" tableBorderDxfId="73" totalsRowBorderDxfId="72">
  <autoFilter ref="K1:K9" xr:uid="{00000000-0009-0000-0100-00000B000000}"/>
  <tableColumns count="1">
    <tableColumn id="1" xr3:uid="{00000000-0010-0000-0A00-000001000000}" name="TABLA1163" dataDxfId="7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164" displayName="TABLA1164" ref="L1:L5" totalsRowShown="0" headerRowDxfId="70" dataDxfId="68" headerRowBorderDxfId="69" tableBorderDxfId="67" totalsRowBorderDxfId="66">
  <autoFilter ref="L1:L5" xr:uid="{00000000-0009-0000-0100-00000C000000}"/>
  <tableColumns count="1">
    <tableColumn id="1" xr3:uid="{00000000-0010-0000-0B00-000001000000}" name="TABLA1164" dataDxfId="65"/>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167" displayName="TABLA1167" ref="M1:M8" totalsRowShown="0" headerRowDxfId="64" dataDxfId="62" headerRowBorderDxfId="63" tableBorderDxfId="61" totalsRowBorderDxfId="60">
  <autoFilter ref="M1:M8" xr:uid="{00000000-0009-0000-0100-00000D000000}"/>
  <tableColumns count="1">
    <tableColumn id="1" xr3:uid="{00000000-0010-0000-0C00-000001000000}" name="TABLA1167" dataDxfId="59"/>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168" displayName="TABLA1168" ref="N1:N10" totalsRowShown="0" headerRowDxfId="58" dataDxfId="56" headerRowBorderDxfId="57" tableBorderDxfId="55" totalsRowBorderDxfId="54">
  <autoFilter ref="N1:N10" xr:uid="{00000000-0009-0000-0100-00000E000000}"/>
  <tableColumns count="1">
    <tableColumn id="1" xr3:uid="{00000000-0010-0000-0D00-000001000000}" name="TABLA1168" dataDxfId="53"/>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169" displayName="TABLA1169" ref="O1:O20" totalsRowShown="0" headerRowDxfId="52" dataDxfId="50" headerRowBorderDxfId="51" tableBorderDxfId="49" totalsRowBorderDxfId="48">
  <autoFilter ref="O1:O20" xr:uid="{00000000-0009-0000-0100-00000F000000}"/>
  <tableColumns count="1">
    <tableColumn id="1" xr3:uid="{00000000-0010-0000-0E00-000001000000}" name="TABLA1169" dataDxfId="47"/>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170" displayName="TABLA1170" ref="P1:P9" totalsRowShown="0" headerRowDxfId="46" dataDxfId="44" headerRowBorderDxfId="45" tableBorderDxfId="43" totalsRowBorderDxfId="42">
  <autoFilter ref="P1:P9" xr:uid="{00000000-0009-0000-0100-000010000000}"/>
  <tableColumns count="1">
    <tableColumn id="1" xr3:uid="{00000000-0010-0000-0F00-000001000000}" name="TABLA1170" dataDxfId="41"/>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171" displayName="TABLA1171" ref="Q1:Q12" totalsRowShown="0" headerRowDxfId="40" dataDxfId="38" headerRowBorderDxfId="39" tableBorderDxfId="37" totalsRowBorderDxfId="36">
  <autoFilter ref="Q1:Q12" xr:uid="{00000000-0009-0000-0100-000011000000}"/>
  <tableColumns count="1">
    <tableColumn id="1" xr3:uid="{00000000-0010-0000-1000-000001000000}" name="TABLA1171" dataDxfId="35"/>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173" displayName="TABLA1173" ref="R1:R8" totalsRowShown="0" headerRowDxfId="34" dataDxfId="32" headerRowBorderDxfId="33" tableBorderDxfId="31" totalsRowBorderDxfId="30">
  <autoFilter ref="R1:R8" xr:uid="{00000000-0009-0000-0100-000012000000}"/>
  <tableColumns count="1">
    <tableColumn id="1" xr3:uid="{00000000-0010-0000-1100-000001000000}" name="TABLA1173" dataDxfId="29"/>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174" displayName="TABLA1174" ref="S1:S3" totalsRowShown="0" headerRowDxfId="28" dataDxfId="26" headerRowBorderDxfId="27" tableBorderDxfId="25" totalsRowBorderDxfId="24">
  <autoFilter ref="S1:S3" xr:uid="{00000000-0009-0000-0100-000013000000}"/>
  <tableColumns count="1">
    <tableColumn id="1" xr3:uid="{00000000-0010-0000-1200-000001000000}" name="TABLA1174" dataDxfId="23"/>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1175" displayName="TABLA1175" ref="T1:T6" totalsRowShown="0" headerRowDxfId="22" dataDxfId="20" headerRowBorderDxfId="21" tableBorderDxfId="19" totalsRowBorderDxfId="18">
  <autoFilter ref="T1:T6" xr:uid="{00000000-0009-0000-0100-000014000000}"/>
  <tableColumns count="1">
    <tableColumn id="1" xr3:uid="{00000000-0010-0000-1300-000001000000}" name="TABLA1175" dataDxfId="1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CENTRO7" displayName="CENTRO7" ref="A1:F175" totalsRowShown="0" headerRowDxfId="10" dataDxfId="8" headerRowBorderDxfId="9" tableBorderDxfId="7">
  <autoFilter ref="A1:F175" xr:uid="{00000000-0009-0000-0100-000015000000}"/>
  <sortState xmlns:xlrd2="http://schemas.microsoft.com/office/spreadsheetml/2017/richdata2" ref="A2:F175">
    <sortCondition ref="B1:B175"/>
  </sortState>
  <tableColumns count="6">
    <tableColumn id="1" xr3:uid="{00000000-0010-0000-1400-000001000000}" name="CENTRO DE COSTOS" dataDxfId="6"/>
    <tableColumn id="2" xr3:uid="{00000000-0010-0000-1400-000002000000}" name="INDICADOR DE PRODUCTO" dataDxfId="5"/>
    <tableColumn id="3" xr3:uid="{00000000-0010-0000-1400-000003000000}" name="PRODUCTO PND" dataDxfId="4"/>
    <tableColumn id="4" xr3:uid="{00000000-0010-0000-1400-000004000000}" name="Unidad de Medida" dataDxfId="3"/>
    <tableColumn id="5" xr3:uid="{00000000-0010-0000-1400-000005000000}" name="Meta Producto Cuatrenio" dataDxfId="2"/>
    <tableColumn id="7" xr3:uid="{00000000-0010-0000-1400-000007000000}" name="PRODUCTO PND3" dataDxfId="1"/>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vmlDrawing" Target="../drawings/vmlDrawing2.vml"/><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table" Target="../tables/table21.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5DFEC"/>
  </sheetPr>
  <dimension ref="A1:AB1018"/>
  <sheetViews>
    <sheetView showGridLines="0" showRuler="0" view="pageBreakPreview" topLeftCell="A4" zoomScale="70" zoomScaleNormal="70" zoomScaleSheetLayoutView="70" zoomScalePageLayoutView="66" workbookViewId="0">
      <selection activeCell="X15" sqref="X15"/>
    </sheetView>
  </sheetViews>
  <sheetFormatPr baseColWidth="10" defaultColWidth="14.44140625" defaultRowHeight="15" customHeight="1"/>
  <cols>
    <col min="1" max="1" width="31.6640625" style="312" customWidth="1"/>
    <col min="2" max="2" width="34.109375" style="312" customWidth="1"/>
    <col min="3" max="4" width="31.6640625" style="312" customWidth="1"/>
    <col min="5" max="6" width="16.6640625" style="312" customWidth="1"/>
    <col min="7" max="7" width="15.88671875" style="312" customWidth="1"/>
    <col min="8" max="8" width="18.109375" style="312" customWidth="1"/>
    <col min="9" max="9" width="7.44140625" style="312" customWidth="1"/>
    <col min="10" max="10" width="7.44140625" style="312" hidden="1" customWidth="1"/>
    <col min="11" max="11" width="47.109375" style="312" customWidth="1"/>
    <col min="12" max="12" width="13.5546875" style="312" bestFit="1" customWidth="1"/>
    <col min="13" max="13" width="14.88671875" style="312" customWidth="1"/>
    <col min="14" max="14" width="12" style="312" customWidth="1"/>
    <col min="15" max="15" width="17.33203125" style="312" customWidth="1"/>
    <col min="16" max="16" width="17.44140625" style="312" customWidth="1"/>
    <col min="17" max="17" width="11.5546875" style="200" customWidth="1"/>
    <col min="18" max="18" width="17.5546875" style="312" customWidth="1"/>
    <col min="19" max="19" width="14.6640625" style="312" bestFit="1" customWidth="1"/>
    <col min="20" max="20" width="12.109375" style="312" customWidth="1"/>
    <col min="21" max="21" width="17.109375" style="312" customWidth="1"/>
    <col min="22" max="22" width="20.33203125" style="312" bestFit="1" customWidth="1"/>
    <col min="23" max="23" width="12" style="312" customWidth="1"/>
    <col min="24" max="24" width="17.109375" style="312" customWidth="1"/>
    <col min="25" max="25" width="19.44140625" style="312" customWidth="1"/>
    <col min="26" max="26" width="13" style="312" customWidth="1"/>
    <col min="27" max="28" width="17.109375" style="312" customWidth="1"/>
    <col min="29" max="30" width="14.44140625" style="312" customWidth="1"/>
    <col min="31" max="16384" width="14.44140625" style="312"/>
  </cols>
  <sheetData>
    <row r="1" spans="1:28" ht="37.5" customHeight="1" thickBot="1">
      <c r="A1" s="349" t="s">
        <v>0</v>
      </c>
      <c r="B1" s="318"/>
      <c r="C1" s="318"/>
      <c r="D1" s="318"/>
      <c r="E1" s="318"/>
      <c r="F1" s="318"/>
      <c r="G1" s="318"/>
      <c r="H1" s="318"/>
      <c r="I1" s="318"/>
      <c r="J1" s="318"/>
      <c r="K1" s="318"/>
      <c r="L1" s="318"/>
      <c r="M1" s="318"/>
      <c r="N1" s="318"/>
      <c r="O1" s="318"/>
      <c r="P1" s="318"/>
      <c r="Q1" s="318"/>
      <c r="R1" s="318"/>
      <c r="S1" s="318"/>
      <c r="T1" s="318"/>
      <c r="U1" s="318"/>
      <c r="V1" s="318"/>
      <c r="W1" s="318"/>
      <c r="X1" s="318"/>
      <c r="Y1" s="318"/>
      <c r="Z1" s="318"/>
      <c r="AA1" s="318"/>
      <c r="AB1" s="319"/>
    </row>
    <row r="2" spans="1:28" ht="15" customHeight="1" thickBot="1"/>
    <row r="3" spans="1:28" ht="29.25" customHeight="1" thickBot="1">
      <c r="A3" s="326" t="s">
        <v>1</v>
      </c>
      <c r="B3" s="327"/>
      <c r="C3" s="86">
        <v>2600012</v>
      </c>
      <c r="D3" s="11" t="s">
        <v>2</v>
      </c>
      <c r="E3" s="356">
        <f>VLOOKUP(C3,AUXILIAR!A:B,2,0)</f>
        <v>202600000017000</v>
      </c>
      <c r="F3" s="327"/>
      <c r="G3" s="11" t="s">
        <v>3</v>
      </c>
      <c r="H3" s="350">
        <v>2026</v>
      </c>
      <c r="I3" s="351"/>
      <c r="J3" s="168"/>
      <c r="K3" s="326" t="s">
        <v>4</v>
      </c>
      <c r="L3" s="318"/>
      <c r="M3" s="327"/>
      <c r="N3" s="117" t="str">
        <f>CONCATENATE("TABLA",MID(O3,1,4))</f>
        <v>TABLA1173</v>
      </c>
      <c r="O3" s="320" t="str">
        <f>VLOOKUP(C3,AUXILIAR!A:K,11,0)</f>
        <v>1173 SECRETARÍA DE SALUD</v>
      </c>
      <c r="P3" s="318"/>
      <c r="Q3" s="318"/>
      <c r="R3" s="318"/>
      <c r="S3" s="318"/>
      <c r="T3" s="318"/>
      <c r="U3" s="318"/>
      <c r="V3" s="318"/>
      <c r="W3" s="318"/>
      <c r="X3" s="318"/>
      <c r="Y3" s="318"/>
      <c r="Z3" s="318"/>
      <c r="AA3" s="318"/>
      <c r="AB3" s="319"/>
    </row>
    <row r="4" spans="1:28" ht="29.25" customHeight="1" thickBot="1">
      <c r="A4" s="326" t="s">
        <v>5</v>
      </c>
      <c r="B4" s="327"/>
      <c r="C4" s="328" t="str">
        <f>VLOOKUP(C3,AUXILIAR!A:C,3,0)</f>
        <v>CONSTRUCCIÓN DE LA NUEVA PLANTA FÍSICA DEL CENTRO DE SALUD DEL CORREGIMIENTO DE ROZO EN EL MUNICIPIO DE PALMIRA</v>
      </c>
      <c r="D4" s="318"/>
      <c r="E4" s="318"/>
      <c r="F4" s="318"/>
      <c r="G4" s="318"/>
      <c r="H4" s="318"/>
      <c r="I4" s="327"/>
      <c r="J4" s="169"/>
      <c r="K4" s="326" t="s">
        <v>6</v>
      </c>
      <c r="L4" s="318"/>
      <c r="M4" s="327"/>
      <c r="N4" s="352">
        <v>22058</v>
      </c>
      <c r="O4" s="353"/>
      <c r="P4" s="353"/>
      <c r="Q4" s="353"/>
      <c r="R4" s="353"/>
      <c r="S4" s="353"/>
      <c r="T4" s="353"/>
      <c r="U4" s="353"/>
      <c r="V4" s="353"/>
      <c r="W4" s="353"/>
      <c r="X4" s="353"/>
      <c r="Y4" s="353"/>
      <c r="Z4" s="353"/>
      <c r="AA4" s="353"/>
      <c r="AB4" s="354"/>
    </row>
    <row r="5" spans="1:28" ht="29.25" customHeight="1" thickBot="1">
      <c r="A5" s="343" t="s">
        <v>7</v>
      </c>
      <c r="B5" s="336"/>
      <c r="C5" s="335" t="str">
        <f>VLOOKUP(C3,AUXILIAR!A:F,6,0)</f>
        <v>PALMIRA ME CUIDA CON ASEGURAMIENTO Y PRESTACION INTEGRAL DE SERVICIOS DE SALUD</v>
      </c>
      <c r="D5" s="322"/>
      <c r="E5" s="322"/>
      <c r="F5" s="322"/>
      <c r="G5" s="322"/>
      <c r="H5" s="322"/>
      <c r="I5" s="336"/>
      <c r="J5" s="170"/>
      <c r="K5" s="343" t="s">
        <v>8</v>
      </c>
      <c r="L5" s="322"/>
      <c r="M5" s="336"/>
      <c r="N5" s="321">
        <f>VLOOKUP(C3,'VALOR MÁXIMO'!A:C,3,0)</f>
        <v>21601032556.5</v>
      </c>
      <c r="O5" s="322"/>
      <c r="P5" s="322"/>
      <c r="Q5" s="317" t="s">
        <v>9</v>
      </c>
      <c r="R5" s="318"/>
      <c r="S5" s="319"/>
      <c r="T5" s="355">
        <f>P44+S44+V44+Y44+AB44</f>
        <v>14400688370.998922</v>
      </c>
      <c r="U5" s="353"/>
      <c r="V5" s="353"/>
      <c r="W5" s="317" t="s">
        <v>10</v>
      </c>
      <c r="X5" s="318"/>
      <c r="Y5" s="319"/>
      <c r="Z5" s="331">
        <f>N5-T5</f>
        <v>7200344185.5010777</v>
      </c>
      <c r="AA5" s="322"/>
      <c r="AB5" s="332"/>
    </row>
    <row r="6" spans="1:28" ht="29.25" customHeight="1" thickBot="1">
      <c r="A6" s="67"/>
      <c r="B6" s="67"/>
      <c r="C6" s="68"/>
      <c r="D6" s="68"/>
      <c r="E6" s="68"/>
      <c r="F6" s="68"/>
      <c r="G6" s="68"/>
      <c r="H6" s="68"/>
      <c r="I6" s="68"/>
      <c r="J6" s="68"/>
      <c r="K6" s="67"/>
      <c r="L6" s="69"/>
      <c r="M6" s="70"/>
      <c r="N6" s="70"/>
      <c r="O6" s="70"/>
      <c r="P6" s="70"/>
      <c r="Q6" s="201"/>
      <c r="R6" s="70"/>
      <c r="S6" s="70"/>
      <c r="T6" s="70"/>
      <c r="U6" s="70"/>
      <c r="V6" s="70"/>
      <c r="W6" s="70"/>
      <c r="X6" s="70"/>
      <c r="Y6" s="70"/>
      <c r="Z6" s="70"/>
      <c r="AA6" s="70"/>
      <c r="AB6" s="71"/>
    </row>
    <row r="7" spans="1:28" ht="29.25" customHeight="1" thickBot="1">
      <c r="A7" s="67"/>
      <c r="B7" s="67"/>
      <c r="C7" s="67"/>
      <c r="D7" s="67"/>
      <c r="E7" s="67"/>
      <c r="F7" s="67"/>
      <c r="G7" s="67"/>
      <c r="H7" s="67"/>
      <c r="I7" s="67"/>
      <c r="J7" s="67"/>
      <c r="K7" s="67"/>
      <c r="L7" s="67"/>
      <c r="M7" s="67"/>
      <c r="N7" s="317" t="s">
        <v>11</v>
      </c>
      <c r="O7" s="318"/>
      <c r="P7" s="319"/>
      <c r="Q7" s="317" t="s">
        <v>12</v>
      </c>
      <c r="R7" s="318"/>
      <c r="S7" s="319"/>
      <c r="T7" s="317" t="s">
        <v>13</v>
      </c>
      <c r="U7" s="318"/>
      <c r="V7" s="319"/>
      <c r="W7" s="317" t="s">
        <v>14</v>
      </c>
      <c r="X7" s="318"/>
      <c r="Y7" s="319"/>
      <c r="Z7" s="317" t="s">
        <v>15</v>
      </c>
      <c r="AA7" s="318"/>
      <c r="AB7" s="319"/>
    </row>
    <row r="8" spans="1:28" ht="82.5" customHeight="1" thickBot="1">
      <c r="A8" s="150" t="s">
        <v>16</v>
      </c>
      <c r="B8" s="156" t="s">
        <v>17</v>
      </c>
      <c r="C8" s="156" t="s">
        <v>18</v>
      </c>
      <c r="D8" s="4" t="s">
        <v>19</v>
      </c>
      <c r="E8" s="157" t="s">
        <v>20</v>
      </c>
      <c r="F8" s="158" t="s">
        <v>21</v>
      </c>
      <c r="G8" s="159" t="s">
        <v>22</v>
      </c>
      <c r="H8" s="160" t="s">
        <v>23</v>
      </c>
      <c r="I8" s="313" t="s">
        <v>24</v>
      </c>
      <c r="J8" s="171" t="s">
        <v>25</v>
      </c>
      <c r="K8" s="4" t="s">
        <v>26</v>
      </c>
      <c r="L8" s="54" t="s">
        <v>27</v>
      </c>
      <c r="M8" s="5" t="s">
        <v>28</v>
      </c>
      <c r="N8" s="72" t="s">
        <v>29</v>
      </c>
      <c r="O8" s="73" t="s">
        <v>30</v>
      </c>
      <c r="P8" s="74" t="s">
        <v>31</v>
      </c>
      <c r="Q8" s="202" t="s">
        <v>29</v>
      </c>
      <c r="R8" s="76" t="s">
        <v>30</v>
      </c>
      <c r="S8" s="77" t="s">
        <v>32</v>
      </c>
      <c r="T8" s="75" t="s">
        <v>29</v>
      </c>
      <c r="U8" s="76" t="s">
        <v>30</v>
      </c>
      <c r="V8" s="77" t="s">
        <v>33</v>
      </c>
      <c r="W8" s="75" t="s">
        <v>29</v>
      </c>
      <c r="X8" s="76" t="s">
        <v>30</v>
      </c>
      <c r="Y8" s="77" t="s">
        <v>34</v>
      </c>
      <c r="Z8" s="75" t="s">
        <v>29</v>
      </c>
      <c r="AA8" s="76" t="s">
        <v>30</v>
      </c>
      <c r="AB8" s="77" t="s">
        <v>35</v>
      </c>
    </row>
    <row r="9" spans="1:28" ht="27.6">
      <c r="A9" s="340" t="str">
        <f>IFERROR(VLOOKUP(C3,'VALOR MÁXIMO'!A:D,4,0)," ")</f>
        <v>Ampliar el acceso a los servicios de atención primaria en salud en el corregimiento Rozo del municipio de Palmira</v>
      </c>
      <c r="B9" s="314" t="str">
        <f>IFERROR(VLOOKUP(D9,'INDICADORES DE PRODUCTO'!B2:C175,2,0)," ")</f>
        <v>Hospitales de primer nivel de atención construidos y dotados (1906030)</v>
      </c>
      <c r="C9" s="348" t="s">
        <v>36</v>
      </c>
      <c r="D9" s="323" t="s">
        <v>37</v>
      </c>
      <c r="E9" s="314" t="str">
        <f>IFERROR(VLOOKUP(D9,'INDICADORES DE PRODUCTO'!B:D,3,0)," ")</f>
        <v>Número</v>
      </c>
      <c r="F9" s="330">
        <f>IFERROR(VLOOKUP(D9,'INDICADORES DE PRODUCTO'!B:E,4,0)," ")</f>
        <v>1</v>
      </c>
      <c r="G9" s="337">
        <v>0.5</v>
      </c>
      <c r="H9" s="345">
        <v>1</v>
      </c>
      <c r="I9" s="96">
        <v>1</v>
      </c>
      <c r="J9" s="172" t="str">
        <f t="shared" ref="J9:J43" si="0">CONCATENATE($C$3,"_",I9)</f>
        <v>2600012_1</v>
      </c>
      <c r="K9" s="190" t="s">
        <v>38</v>
      </c>
      <c r="L9" s="196">
        <f t="shared" ref="L9:L15" si="1">V9/$V$44</f>
        <v>8.2700091105374393E-2</v>
      </c>
      <c r="M9" s="257" t="s">
        <v>39</v>
      </c>
      <c r="N9" s="241"/>
      <c r="O9" s="242"/>
      <c r="P9" s="234">
        <f>N9*O9</f>
        <v>0</v>
      </c>
      <c r="Q9" s="203"/>
      <c r="R9" s="237"/>
      <c r="S9" s="197">
        <f>Q9*R9</f>
        <v>0</v>
      </c>
      <c r="T9" s="203">
        <v>5323.01</v>
      </c>
      <c r="U9" s="237">
        <f>V9/T9</f>
        <v>45066.079633515597</v>
      </c>
      <c r="V9" s="139">
        <v>239887192.54999986</v>
      </c>
      <c r="W9" s="203">
        <v>0</v>
      </c>
      <c r="X9" s="237">
        <v>0</v>
      </c>
      <c r="Y9" s="138">
        <f>W9*X9</f>
        <v>0</v>
      </c>
      <c r="Z9" s="92"/>
      <c r="AA9" s="141"/>
      <c r="AB9" s="138">
        <f t="shared" ref="AB9:AB43" si="2">Z9*AA9</f>
        <v>0</v>
      </c>
    </row>
    <row r="10" spans="1:28" ht="27.6">
      <c r="A10" s="341"/>
      <c r="B10" s="315"/>
      <c r="C10" s="324"/>
      <c r="D10" s="324"/>
      <c r="E10" s="315"/>
      <c r="F10" s="315"/>
      <c r="G10" s="324"/>
      <c r="H10" s="346"/>
      <c r="I10" s="97">
        <v>2</v>
      </c>
      <c r="J10" s="172" t="str">
        <f t="shared" si="0"/>
        <v>2600012_2</v>
      </c>
      <c r="K10" s="191" t="s">
        <v>40</v>
      </c>
      <c r="L10" s="196">
        <f t="shared" si="1"/>
        <v>0.70005106296751163</v>
      </c>
      <c r="M10" s="257" t="s">
        <v>41</v>
      </c>
      <c r="N10" s="243"/>
      <c r="O10" s="244"/>
      <c r="P10" s="195">
        <f>N10*O10</f>
        <v>0</v>
      </c>
      <c r="Q10" s="204"/>
      <c r="R10" s="236"/>
      <c r="S10" s="199">
        <f>Q10*R10</f>
        <v>0</v>
      </c>
      <c r="T10" s="204">
        <v>1617.6175158881599</v>
      </c>
      <c r="U10" s="236">
        <f>V10/T10</f>
        <v>1255321.4573354335</v>
      </c>
      <c r="V10" s="139">
        <v>2030629977.4560485</v>
      </c>
      <c r="W10" s="204">
        <v>2712.1624841118401</v>
      </c>
      <c r="X10" s="236">
        <v>1509717.7303519137</v>
      </c>
      <c r="Y10" s="139">
        <f>W10*X10</f>
        <v>4094599789.8589354</v>
      </c>
      <c r="Z10" s="95"/>
      <c r="AA10" s="142"/>
      <c r="AB10" s="139">
        <f t="shared" si="2"/>
        <v>0</v>
      </c>
    </row>
    <row r="11" spans="1:28" ht="41.4">
      <c r="A11" s="341"/>
      <c r="B11" s="315"/>
      <c r="C11" s="324"/>
      <c r="D11" s="324"/>
      <c r="E11" s="315"/>
      <c r="F11" s="315"/>
      <c r="G11" s="324"/>
      <c r="H11" s="346"/>
      <c r="I11" s="97">
        <v>3</v>
      </c>
      <c r="J11" s="172" t="str">
        <f t="shared" si="0"/>
        <v>2600012_3</v>
      </c>
      <c r="K11" s="191" t="s">
        <v>42</v>
      </c>
      <c r="L11" s="196">
        <f t="shared" si="1"/>
        <v>3.7418045690506892E-2</v>
      </c>
      <c r="M11" s="257" t="s">
        <v>43</v>
      </c>
      <c r="N11" s="245"/>
      <c r="O11" s="244"/>
      <c r="P11" s="195">
        <f>N11*O11</f>
        <v>0</v>
      </c>
      <c r="Q11" s="204"/>
      <c r="R11" s="236"/>
      <c r="S11" s="199">
        <f>Q11*R11</f>
        <v>0</v>
      </c>
      <c r="T11" s="204">
        <v>394.86999999999898</v>
      </c>
      <c r="U11" s="236">
        <v>553866.8055610744</v>
      </c>
      <c r="V11" s="139">
        <v>108538089.99999993</v>
      </c>
      <c r="W11" s="204">
        <v>10945</v>
      </c>
      <c r="X11" s="236">
        <v>274887.25158793898</v>
      </c>
      <c r="Y11" s="139">
        <f>W11*X11</f>
        <v>3008640968.629992</v>
      </c>
      <c r="Z11" s="95"/>
      <c r="AA11" s="142"/>
      <c r="AB11" s="139">
        <f t="shared" si="2"/>
        <v>0</v>
      </c>
    </row>
    <row r="12" spans="1:28" ht="27.6">
      <c r="A12" s="341"/>
      <c r="B12" s="315"/>
      <c r="C12" s="324"/>
      <c r="D12" s="324"/>
      <c r="E12" s="315"/>
      <c r="F12" s="315"/>
      <c r="G12" s="324"/>
      <c r="H12" s="346"/>
      <c r="I12" s="97">
        <v>4</v>
      </c>
      <c r="J12" s="172" t="str">
        <f t="shared" si="0"/>
        <v>2600012_4</v>
      </c>
      <c r="K12" s="191" t="s">
        <v>44</v>
      </c>
      <c r="L12" s="196">
        <f t="shared" si="1"/>
        <v>3.8936178435832447E-3</v>
      </c>
      <c r="M12" s="257" t="s">
        <v>45</v>
      </c>
      <c r="N12" s="243"/>
      <c r="O12" s="244"/>
      <c r="P12" s="195">
        <f>N12*O12</f>
        <v>0</v>
      </c>
      <c r="Q12" s="243"/>
      <c r="R12" s="244"/>
      <c r="S12" s="195">
        <f>Q12*R12</f>
        <v>0</v>
      </c>
      <c r="T12" s="243">
        <v>31.185337477664199</v>
      </c>
      <c r="U12" s="244">
        <v>729762.01120270835</v>
      </c>
      <c r="V12" s="139">
        <v>11294172.000000007</v>
      </c>
      <c r="W12" s="243">
        <v>6352.5746625223401</v>
      </c>
      <c r="X12" s="244">
        <v>364732.83583415899</v>
      </c>
      <c r="Y12" s="139">
        <f>W12*X12</f>
        <v>2316992571.5099988</v>
      </c>
      <c r="Z12" s="95"/>
      <c r="AA12" s="142"/>
      <c r="AB12" s="139">
        <f t="shared" si="2"/>
        <v>0</v>
      </c>
    </row>
    <row r="13" spans="1:28" ht="41.4">
      <c r="A13" s="341"/>
      <c r="B13" s="315"/>
      <c r="C13" s="324"/>
      <c r="D13" s="324"/>
      <c r="E13" s="315"/>
      <c r="F13" s="315"/>
      <c r="G13" s="324"/>
      <c r="H13" s="346"/>
      <c r="I13" s="97">
        <v>5</v>
      </c>
      <c r="J13" s="172" t="str">
        <f t="shared" si="0"/>
        <v>2600012_5</v>
      </c>
      <c r="K13" s="191" t="s">
        <v>46</v>
      </c>
      <c r="L13" s="196">
        <f t="shared" si="1"/>
        <v>3.7642645134026383E-2</v>
      </c>
      <c r="M13" s="257" t="s">
        <v>47</v>
      </c>
      <c r="N13" s="243"/>
      <c r="O13" s="246"/>
      <c r="P13" s="195">
        <f>N13*O13</f>
        <v>0</v>
      </c>
      <c r="Q13" s="243"/>
      <c r="R13" s="246"/>
      <c r="S13" s="195">
        <f>Q13*R13</f>
        <v>0</v>
      </c>
      <c r="T13" s="243">
        <v>0.69</v>
      </c>
      <c r="U13" s="246">
        <v>318866885.07600743</v>
      </c>
      <c r="V13" s="139">
        <v>109189582.99394999</v>
      </c>
      <c r="W13" s="243">
        <v>1.31</v>
      </c>
      <c r="X13" s="246">
        <v>158504440.45801499</v>
      </c>
      <c r="Y13" s="139">
        <f>W13*X13</f>
        <v>207640816.99999964</v>
      </c>
      <c r="Z13" s="95"/>
      <c r="AA13" s="142"/>
      <c r="AB13" s="139">
        <f t="shared" si="2"/>
        <v>0</v>
      </c>
    </row>
    <row r="14" spans="1:28" ht="27.6">
      <c r="A14" s="341"/>
      <c r="B14" s="315"/>
      <c r="C14" s="324"/>
      <c r="D14" s="324"/>
      <c r="E14" s="315"/>
      <c r="F14" s="315"/>
      <c r="G14" s="324"/>
      <c r="H14" s="346"/>
      <c r="I14" s="97">
        <v>6</v>
      </c>
      <c r="J14" s="172" t="str">
        <f t="shared" si="0"/>
        <v>2600012_6</v>
      </c>
      <c r="K14" s="191" t="s">
        <v>48</v>
      </c>
      <c r="L14" s="196">
        <f t="shared" si="1"/>
        <v>0.13829453725899751</v>
      </c>
      <c r="M14" s="257" t="s">
        <v>49</v>
      </c>
      <c r="N14" s="243"/>
      <c r="O14" s="244"/>
      <c r="P14" s="195">
        <f>ROUND(N14*O14,0)</f>
        <v>0</v>
      </c>
      <c r="Q14" s="243"/>
      <c r="R14" s="244"/>
      <c r="S14" s="195">
        <f>ROUND(Q14*R14,0)</f>
        <v>0</v>
      </c>
      <c r="T14" s="243">
        <v>0.34</v>
      </c>
      <c r="U14" s="244">
        <v>2377412188.6023617</v>
      </c>
      <c r="V14" s="139">
        <v>401149356</v>
      </c>
      <c r="W14" s="243">
        <v>0.66</v>
      </c>
      <c r="X14" s="244">
        <v>1155821218.1818199</v>
      </c>
      <c r="Y14" s="139">
        <f>ROUND(W14*X14,0)</f>
        <v>762842004</v>
      </c>
      <c r="Z14" s="95"/>
      <c r="AA14" s="142"/>
      <c r="AB14" s="139">
        <f t="shared" si="2"/>
        <v>0</v>
      </c>
    </row>
    <row r="15" spans="1:28" ht="28.2" thickBot="1">
      <c r="A15" s="342"/>
      <c r="B15" s="316"/>
      <c r="C15" s="338"/>
      <c r="D15" s="325"/>
      <c r="E15" s="316"/>
      <c r="F15" s="316"/>
      <c r="G15" s="338"/>
      <c r="H15" s="347"/>
      <c r="I15" s="97">
        <v>7</v>
      </c>
      <c r="J15" s="172" t="str">
        <f t="shared" si="0"/>
        <v>2600012_7</v>
      </c>
      <c r="K15" s="191" t="s">
        <v>50</v>
      </c>
      <c r="L15" s="196">
        <f t="shared" si="1"/>
        <v>0</v>
      </c>
      <c r="M15" s="257" t="s">
        <v>51</v>
      </c>
      <c r="N15" s="95"/>
      <c r="O15" s="236"/>
      <c r="P15" s="195">
        <f t="shared" ref="P15:P43" si="3">N15*O15</f>
        <v>0</v>
      </c>
      <c r="Q15" s="95"/>
      <c r="R15" s="236"/>
      <c r="S15" s="195">
        <f t="shared" ref="S15:S43" si="4">Q15*R15</f>
        <v>0</v>
      </c>
      <c r="T15" s="95">
        <v>0</v>
      </c>
      <c r="U15" s="236">
        <v>0</v>
      </c>
      <c r="V15" s="139">
        <v>0</v>
      </c>
      <c r="W15" s="95">
        <v>69</v>
      </c>
      <c r="X15" s="236">
        <v>16076577.521739099</v>
      </c>
      <c r="Y15" s="139">
        <f t="shared" ref="Y15:Y43" si="5">W15*X15</f>
        <v>1109283848.9999979</v>
      </c>
      <c r="Z15" s="95"/>
      <c r="AA15" s="142"/>
      <c r="AB15" s="139">
        <f t="shared" si="2"/>
        <v>0</v>
      </c>
    </row>
    <row r="16" spans="1:28" ht="36" hidden="1" customHeight="1">
      <c r="A16" s="88"/>
      <c r="B16" s="174" t="str">
        <f>IFERROR(VLOOKUP(D16,'INDICADORES DE PRODUCTO'!B9:C182,2,0)," ")</f>
        <v xml:space="preserve"> </v>
      </c>
      <c r="C16" s="90"/>
      <c r="D16" s="89"/>
      <c r="E16" s="174" t="str">
        <f>IFERROR(VLOOKUP(D16,'INDICADORES DE PRODUCTO'!B:D,3,0)," ")</f>
        <v xml:space="preserve"> </v>
      </c>
      <c r="F16" s="174" t="str">
        <f>IFERROR(VLOOKUP(D16,'INDICADORES DE PRODUCTO'!B:E,4,0)," ")</f>
        <v xml:space="preserve"> </v>
      </c>
      <c r="G16" s="90"/>
      <c r="H16" s="91"/>
      <c r="I16" s="97">
        <v>8</v>
      </c>
      <c r="J16" s="172" t="str">
        <f t="shared" si="0"/>
        <v>2600012_8</v>
      </c>
      <c r="K16" s="93"/>
      <c r="L16" s="196" t="e">
        <f t="shared" ref="L16:L43" si="6">P16/$P$44</f>
        <v>#DIV/0!</v>
      </c>
      <c r="M16" s="94"/>
      <c r="N16" s="95"/>
      <c r="O16" s="198"/>
      <c r="P16" s="195">
        <f t="shared" si="3"/>
        <v>0</v>
      </c>
      <c r="Q16" s="204"/>
      <c r="R16" s="198"/>
      <c r="S16" s="195">
        <f t="shared" si="4"/>
        <v>0</v>
      </c>
      <c r="T16" s="95"/>
      <c r="U16" s="142"/>
      <c r="V16" s="139">
        <f t="shared" ref="V16:V43" si="7">T16*U16</f>
        <v>0</v>
      </c>
      <c r="W16" s="95"/>
      <c r="X16" s="142"/>
      <c r="Y16" s="139">
        <f t="shared" si="5"/>
        <v>0</v>
      </c>
      <c r="Z16" s="95"/>
      <c r="AA16" s="142"/>
      <c r="AB16" s="139">
        <f t="shared" si="2"/>
        <v>0</v>
      </c>
    </row>
    <row r="17" spans="1:28" ht="36" hidden="1" customHeight="1">
      <c r="A17" s="88"/>
      <c r="B17" s="174" t="str">
        <f>IFERROR(VLOOKUP(D17,'INDICADORES DE PRODUCTO'!B10:C183,2,0)," ")</f>
        <v xml:space="preserve"> </v>
      </c>
      <c r="C17" s="90"/>
      <c r="D17" s="89"/>
      <c r="E17" s="174" t="str">
        <f>IFERROR(VLOOKUP(D17,'INDICADORES DE PRODUCTO'!B:D,3,0)," ")</f>
        <v xml:space="preserve"> </v>
      </c>
      <c r="F17" s="174" t="str">
        <f>IFERROR(VLOOKUP(D17,'INDICADORES DE PRODUCTO'!B:E,4,0)," ")</f>
        <v xml:space="preserve"> </v>
      </c>
      <c r="G17" s="90"/>
      <c r="H17" s="91"/>
      <c r="I17" s="97">
        <v>9</v>
      </c>
      <c r="J17" s="172" t="str">
        <f t="shared" si="0"/>
        <v>2600012_9</v>
      </c>
      <c r="K17" s="93"/>
      <c r="L17" s="196" t="e">
        <f t="shared" si="6"/>
        <v>#DIV/0!</v>
      </c>
      <c r="M17" s="94"/>
      <c r="N17" s="95"/>
      <c r="O17" s="198"/>
      <c r="P17" s="195">
        <f t="shared" si="3"/>
        <v>0</v>
      </c>
      <c r="Q17" s="204"/>
      <c r="R17" s="198"/>
      <c r="S17" s="195">
        <f t="shared" si="4"/>
        <v>0</v>
      </c>
      <c r="T17" s="95"/>
      <c r="U17" s="142"/>
      <c r="V17" s="139">
        <f t="shared" si="7"/>
        <v>0</v>
      </c>
      <c r="W17" s="95"/>
      <c r="X17" s="142"/>
      <c r="Y17" s="139">
        <f t="shared" si="5"/>
        <v>0</v>
      </c>
      <c r="Z17" s="95"/>
      <c r="AA17" s="142"/>
      <c r="AB17" s="139">
        <f t="shared" si="2"/>
        <v>0</v>
      </c>
    </row>
    <row r="18" spans="1:28" ht="36" hidden="1" customHeight="1">
      <c r="A18" s="88"/>
      <c r="B18" s="174" t="str">
        <f>IFERROR(VLOOKUP(D18,'INDICADORES DE PRODUCTO'!B11:C184,2,0)," ")</f>
        <v xml:space="preserve"> </v>
      </c>
      <c r="C18" s="90"/>
      <c r="D18" s="89"/>
      <c r="E18" s="174" t="str">
        <f>IFERROR(VLOOKUP(D18,'INDICADORES DE PRODUCTO'!B:D,3,0)," ")</f>
        <v xml:space="preserve"> </v>
      </c>
      <c r="F18" s="174" t="str">
        <f>IFERROR(VLOOKUP(D18,'INDICADORES DE PRODUCTO'!B:E,4,0)," ")</f>
        <v xml:space="preserve"> </v>
      </c>
      <c r="G18" s="90"/>
      <c r="H18" s="91"/>
      <c r="I18" s="97">
        <v>10</v>
      </c>
      <c r="J18" s="172" t="str">
        <f t="shared" si="0"/>
        <v>2600012_10</v>
      </c>
      <c r="K18" s="93"/>
      <c r="L18" s="196" t="e">
        <f t="shared" si="6"/>
        <v>#DIV/0!</v>
      </c>
      <c r="M18" s="94"/>
      <c r="N18" s="95"/>
      <c r="O18" s="198"/>
      <c r="P18" s="195">
        <f t="shared" si="3"/>
        <v>0</v>
      </c>
      <c r="Q18" s="204"/>
      <c r="R18" s="198"/>
      <c r="S18" s="195">
        <f t="shared" si="4"/>
        <v>0</v>
      </c>
      <c r="T18" s="95"/>
      <c r="U18" s="142"/>
      <c r="V18" s="139">
        <f t="shared" si="7"/>
        <v>0</v>
      </c>
      <c r="W18" s="95"/>
      <c r="X18" s="142"/>
      <c r="Y18" s="139">
        <f t="shared" si="5"/>
        <v>0</v>
      </c>
      <c r="Z18" s="95"/>
      <c r="AA18" s="142"/>
      <c r="AB18" s="139">
        <f t="shared" si="2"/>
        <v>0</v>
      </c>
    </row>
    <row r="19" spans="1:28" ht="36" hidden="1" customHeight="1">
      <c r="A19" s="88"/>
      <c r="B19" s="174" t="str">
        <f>IFERROR(VLOOKUP(D19,'INDICADORES DE PRODUCTO'!B12:C185,2,0)," ")</f>
        <v xml:space="preserve"> </v>
      </c>
      <c r="C19" s="90"/>
      <c r="D19" s="89"/>
      <c r="E19" s="174" t="str">
        <f>IFERROR(VLOOKUP(D19,'INDICADORES DE PRODUCTO'!B:D,3,0)," ")</f>
        <v xml:space="preserve"> </v>
      </c>
      <c r="F19" s="174" t="str">
        <f>IFERROR(VLOOKUP(D19,'INDICADORES DE PRODUCTO'!B:E,4,0)," ")</f>
        <v xml:space="preserve"> </v>
      </c>
      <c r="G19" s="90"/>
      <c r="H19" s="91"/>
      <c r="I19" s="97">
        <v>11</v>
      </c>
      <c r="J19" s="172" t="str">
        <f t="shared" si="0"/>
        <v>2600012_11</v>
      </c>
      <c r="K19" s="93"/>
      <c r="L19" s="196" t="e">
        <f t="shared" si="6"/>
        <v>#DIV/0!</v>
      </c>
      <c r="M19" s="94"/>
      <c r="N19" s="95"/>
      <c r="O19" s="198"/>
      <c r="P19" s="195">
        <f t="shared" si="3"/>
        <v>0</v>
      </c>
      <c r="Q19" s="204"/>
      <c r="R19" s="198"/>
      <c r="S19" s="195">
        <f t="shared" si="4"/>
        <v>0</v>
      </c>
      <c r="T19" s="95"/>
      <c r="U19" s="142"/>
      <c r="V19" s="139">
        <f t="shared" si="7"/>
        <v>0</v>
      </c>
      <c r="W19" s="95"/>
      <c r="X19" s="142"/>
      <c r="Y19" s="139">
        <f t="shared" si="5"/>
        <v>0</v>
      </c>
      <c r="Z19" s="95"/>
      <c r="AA19" s="142"/>
      <c r="AB19" s="139">
        <f t="shared" si="2"/>
        <v>0</v>
      </c>
    </row>
    <row r="20" spans="1:28" ht="36" hidden="1" customHeight="1">
      <c r="A20" s="88"/>
      <c r="B20" s="174" t="str">
        <f>IFERROR(VLOOKUP(D20,'INDICADORES DE PRODUCTO'!B13:C186,2,0)," ")</f>
        <v xml:space="preserve"> </v>
      </c>
      <c r="C20" s="90"/>
      <c r="D20" s="89"/>
      <c r="E20" s="174" t="str">
        <f>IFERROR(VLOOKUP(D20,'INDICADORES DE PRODUCTO'!B:D,3,0)," ")</f>
        <v xml:space="preserve"> </v>
      </c>
      <c r="F20" s="174" t="str">
        <f>IFERROR(VLOOKUP(D20,'INDICADORES DE PRODUCTO'!B:E,4,0)," ")</f>
        <v xml:space="preserve"> </v>
      </c>
      <c r="G20" s="90"/>
      <c r="H20" s="91"/>
      <c r="I20" s="97">
        <v>12</v>
      </c>
      <c r="J20" s="172" t="str">
        <f t="shared" si="0"/>
        <v>2600012_12</v>
      </c>
      <c r="K20" s="93"/>
      <c r="L20" s="196" t="e">
        <f t="shared" si="6"/>
        <v>#DIV/0!</v>
      </c>
      <c r="M20" s="94"/>
      <c r="N20" s="95"/>
      <c r="O20" s="142"/>
      <c r="P20" s="195">
        <f t="shared" si="3"/>
        <v>0</v>
      </c>
      <c r="Q20" s="204"/>
      <c r="R20" s="198"/>
      <c r="S20" s="195">
        <f t="shared" si="4"/>
        <v>0</v>
      </c>
      <c r="T20" s="95"/>
      <c r="U20" s="142"/>
      <c r="V20" s="139">
        <f t="shared" si="7"/>
        <v>0</v>
      </c>
      <c r="W20" s="95"/>
      <c r="X20" s="142"/>
      <c r="Y20" s="139">
        <f t="shared" si="5"/>
        <v>0</v>
      </c>
      <c r="Z20" s="95"/>
      <c r="AA20" s="142"/>
      <c r="AB20" s="139">
        <f t="shared" si="2"/>
        <v>0</v>
      </c>
    </row>
    <row r="21" spans="1:28" ht="36" hidden="1" customHeight="1">
      <c r="A21" s="88"/>
      <c r="B21" s="174" t="str">
        <f>IFERROR(VLOOKUP(D21,'INDICADORES DE PRODUCTO'!B14:C187,2,0)," ")</f>
        <v xml:space="preserve"> </v>
      </c>
      <c r="C21" s="90"/>
      <c r="D21" s="89"/>
      <c r="E21" s="174" t="str">
        <f>IFERROR(VLOOKUP(D21,'INDICADORES DE PRODUCTO'!B:D,3,0)," ")</f>
        <v xml:space="preserve"> </v>
      </c>
      <c r="F21" s="174" t="str">
        <f>IFERROR(VLOOKUP(D21,'INDICADORES DE PRODUCTO'!B:E,4,0)," ")</f>
        <v xml:space="preserve"> </v>
      </c>
      <c r="G21" s="90"/>
      <c r="H21" s="91"/>
      <c r="I21" s="97">
        <v>13</v>
      </c>
      <c r="J21" s="172" t="str">
        <f t="shared" si="0"/>
        <v>2600012_13</v>
      </c>
      <c r="K21" s="93"/>
      <c r="L21" s="196" t="e">
        <f t="shared" si="6"/>
        <v>#DIV/0!</v>
      </c>
      <c r="M21" s="94"/>
      <c r="N21" s="95"/>
      <c r="O21" s="142"/>
      <c r="P21" s="195">
        <f t="shared" si="3"/>
        <v>0</v>
      </c>
      <c r="Q21" s="204"/>
      <c r="R21" s="198"/>
      <c r="S21" s="195">
        <f t="shared" si="4"/>
        <v>0</v>
      </c>
      <c r="T21" s="95"/>
      <c r="U21" s="142"/>
      <c r="V21" s="139">
        <f t="shared" si="7"/>
        <v>0</v>
      </c>
      <c r="W21" s="95"/>
      <c r="X21" s="142"/>
      <c r="Y21" s="139">
        <f t="shared" si="5"/>
        <v>0</v>
      </c>
      <c r="Z21" s="95"/>
      <c r="AA21" s="142"/>
      <c r="AB21" s="139">
        <f t="shared" si="2"/>
        <v>0</v>
      </c>
    </row>
    <row r="22" spans="1:28" ht="36" hidden="1" customHeight="1">
      <c r="A22" s="88"/>
      <c r="B22" s="174" t="str">
        <f>IFERROR(VLOOKUP(D22,'INDICADORES DE PRODUCTO'!B15:C188,2,0)," ")</f>
        <v xml:space="preserve"> </v>
      </c>
      <c r="C22" s="90"/>
      <c r="D22" s="89"/>
      <c r="E22" s="174" t="str">
        <f>IFERROR(VLOOKUP(D22,'INDICADORES DE PRODUCTO'!B:D,3,0)," ")</f>
        <v xml:space="preserve"> </v>
      </c>
      <c r="F22" s="174" t="str">
        <f>IFERROR(VLOOKUP(D22,'INDICADORES DE PRODUCTO'!B:E,4,0)," ")</f>
        <v xml:space="preserve"> </v>
      </c>
      <c r="G22" s="90"/>
      <c r="H22" s="91"/>
      <c r="I22" s="97">
        <v>14</v>
      </c>
      <c r="J22" s="172" t="str">
        <f t="shared" si="0"/>
        <v>2600012_14</v>
      </c>
      <c r="K22" s="93"/>
      <c r="L22" s="196" t="e">
        <f t="shared" si="6"/>
        <v>#DIV/0!</v>
      </c>
      <c r="M22" s="94"/>
      <c r="N22" s="95"/>
      <c r="O22" s="142"/>
      <c r="P22" s="195">
        <f t="shared" si="3"/>
        <v>0</v>
      </c>
      <c r="Q22" s="204"/>
      <c r="R22" s="198"/>
      <c r="S22" s="195">
        <f t="shared" si="4"/>
        <v>0</v>
      </c>
      <c r="T22" s="95"/>
      <c r="U22" s="142"/>
      <c r="V22" s="139">
        <f t="shared" si="7"/>
        <v>0</v>
      </c>
      <c r="W22" s="95"/>
      <c r="X22" s="142"/>
      <c r="Y22" s="139">
        <f t="shared" si="5"/>
        <v>0</v>
      </c>
      <c r="Z22" s="95"/>
      <c r="AA22" s="142"/>
      <c r="AB22" s="139">
        <f t="shared" si="2"/>
        <v>0</v>
      </c>
    </row>
    <row r="23" spans="1:28" ht="36" hidden="1" customHeight="1">
      <c r="A23" s="88"/>
      <c r="B23" s="174" t="str">
        <f>IFERROR(VLOOKUP(D23,'INDICADORES DE PRODUCTO'!B16:C189,2,0)," ")</f>
        <v xml:space="preserve"> </v>
      </c>
      <c r="C23" s="90"/>
      <c r="D23" s="89"/>
      <c r="E23" s="174" t="str">
        <f>IFERROR(VLOOKUP(D23,'INDICADORES DE PRODUCTO'!B:D,3,0)," ")</f>
        <v xml:space="preserve"> </v>
      </c>
      <c r="F23" s="174" t="str">
        <f>IFERROR(VLOOKUP(D23,'INDICADORES DE PRODUCTO'!B:E,4,0)," ")</f>
        <v xml:space="preserve"> </v>
      </c>
      <c r="G23" s="90"/>
      <c r="H23" s="91"/>
      <c r="I23" s="97">
        <v>15</v>
      </c>
      <c r="J23" s="172" t="str">
        <f t="shared" si="0"/>
        <v>2600012_15</v>
      </c>
      <c r="K23" s="93"/>
      <c r="L23" s="196" t="e">
        <f t="shared" si="6"/>
        <v>#DIV/0!</v>
      </c>
      <c r="M23" s="94"/>
      <c r="N23" s="95"/>
      <c r="O23" s="142"/>
      <c r="P23" s="195">
        <f t="shared" si="3"/>
        <v>0</v>
      </c>
      <c r="Q23" s="204"/>
      <c r="R23" s="198"/>
      <c r="S23" s="195">
        <f t="shared" si="4"/>
        <v>0</v>
      </c>
      <c r="T23" s="95"/>
      <c r="U23" s="142"/>
      <c r="V23" s="139">
        <f t="shared" si="7"/>
        <v>0</v>
      </c>
      <c r="W23" s="95"/>
      <c r="X23" s="142"/>
      <c r="Y23" s="139">
        <f t="shared" si="5"/>
        <v>0</v>
      </c>
      <c r="Z23" s="95"/>
      <c r="AA23" s="142"/>
      <c r="AB23" s="139">
        <f t="shared" si="2"/>
        <v>0</v>
      </c>
    </row>
    <row r="24" spans="1:28" ht="36" hidden="1" customHeight="1">
      <c r="A24" s="88"/>
      <c r="B24" s="174" t="str">
        <f>IFERROR(VLOOKUP(D24,'INDICADORES DE PRODUCTO'!B17:C190,2,0)," ")</f>
        <v xml:space="preserve"> </v>
      </c>
      <c r="C24" s="90"/>
      <c r="D24" s="89"/>
      <c r="E24" s="174" t="str">
        <f>IFERROR(VLOOKUP(D24,'INDICADORES DE PRODUCTO'!B:D,3,0)," ")</f>
        <v xml:space="preserve"> </v>
      </c>
      <c r="F24" s="174" t="str">
        <f>IFERROR(VLOOKUP(D24,'INDICADORES DE PRODUCTO'!B:E,4,0)," ")</f>
        <v xml:space="preserve"> </v>
      </c>
      <c r="G24" s="90"/>
      <c r="H24" s="91"/>
      <c r="I24" s="97">
        <v>16</v>
      </c>
      <c r="J24" s="172" t="str">
        <f t="shared" si="0"/>
        <v>2600012_16</v>
      </c>
      <c r="K24" s="93"/>
      <c r="L24" s="196" t="e">
        <f t="shared" si="6"/>
        <v>#DIV/0!</v>
      </c>
      <c r="M24" s="94"/>
      <c r="N24" s="95"/>
      <c r="O24" s="142"/>
      <c r="P24" s="195">
        <f t="shared" si="3"/>
        <v>0</v>
      </c>
      <c r="Q24" s="204"/>
      <c r="R24" s="198"/>
      <c r="S24" s="195">
        <f t="shared" si="4"/>
        <v>0</v>
      </c>
      <c r="T24" s="95"/>
      <c r="U24" s="142"/>
      <c r="V24" s="139">
        <f t="shared" si="7"/>
        <v>0</v>
      </c>
      <c r="W24" s="95"/>
      <c r="X24" s="142"/>
      <c r="Y24" s="139">
        <f t="shared" si="5"/>
        <v>0</v>
      </c>
      <c r="Z24" s="95"/>
      <c r="AA24" s="142"/>
      <c r="AB24" s="139">
        <f t="shared" si="2"/>
        <v>0</v>
      </c>
    </row>
    <row r="25" spans="1:28" ht="36" hidden="1" customHeight="1">
      <c r="A25" s="88"/>
      <c r="B25" s="174" t="str">
        <f>IFERROR(VLOOKUP(D25,'INDICADORES DE PRODUCTO'!B18:C191,2,0)," ")</f>
        <v xml:space="preserve"> </v>
      </c>
      <c r="C25" s="90"/>
      <c r="D25" s="89"/>
      <c r="E25" s="174" t="str">
        <f>IFERROR(VLOOKUP(D25,'INDICADORES DE PRODUCTO'!B:D,3,0)," ")</f>
        <v xml:space="preserve"> </v>
      </c>
      <c r="F25" s="174" t="str">
        <f>IFERROR(VLOOKUP(D25,'INDICADORES DE PRODUCTO'!B:E,4,0)," ")</f>
        <v xml:space="preserve"> </v>
      </c>
      <c r="G25" s="90"/>
      <c r="H25" s="91"/>
      <c r="I25" s="97">
        <v>17</v>
      </c>
      <c r="J25" s="172" t="str">
        <f t="shared" si="0"/>
        <v>2600012_17</v>
      </c>
      <c r="K25" s="93"/>
      <c r="L25" s="196" t="e">
        <f t="shared" si="6"/>
        <v>#DIV/0!</v>
      </c>
      <c r="M25" s="94"/>
      <c r="N25" s="95"/>
      <c r="O25" s="142"/>
      <c r="P25" s="195">
        <f t="shared" si="3"/>
        <v>0</v>
      </c>
      <c r="Q25" s="204"/>
      <c r="R25" s="198"/>
      <c r="S25" s="195">
        <f t="shared" si="4"/>
        <v>0</v>
      </c>
      <c r="T25" s="95"/>
      <c r="U25" s="142"/>
      <c r="V25" s="139">
        <f t="shared" si="7"/>
        <v>0</v>
      </c>
      <c r="W25" s="95"/>
      <c r="X25" s="142"/>
      <c r="Y25" s="139">
        <f t="shared" si="5"/>
        <v>0</v>
      </c>
      <c r="Z25" s="95"/>
      <c r="AA25" s="142"/>
      <c r="AB25" s="139">
        <f t="shared" si="2"/>
        <v>0</v>
      </c>
    </row>
    <row r="26" spans="1:28" ht="36" hidden="1" customHeight="1">
      <c r="A26" s="88"/>
      <c r="B26" s="174" t="str">
        <f>IFERROR(VLOOKUP(D26,'INDICADORES DE PRODUCTO'!B19:C192,2,0)," ")</f>
        <v xml:space="preserve"> </v>
      </c>
      <c r="C26" s="90"/>
      <c r="D26" s="89"/>
      <c r="E26" s="174" t="str">
        <f>IFERROR(VLOOKUP(D26,'INDICADORES DE PRODUCTO'!B:D,3,0)," ")</f>
        <v xml:space="preserve"> </v>
      </c>
      <c r="F26" s="174" t="str">
        <f>IFERROR(VLOOKUP(D26,'INDICADORES DE PRODUCTO'!B:E,4,0)," ")</f>
        <v xml:space="preserve"> </v>
      </c>
      <c r="G26" s="90"/>
      <c r="H26" s="91"/>
      <c r="I26" s="97">
        <v>18</v>
      </c>
      <c r="J26" s="172" t="str">
        <f t="shared" si="0"/>
        <v>2600012_18</v>
      </c>
      <c r="K26" s="93"/>
      <c r="L26" s="196" t="e">
        <f t="shared" si="6"/>
        <v>#DIV/0!</v>
      </c>
      <c r="M26" s="94"/>
      <c r="N26" s="95"/>
      <c r="O26" s="142"/>
      <c r="P26" s="195">
        <f t="shared" si="3"/>
        <v>0</v>
      </c>
      <c r="Q26" s="204"/>
      <c r="R26" s="198"/>
      <c r="S26" s="195">
        <f t="shared" si="4"/>
        <v>0</v>
      </c>
      <c r="T26" s="95"/>
      <c r="U26" s="142"/>
      <c r="V26" s="139">
        <f t="shared" si="7"/>
        <v>0</v>
      </c>
      <c r="W26" s="95"/>
      <c r="X26" s="142"/>
      <c r="Y26" s="139">
        <f t="shared" si="5"/>
        <v>0</v>
      </c>
      <c r="Z26" s="95"/>
      <c r="AA26" s="142"/>
      <c r="AB26" s="139">
        <f t="shared" si="2"/>
        <v>0</v>
      </c>
    </row>
    <row r="27" spans="1:28" ht="36" hidden="1" customHeight="1">
      <c r="A27" s="88"/>
      <c r="B27" s="174" t="str">
        <f>IFERROR(VLOOKUP(D27,'INDICADORES DE PRODUCTO'!B20:C193,2,0)," ")</f>
        <v xml:space="preserve"> </v>
      </c>
      <c r="C27" s="90"/>
      <c r="D27" s="89"/>
      <c r="E27" s="174" t="str">
        <f>IFERROR(VLOOKUP(D27,'INDICADORES DE PRODUCTO'!B:D,3,0)," ")</f>
        <v xml:space="preserve"> </v>
      </c>
      <c r="F27" s="174" t="str">
        <f>IFERROR(VLOOKUP(D27,'INDICADORES DE PRODUCTO'!B:E,4,0)," ")</f>
        <v xml:space="preserve"> </v>
      </c>
      <c r="G27" s="90"/>
      <c r="H27" s="91"/>
      <c r="I27" s="97">
        <v>19</v>
      </c>
      <c r="J27" s="172" t="str">
        <f t="shared" si="0"/>
        <v>2600012_19</v>
      </c>
      <c r="K27" s="93"/>
      <c r="L27" s="196" t="e">
        <f t="shared" si="6"/>
        <v>#DIV/0!</v>
      </c>
      <c r="M27" s="94"/>
      <c r="N27" s="95"/>
      <c r="O27" s="142"/>
      <c r="P27" s="195">
        <f t="shared" si="3"/>
        <v>0</v>
      </c>
      <c r="Q27" s="204"/>
      <c r="R27" s="198"/>
      <c r="S27" s="195">
        <f t="shared" si="4"/>
        <v>0</v>
      </c>
      <c r="T27" s="95"/>
      <c r="U27" s="142"/>
      <c r="V27" s="139">
        <f t="shared" si="7"/>
        <v>0</v>
      </c>
      <c r="W27" s="95"/>
      <c r="X27" s="142"/>
      <c r="Y27" s="139">
        <f t="shared" si="5"/>
        <v>0</v>
      </c>
      <c r="Z27" s="95"/>
      <c r="AA27" s="142"/>
      <c r="AB27" s="139">
        <f t="shared" si="2"/>
        <v>0</v>
      </c>
    </row>
    <row r="28" spans="1:28" ht="36" hidden="1" customHeight="1">
      <c r="A28" s="88"/>
      <c r="B28" s="174" t="str">
        <f>IFERROR(VLOOKUP(D28,'INDICADORES DE PRODUCTO'!B21:C194,2,0)," ")</f>
        <v xml:space="preserve"> </v>
      </c>
      <c r="C28" s="90"/>
      <c r="D28" s="89"/>
      <c r="E28" s="174" t="str">
        <f>IFERROR(VLOOKUP(D28,'INDICADORES DE PRODUCTO'!B:D,3,0)," ")</f>
        <v xml:space="preserve"> </v>
      </c>
      <c r="F28" s="174" t="str">
        <f>IFERROR(VLOOKUP(D28,'INDICADORES DE PRODUCTO'!B:E,4,0)," ")</f>
        <v xml:space="preserve"> </v>
      </c>
      <c r="G28" s="90"/>
      <c r="H28" s="91"/>
      <c r="I28" s="97">
        <v>20</v>
      </c>
      <c r="J28" s="172" t="str">
        <f t="shared" si="0"/>
        <v>2600012_20</v>
      </c>
      <c r="K28" s="93"/>
      <c r="L28" s="196" t="e">
        <f t="shared" si="6"/>
        <v>#DIV/0!</v>
      </c>
      <c r="M28" s="94"/>
      <c r="N28" s="95"/>
      <c r="O28" s="142"/>
      <c r="P28" s="195">
        <f t="shared" si="3"/>
        <v>0</v>
      </c>
      <c r="Q28" s="204"/>
      <c r="R28" s="198"/>
      <c r="S28" s="195">
        <f t="shared" si="4"/>
        <v>0</v>
      </c>
      <c r="T28" s="95"/>
      <c r="U28" s="142"/>
      <c r="V28" s="139">
        <f t="shared" si="7"/>
        <v>0</v>
      </c>
      <c r="W28" s="95"/>
      <c r="X28" s="142"/>
      <c r="Y28" s="139">
        <f t="shared" si="5"/>
        <v>0</v>
      </c>
      <c r="Z28" s="95"/>
      <c r="AA28" s="142"/>
      <c r="AB28" s="139">
        <f t="shared" si="2"/>
        <v>0</v>
      </c>
    </row>
    <row r="29" spans="1:28" ht="36" hidden="1" customHeight="1">
      <c r="A29" s="88"/>
      <c r="B29" s="174" t="str">
        <f>IFERROR(VLOOKUP(D29,'INDICADORES DE PRODUCTO'!B22:C195,2,0)," ")</f>
        <v xml:space="preserve"> </v>
      </c>
      <c r="C29" s="90"/>
      <c r="D29" s="89"/>
      <c r="E29" s="174" t="str">
        <f>IFERROR(VLOOKUP(D29,'INDICADORES DE PRODUCTO'!B:D,3,0)," ")</f>
        <v xml:space="preserve"> </v>
      </c>
      <c r="F29" s="174" t="str">
        <f>IFERROR(VLOOKUP(D29,'INDICADORES DE PRODUCTO'!B:E,4,0)," ")</f>
        <v xml:space="preserve"> </v>
      </c>
      <c r="G29" s="90"/>
      <c r="H29" s="91"/>
      <c r="I29" s="97">
        <v>21</v>
      </c>
      <c r="J29" s="172" t="str">
        <f t="shared" si="0"/>
        <v>2600012_21</v>
      </c>
      <c r="K29" s="93"/>
      <c r="L29" s="196" t="e">
        <f t="shared" si="6"/>
        <v>#DIV/0!</v>
      </c>
      <c r="M29" s="94"/>
      <c r="N29" s="95"/>
      <c r="O29" s="142"/>
      <c r="P29" s="195">
        <f t="shared" si="3"/>
        <v>0</v>
      </c>
      <c r="Q29" s="204"/>
      <c r="R29" s="198"/>
      <c r="S29" s="195">
        <f t="shared" si="4"/>
        <v>0</v>
      </c>
      <c r="T29" s="95"/>
      <c r="U29" s="142"/>
      <c r="V29" s="139">
        <f t="shared" si="7"/>
        <v>0</v>
      </c>
      <c r="W29" s="95"/>
      <c r="X29" s="142"/>
      <c r="Y29" s="139">
        <f t="shared" si="5"/>
        <v>0</v>
      </c>
      <c r="Z29" s="95"/>
      <c r="AA29" s="142"/>
      <c r="AB29" s="139">
        <f t="shared" si="2"/>
        <v>0</v>
      </c>
    </row>
    <row r="30" spans="1:28" ht="36" hidden="1" customHeight="1">
      <c r="A30" s="88"/>
      <c r="B30" s="174" t="str">
        <f>IFERROR(VLOOKUP(D30,'INDICADORES DE PRODUCTO'!B23:C196,2,0)," ")</f>
        <v xml:space="preserve"> </v>
      </c>
      <c r="C30" s="90"/>
      <c r="D30" s="89"/>
      <c r="E30" s="174" t="str">
        <f>IFERROR(VLOOKUP(D30,'INDICADORES DE PRODUCTO'!B:D,3,0)," ")</f>
        <v xml:space="preserve"> </v>
      </c>
      <c r="F30" s="174" t="str">
        <f>IFERROR(VLOOKUP(D30,'INDICADORES DE PRODUCTO'!B:E,4,0)," ")</f>
        <v xml:space="preserve"> </v>
      </c>
      <c r="G30" s="90"/>
      <c r="H30" s="91"/>
      <c r="I30" s="97">
        <v>22</v>
      </c>
      <c r="J30" s="172" t="str">
        <f t="shared" si="0"/>
        <v>2600012_22</v>
      </c>
      <c r="K30" s="93"/>
      <c r="L30" s="196" t="e">
        <f t="shared" si="6"/>
        <v>#DIV/0!</v>
      </c>
      <c r="M30" s="94"/>
      <c r="N30" s="95"/>
      <c r="O30" s="142"/>
      <c r="P30" s="195">
        <f t="shared" si="3"/>
        <v>0</v>
      </c>
      <c r="Q30" s="204"/>
      <c r="R30" s="198"/>
      <c r="S30" s="195">
        <f t="shared" si="4"/>
        <v>0</v>
      </c>
      <c r="T30" s="95"/>
      <c r="U30" s="142"/>
      <c r="V30" s="139">
        <f t="shared" si="7"/>
        <v>0</v>
      </c>
      <c r="W30" s="95"/>
      <c r="X30" s="142"/>
      <c r="Y30" s="139">
        <f t="shared" si="5"/>
        <v>0</v>
      </c>
      <c r="Z30" s="95"/>
      <c r="AA30" s="142"/>
      <c r="AB30" s="139">
        <f t="shared" si="2"/>
        <v>0</v>
      </c>
    </row>
    <row r="31" spans="1:28" ht="36" hidden="1" customHeight="1">
      <c r="A31" s="88"/>
      <c r="B31" s="174" t="str">
        <f>IFERROR(VLOOKUP(D31,'INDICADORES DE PRODUCTO'!B24:C197,2,0)," ")</f>
        <v xml:space="preserve"> </v>
      </c>
      <c r="C31" s="90"/>
      <c r="D31" s="89"/>
      <c r="E31" s="174" t="str">
        <f>IFERROR(VLOOKUP(D31,'INDICADORES DE PRODUCTO'!B:D,3,0)," ")</f>
        <v xml:space="preserve"> </v>
      </c>
      <c r="F31" s="174" t="str">
        <f>IFERROR(VLOOKUP(D31,'INDICADORES DE PRODUCTO'!B:E,4,0)," ")</f>
        <v xml:space="preserve"> </v>
      </c>
      <c r="G31" s="90"/>
      <c r="H31" s="91"/>
      <c r="I31" s="97">
        <v>23</v>
      </c>
      <c r="J31" s="172" t="str">
        <f t="shared" si="0"/>
        <v>2600012_23</v>
      </c>
      <c r="K31" s="93"/>
      <c r="L31" s="196" t="e">
        <f t="shared" si="6"/>
        <v>#DIV/0!</v>
      </c>
      <c r="M31" s="94"/>
      <c r="N31" s="95"/>
      <c r="O31" s="142"/>
      <c r="P31" s="195">
        <f t="shared" si="3"/>
        <v>0</v>
      </c>
      <c r="Q31" s="204"/>
      <c r="R31" s="198"/>
      <c r="S31" s="195">
        <f t="shared" si="4"/>
        <v>0</v>
      </c>
      <c r="T31" s="95"/>
      <c r="U31" s="142"/>
      <c r="V31" s="139">
        <f t="shared" si="7"/>
        <v>0</v>
      </c>
      <c r="W31" s="95"/>
      <c r="X31" s="142"/>
      <c r="Y31" s="139">
        <f t="shared" si="5"/>
        <v>0</v>
      </c>
      <c r="Z31" s="95"/>
      <c r="AA31" s="142"/>
      <c r="AB31" s="139">
        <f t="shared" si="2"/>
        <v>0</v>
      </c>
    </row>
    <row r="32" spans="1:28" ht="36" hidden="1" customHeight="1">
      <c r="A32" s="88"/>
      <c r="B32" s="174" t="str">
        <f>IFERROR(VLOOKUP(D32,'INDICADORES DE PRODUCTO'!B25:C198,2,0)," ")</f>
        <v xml:space="preserve"> </v>
      </c>
      <c r="C32" s="90"/>
      <c r="D32" s="89"/>
      <c r="E32" s="174" t="str">
        <f>IFERROR(VLOOKUP(D32,'INDICADORES DE PRODUCTO'!B:D,3,0)," ")</f>
        <v xml:space="preserve"> </v>
      </c>
      <c r="F32" s="174" t="str">
        <f>IFERROR(VLOOKUP(D32,'INDICADORES DE PRODUCTO'!B:E,4,0)," ")</f>
        <v xml:space="preserve"> </v>
      </c>
      <c r="G32" s="90"/>
      <c r="H32" s="91"/>
      <c r="I32" s="97">
        <v>24</v>
      </c>
      <c r="J32" s="172" t="str">
        <f t="shared" si="0"/>
        <v>2600012_24</v>
      </c>
      <c r="K32" s="93"/>
      <c r="L32" s="196" t="e">
        <f t="shared" si="6"/>
        <v>#DIV/0!</v>
      </c>
      <c r="M32" s="94"/>
      <c r="N32" s="95"/>
      <c r="O32" s="142"/>
      <c r="P32" s="195">
        <f t="shared" si="3"/>
        <v>0</v>
      </c>
      <c r="Q32" s="204"/>
      <c r="R32" s="198"/>
      <c r="S32" s="195">
        <f t="shared" si="4"/>
        <v>0</v>
      </c>
      <c r="T32" s="95"/>
      <c r="U32" s="142"/>
      <c r="V32" s="139">
        <f t="shared" si="7"/>
        <v>0</v>
      </c>
      <c r="W32" s="95"/>
      <c r="X32" s="142"/>
      <c r="Y32" s="139">
        <f t="shared" si="5"/>
        <v>0</v>
      </c>
      <c r="Z32" s="95"/>
      <c r="AA32" s="142"/>
      <c r="AB32" s="139">
        <f t="shared" si="2"/>
        <v>0</v>
      </c>
    </row>
    <row r="33" spans="1:28" ht="36" hidden="1" customHeight="1">
      <c r="A33" s="88"/>
      <c r="B33" s="174" t="str">
        <f>IFERROR(VLOOKUP(D33,'INDICADORES DE PRODUCTO'!B26:C199,2,0)," ")</f>
        <v xml:space="preserve"> </v>
      </c>
      <c r="C33" s="90"/>
      <c r="D33" s="89"/>
      <c r="E33" s="174" t="str">
        <f>IFERROR(VLOOKUP(D33,'INDICADORES DE PRODUCTO'!B:D,3,0)," ")</f>
        <v xml:space="preserve"> </v>
      </c>
      <c r="F33" s="174" t="str">
        <f>IFERROR(VLOOKUP(D33,'INDICADORES DE PRODUCTO'!B:E,4,0)," ")</f>
        <v xml:space="preserve"> </v>
      </c>
      <c r="G33" s="90"/>
      <c r="H33" s="91"/>
      <c r="I33" s="97">
        <v>25</v>
      </c>
      <c r="J33" s="172" t="str">
        <f t="shared" si="0"/>
        <v>2600012_25</v>
      </c>
      <c r="K33" s="93"/>
      <c r="L33" s="196" t="e">
        <f t="shared" si="6"/>
        <v>#DIV/0!</v>
      </c>
      <c r="M33" s="94"/>
      <c r="N33" s="95"/>
      <c r="O33" s="142"/>
      <c r="P33" s="195">
        <f t="shared" si="3"/>
        <v>0</v>
      </c>
      <c r="Q33" s="204"/>
      <c r="R33" s="198"/>
      <c r="S33" s="195">
        <f t="shared" si="4"/>
        <v>0</v>
      </c>
      <c r="T33" s="95"/>
      <c r="U33" s="142"/>
      <c r="V33" s="139">
        <f t="shared" si="7"/>
        <v>0</v>
      </c>
      <c r="W33" s="95"/>
      <c r="X33" s="142"/>
      <c r="Y33" s="139">
        <f t="shared" si="5"/>
        <v>0</v>
      </c>
      <c r="Z33" s="95"/>
      <c r="AA33" s="142"/>
      <c r="AB33" s="139">
        <f t="shared" si="2"/>
        <v>0</v>
      </c>
    </row>
    <row r="34" spans="1:28" ht="36" hidden="1" customHeight="1">
      <c r="A34" s="88"/>
      <c r="B34" s="174" t="str">
        <f>IFERROR(VLOOKUP(D34,'INDICADORES DE PRODUCTO'!B27:C200,2,0)," ")</f>
        <v xml:space="preserve"> </v>
      </c>
      <c r="C34" s="90"/>
      <c r="D34" s="89"/>
      <c r="E34" s="174" t="str">
        <f>IFERROR(VLOOKUP(D34,'INDICADORES DE PRODUCTO'!B:D,3,0)," ")</f>
        <v xml:space="preserve"> </v>
      </c>
      <c r="F34" s="174" t="str">
        <f>IFERROR(VLOOKUP(D34,'INDICADORES DE PRODUCTO'!B:E,4,0)," ")</f>
        <v xml:space="preserve"> </v>
      </c>
      <c r="G34" s="90"/>
      <c r="H34" s="91"/>
      <c r="I34" s="97">
        <v>26</v>
      </c>
      <c r="J34" s="172" t="str">
        <f t="shared" si="0"/>
        <v>2600012_26</v>
      </c>
      <c r="K34" s="93"/>
      <c r="L34" s="196" t="e">
        <f t="shared" si="6"/>
        <v>#DIV/0!</v>
      </c>
      <c r="M34" s="94"/>
      <c r="N34" s="95"/>
      <c r="O34" s="142"/>
      <c r="P34" s="195">
        <f t="shared" si="3"/>
        <v>0</v>
      </c>
      <c r="Q34" s="204"/>
      <c r="R34" s="198"/>
      <c r="S34" s="195">
        <f t="shared" si="4"/>
        <v>0</v>
      </c>
      <c r="T34" s="95"/>
      <c r="U34" s="142"/>
      <c r="V34" s="139">
        <f t="shared" si="7"/>
        <v>0</v>
      </c>
      <c r="W34" s="95"/>
      <c r="X34" s="142"/>
      <c r="Y34" s="139">
        <f t="shared" si="5"/>
        <v>0</v>
      </c>
      <c r="Z34" s="95"/>
      <c r="AA34" s="142"/>
      <c r="AB34" s="139">
        <f t="shared" si="2"/>
        <v>0</v>
      </c>
    </row>
    <row r="35" spans="1:28" ht="36" hidden="1" customHeight="1">
      <c r="A35" s="88"/>
      <c r="B35" s="174" t="str">
        <f>IFERROR(VLOOKUP(D35,'INDICADORES DE PRODUCTO'!B28:C201,2,0)," ")</f>
        <v xml:space="preserve"> </v>
      </c>
      <c r="C35" s="90"/>
      <c r="D35" s="89"/>
      <c r="E35" s="174" t="str">
        <f>IFERROR(VLOOKUP(D35,'INDICADORES DE PRODUCTO'!B:D,3,0)," ")</f>
        <v xml:space="preserve"> </v>
      </c>
      <c r="F35" s="174" t="str">
        <f>IFERROR(VLOOKUP(D35,'INDICADORES DE PRODUCTO'!B:E,4,0)," ")</f>
        <v xml:space="preserve"> </v>
      </c>
      <c r="G35" s="90"/>
      <c r="H35" s="91"/>
      <c r="I35" s="97">
        <v>27</v>
      </c>
      <c r="J35" s="172" t="str">
        <f t="shared" si="0"/>
        <v>2600012_27</v>
      </c>
      <c r="K35" s="93"/>
      <c r="L35" s="196" t="e">
        <f t="shared" si="6"/>
        <v>#DIV/0!</v>
      </c>
      <c r="M35" s="94"/>
      <c r="N35" s="95"/>
      <c r="O35" s="142"/>
      <c r="P35" s="195">
        <f t="shared" si="3"/>
        <v>0</v>
      </c>
      <c r="Q35" s="204"/>
      <c r="R35" s="198"/>
      <c r="S35" s="195">
        <f t="shared" si="4"/>
        <v>0</v>
      </c>
      <c r="T35" s="95"/>
      <c r="U35" s="142"/>
      <c r="V35" s="139">
        <f t="shared" si="7"/>
        <v>0</v>
      </c>
      <c r="W35" s="95"/>
      <c r="X35" s="142"/>
      <c r="Y35" s="139">
        <f t="shared" si="5"/>
        <v>0</v>
      </c>
      <c r="Z35" s="95"/>
      <c r="AA35" s="142"/>
      <c r="AB35" s="139">
        <f t="shared" si="2"/>
        <v>0</v>
      </c>
    </row>
    <row r="36" spans="1:28" ht="36" hidden="1" customHeight="1">
      <c r="A36" s="88"/>
      <c r="B36" s="174" t="str">
        <f>IFERROR(VLOOKUP(D36,'INDICADORES DE PRODUCTO'!B29:C202,2,0)," ")</f>
        <v xml:space="preserve"> </v>
      </c>
      <c r="C36" s="90"/>
      <c r="D36" s="89"/>
      <c r="E36" s="174" t="str">
        <f>IFERROR(VLOOKUP(D36,'INDICADORES DE PRODUCTO'!B:D,3,0)," ")</f>
        <v xml:space="preserve"> </v>
      </c>
      <c r="F36" s="174" t="str">
        <f>IFERROR(VLOOKUP(D36,'INDICADORES DE PRODUCTO'!B:E,4,0)," ")</f>
        <v xml:space="preserve"> </v>
      </c>
      <c r="G36" s="90"/>
      <c r="H36" s="91"/>
      <c r="I36" s="97">
        <v>28</v>
      </c>
      <c r="J36" s="172" t="str">
        <f t="shared" si="0"/>
        <v>2600012_28</v>
      </c>
      <c r="K36" s="93"/>
      <c r="L36" s="196" t="e">
        <f t="shared" si="6"/>
        <v>#DIV/0!</v>
      </c>
      <c r="M36" s="94"/>
      <c r="N36" s="95"/>
      <c r="O36" s="142"/>
      <c r="P36" s="195">
        <f t="shared" si="3"/>
        <v>0</v>
      </c>
      <c r="Q36" s="204"/>
      <c r="R36" s="198"/>
      <c r="S36" s="195">
        <f t="shared" si="4"/>
        <v>0</v>
      </c>
      <c r="T36" s="95"/>
      <c r="U36" s="142"/>
      <c r="V36" s="139">
        <f t="shared" si="7"/>
        <v>0</v>
      </c>
      <c r="W36" s="95"/>
      <c r="X36" s="142"/>
      <c r="Y36" s="139">
        <f t="shared" si="5"/>
        <v>0</v>
      </c>
      <c r="Z36" s="95"/>
      <c r="AA36" s="142"/>
      <c r="AB36" s="139">
        <f t="shared" si="2"/>
        <v>0</v>
      </c>
    </row>
    <row r="37" spans="1:28" ht="36" hidden="1" customHeight="1">
      <c r="A37" s="88"/>
      <c r="B37" s="174" t="str">
        <f>IFERROR(VLOOKUP(D37,'INDICADORES DE PRODUCTO'!B30:C203,2,0)," ")</f>
        <v xml:space="preserve"> </v>
      </c>
      <c r="C37" s="90"/>
      <c r="D37" s="89"/>
      <c r="E37" s="174" t="str">
        <f>IFERROR(VLOOKUP(D37,'INDICADORES DE PRODUCTO'!B:D,3,0)," ")</f>
        <v xml:space="preserve"> </v>
      </c>
      <c r="F37" s="174" t="str">
        <f>IFERROR(VLOOKUP(D37,'INDICADORES DE PRODUCTO'!B:E,4,0)," ")</f>
        <v xml:space="preserve"> </v>
      </c>
      <c r="G37" s="90"/>
      <c r="H37" s="91"/>
      <c r="I37" s="97">
        <v>29</v>
      </c>
      <c r="J37" s="172" t="str">
        <f t="shared" si="0"/>
        <v>2600012_29</v>
      </c>
      <c r="K37" s="93"/>
      <c r="L37" s="196" t="e">
        <f t="shared" si="6"/>
        <v>#DIV/0!</v>
      </c>
      <c r="M37" s="94"/>
      <c r="N37" s="95"/>
      <c r="O37" s="142"/>
      <c r="P37" s="195">
        <f t="shared" si="3"/>
        <v>0</v>
      </c>
      <c r="Q37" s="204"/>
      <c r="R37" s="198"/>
      <c r="S37" s="195">
        <f t="shared" si="4"/>
        <v>0</v>
      </c>
      <c r="T37" s="95"/>
      <c r="U37" s="142"/>
      <c r="V37" s="139">
        <f t="shared" si="7"/>
        <v>0</v>
      </c>
      <c r="W37" s="95"/>
      <c r="X37" s="142"/>
      <c r="Y37" s="139">
        <f t="shared" si="5"/>
        <v>0</v>
      </c>
      <c r="Z37" s="95"/>
      <c r="AA37" s="142"/>
      <c r="AB37" s="139">
        <f t="shared" si="2"/>
        <v>0</v>
      </c>
    </row>
    <row r="38" spans="1:28" ht="36" hidden="1" customHeight="1">
      <c r="A38" s="88"/>
      <c r="B38" s="174" t="str">
        <f>IFERROR(VLOOKUP(D38,'INDICADORES DE PRODUCTO'!B31:C204,2,0)," ")</f>
        <v xml:space="preserve"> </v>
      </c>
      <c r="C38" s="90"/>
      <c r="D38" s="89"/>
      <c r="E38" s="174" t="str">
        <f>IFERROR(VLOOKUP(D38,'INDICADORES DE PRODUCTO'!B:D,3,0)," ")</f>
        <v xml:space="preserve"> </v>
      </c>
      <c r="F38" s="174" t="str">
        <f>IFERROR(VLOOKUP(D38,'INDICADORES DE PRODUCTO'!B:E,4,0)," ")</f>
        <v xml:space="preserve"> </v>
      </c>
      <c r="G38" s="90"/>
      <c r="H38" s="91"/>
      <c r="I38" s="97">
        <v>30</v>
      </c>
      <c r="J38" s="172" t="str">
        <f t="shared" si="0"/>
        <v>2600012_30</v>
      </c>
      <c r="K38" s="93"/>
      <c r="L38" s="196" t="e">
        <f t="shared" si="6"/>
        <v>#DIV/0!</v>
      </c>
      <c r="M38" s="94"/>
      <c r="N38" s="95"/>
      <c r="O38" s="142"/>
      <c r="P38" s="195">
        <f t="shared" si="3"/>
        <v>0</v>
      </c>
      <c r="Q38" s="204"/>
      <c r="R38" s="198"/>
      <c r="S38" s="195">
        <f t="shared" si="4"/>
        <v>0</v>
      </c>
      <c r="T38" s="95"/>
      <c r="U38" s="142"/>
      <c r="V38" s="139">
        <f t="shared" si="7"/>
        <v>0</v>
      </c>
      <c r="W38" s="95"/>
      <c r="X38" s="142"/>
      <c r="Y38" s="139">
        <f t="shared" si="5"/>
        <v>0</v>
      </c>
      <c r="Z38" s="95"/>
      <c r="AA38" s="142"/>
      <c r="AB38" s="139">
        <f t="shared" si="2"/>
        <v>0</v>
      </c>
    </row>
    <row r="39" spans="1:28" ht="36" hidden="1" customHeight="1">
      <c r="A39" s="88"/>
      <c r="B39" s="174" t="str">
        <f>IFERROR(VLOOKUP(D39,'INDICADORES DE PRODUCTO'!B32:C205,2,0)," ")</f>
        <v xml:space="preserve"> </v>
      </c>
      <c r="C39" s="90"/>
      <c r="D39" s="89"/>
      <c r="E39" s="174" t="str">
        <f>IFERROR(VLOOKUP(D39,'INDICADORES DE PRODUCTO'!B:D,3,0)," ")</f>
        <v xml:space="preserve"> </v>
      </c>
      <c r="F39" s="174" t="str">
        <f>IFERROR(VLOOKUP(D39,'INDICADORES DE PRODUCTO'!B:E,4,0)," ")</f>
        <v xml:space="preserve"> </v>
      </c>
      <c r="G39" s="90"/>
      <c r="H39" s="91"/>
      <c r="I39" s="97">
        <v>31</v>
      </c>
      <c r="J39" s="172" t="str">
        <f t="shared" si="0"/>
        <v>2600012_31</v>
      </c>
      <c r="K39" s="93"/>
      <c r="L39" s="196" t="e">
        <f t="shared" si="6"/>
        <v>#DIV/0!</v>
      </c>
      <c r="M39" s="94"/>
      <c r="N39" s="95"/>
      <c r="O39" s="142"/>
      <c r="P39" s="195">
        <f t="shared" si="3"/>
        <v>0</v>
      </c>
      <c r="Q39" s="204"/>
      <c r="R39" s="198"/>
      <c r="S39" s="195">
        <f t="shared" si="4"/>
        <v>0</v>
      </c>
      <c r="T39" s="95"/>
      <c r="U39" s="142"/>
      <c r="V39" s="139">
        <f t="shared" si="7"/>
        <v>0</v>
      </c>
      <c r="W39" s="95"/>
      <c r="X39" s="142"/>
      <c r="Y39" s="139">
        <f t="shared" si="5"/>
        <v>0</v>
      </c>
      <c r="Z39" s="95"/>
      <c r="AA39" s="142"/>
      <c r="AB39" s="139">
        <f t="shared" si="2"/>
        <v>0</v>
      </c>
    </row>
    <row r="40" spans="1:28" ht="36" hidden="1" customHeight="1">
      <c r="A40" s="88"/>
      <c r="B40" s="174" t="str">
        <f>IFERROR(VLOOKUP(D40,'INDICADORES DE PRODUCTO'!B33:C206,2,0)," ")</f>
        <v xml:space="preserve"> </v>
      </c>
      <c r="C40" s="90"/>
      <c r="D40" s="89"/>
      <c r="E40" s="174" t="str">
        <f>IFERROR(VLOOKUP(D40,'INDICADORES DE PRODUCTO'!B:D,3,0)," ")</f>
        <v xml:space="preserve"> </v>
      </c>
      <c r="F40" s="174" t="str">
        <f>IFERROR(VLOOKUP(D40,'INDICADORES DE PRODUCTO'!B:E,4,0)," ")</f>
        <v xml:space="preserve"> </v>
      </c>
      <c r="G40" s="90"/>
      <c r="H40" s="91"/>
      <c r="I40" s="97">
        <v>32</v>
      </c>
      <c r="J40" s="172" t="str">
        <f t="shared" si="0"/>
        <v>2600012_32</v>
      </c>
      <c r="K40" s="93"/>
      <c r="L40" s="196" t="e">
        <f t="shared" si="6"/>
        <v>#DIV/0!</v>
      </c>
      <c r="M40" s="94"/>
      <c r="N40" s="95"/>
      <c r="O40" s="142"/>
      <c r="P40" s="195">
        <f t="shared" si="3"/>
        <v>0</v>
      </c>
      <c r="Q40" s="204"/>
      <c r="R40" s="198"/>
      <c r="S40" s="195">
        <f t="shared" si="4"/>
        <v>0</v>
      </c>
      <c r="T40" s="95"/>
      <c r="U40" s="142"/>
      <c r="V40" s="139">
        <f t="shared" si="7"/>
        <v>0</v>
      </c>
      <c r="W40" s="95"/>
      <c r="X40" s="142"/>
      <c r="Y40" s="139">
        <f t="shared" si="5"/>
        <v>0</v>
      </c>
      <c r="Z40" s="95"/>
      <c r="AA40" s="142"/>
      <c r="AB40" s="139">
        <f t="shared" si="2"/>
        <v>0</v>
      </c>
    </row>
    <row r="41" spans="1:28" ht="36" hidden="1" customHeight="1">
      <c r="A41" s="88"/>
      <c r="B41" s="174" t="str">
        <f>IFERROR(VLOOKUP(D41,'INDICADORES DE PRODUCTO'!B34:C207,2,0)," ")</f>
        <v xml:space="preserve"> </v>
      </c>
      <c r="C41" s="90"/>
      <c r="D41" s="89"/>
      <c r="E41" s="174" t="str">
        <f>IFERROR(VLOOKUP(D41,'INDICADORES DE PRODUCTO'!B:D,3,0)," ")</f>
        <v xml:space="preserve"> </v>
      </c>
      <c r="F41" s="174" t="str">
        <f>IFERROR(VLOOKUP(D41,'INDICADORES DE PRODUCTO'!B:E,4,0)," ")</f>
        <v xml:space="preserve"> </v>
      </c>
      <c r="G41" s="90"/>
      <c r="H41" s="91"/>
      <c r="I41" s="97">
        <v>33</v>
      </c>
      <c r="J41" s="172" t="str">
        <f t="shared" si="0"/>
        <v>2600012_33</v>
      </c>
      <c r="K41" s="93"/>
      <c r="L41" s="196" t="e">
        <f t="shared" si="6"/>
        <v>#DIV/0!</v>
      </c>
      <c r="M41" s="94"/>
      <c r="N41" s="95"/>
      <c r="O41" s="142"/>
      <c r="P41" s="195">
        <f t="shared" si="3"/>
        <v>0</v>
      </c>
      <c r="Q41" s="204"/>
      <c r="R41" s="198"/>
      <c r="S41" s="195">
        <f t="shared" si="4"/>
        <v>0</v>
      </c>
      <c r="T41" s="95"/>
      <c r="U41" s="142"/>
      <c r="V41" s="139">
        <f t="shared" si="7"/>
        <v>0</v>
      </c>
      <c r="W41" s="95"/>
      <c r="X41" s="142"/>
      <c r="Y41" s="139">
        <f t="shared" si="5"/>
        <v>0</v>
      </c>
      <c r="Z41" s="95"/>
      <c r="AA41" s="142"/>
      <c r="AB41" s="139">
        <f t="shared" si="2"/>
        <v>0</v>
      </c>
    </row>
    <row r="42" spans="1:28" ht="36" hidden="1" customHeight="1">
      <c r="A42" s="88"/>
      <c r="B42" s="174" t="str">
        <f>IFERROR(VLOOKUP(D42,'INDICADORES DE PRODUCTO'!B35:C208,2,0)," ")</f>
        <v xml:space="preserve"> </v>
      </c>
      <c r="C42" s="90"/>
      <c r="D42" s="89"/>
      <c r="E42" s="174" t="str">
        <f>IFERROR(VLOOKUP(D42,'INDICADORES DE PRODUCTO'!B:D,3,0)," ")</f>
        <v xml:space="preserve"> </v>
      </c>
      <c r="F42" s="174" t="str">
        <f>IFERROR(VLOOKUP(D42,'INDICADORES DE PRODUCTO'!B:E,4,0)," ")</f>
        <v xml:space="preserve"> </v>
      </c>
      <c r="G42" s="90"/>
      <c r="H42" s="91"/>
      <c r="I42" s="97">
        <v>34</v>
      </c>
      <c r="J42" s="172" t="str">
        <f t="shared" si="0"/>
        <v>2600012_34</v>
      </c>
      <c r="K42" s="93"/>
      <c r="L42" s="196" t="e">
        <f t="shared" si="6"/>
        <v>#DIV/0!</v>
      </c>
      <c r="M42" s="94"/>
      <c r="N42" s="95"/>
      <c r="O42" s="142"/>
      <c r="P42" s="195">
        <f t="shared" si="3"/>
        <v>0</v>
      </c>
      <c r="Q42" s="204"/>
      <c r="R42" s="198"/>
      <c r="S42" s="195">
        <f t="shared" si="4"/>
        <v>0</v>
      </c>
      <c r="T42" s="95"/>
      <c r="U42" s="142"/>
      <c r="V42" s="139">
        <f t="shared" si="7"/>
        <v>0</v>
      </c>
      <c r="W42" s="95"/>
      <c r="X42" s="142"/>
      <c r="Y42" s="139">
        <f t="shared" si="5"/>
        <v>0</v>
      </c>
      <c r="Z42" s="95"/>
      <c r="AA42" s="142"/>
      <c r="AB42" s="139">
        <f t="shared" si="2"/>
        <v>0</v>
      </c>
    </row>
    <row r="43" spans="1:28" ht="36" hidden="1" customHeight="1" thickBot="1">
      <c r="A43" s="88"/>
      <c r="B43" s="174" t="str">
        <f>IFERROR(VLOOKUP(D43,'INDICADORES DE PRODUCTO'!B36:C209,2,0)," ")</f>
        <v xml:space="preserve"> </v>
      </c>
      <c r="C43" s="90"/>
      <c r="D43" s="89"/>
      <c r="E43" s="174" t="str">
        <f>IFERROR(VLOOKUP(D43,'INDICADORES DE PRODUCTO'!B:D,3,0)," ")</f>
        <v xml:space="preserve"> </v>
      </c>
      <c r="F43" s="174" t="str">
        <f>IFERROR(VLOOKUP(D43,'INDICADORES DE PRODUCTO'!B:E,4,0)," ")</f>
        <v xml:space="preserve"> </v>
      </c>
      <c r="G43" s="90"/>
      <c r="H43" s="91"/>
      <c r="I43" s="97">
        <v>35</v>
      </c>
      <c r="J43" s="172" t="str">
        <f t="shared" si="0"/>
        <v>2600012_35</v>
      </c>
      <c r="K43" s="93"/>
      <c r="L43" s="196" t="e">
        <f t="shared" si="6"/>
        <v>#DIV/0!</v>
      </c>
      <c r="M43" s="94"/>
      <c r="N43" s="95"/>
      <c r="O43" s="142"/>
      <c r="P43" s="195">
        <f t="shared" si="3"/>
        <v>0</v>
      </c>
      <c r="Q43" s="204"/>
      <c r="R43" s="198"/>
      <c r="S43" s="195">
        <f t="shared" si="4"/>
        <v>0</v>
      </c>
      <c r="T43" s="95"/>
      <c r="U43" s="142"/>
      <c r="V43" s="139">
        <f t="shared" si="7"/>
        <v>0</v>
      </c>
      <c r="W43" s="95"/>
      <c r="X43" s="142"/>
      <c r="Y43" s="139">
        <f t="shared" si="5"/>
        <v>0</v>
      </c>
      <c r="Z43" s="95"/>
      <c r="AA43" s="142"/>
      <c r="AB43" s="139">
        <f t="shared" si="2"/>
        <v>0</v>
      </c>
    </row>
    <row r="44" spans="1:28" ht="51.75" customHeight="1" thickBot="1">
      <c r="A44" s="329" t="s">
        <v>52</v>
      </c>
      <c r="B44" s="318"/>
      <c r="C44" s="318"/>
      <c r="D44" s="318"/>
      <c r="E44" s="318"/>
      <c r="F44" s="318"/>
      <c r="G44" s="319"/>
      <c r="H44" s="6">
        <f>SUM(H9:H43)</f>
        <v>1</v>
      </c>
      <c r="I44" s="344"/>
      <c r="J44" s="318"/>
      <c r="K44" s="318"/>
      <c r="L44" s="318"/>
      <c r="M44" s="319"/>
      <c r="N44" s="339" t="s">
        <v>53</v>
      </c>
      <c r="O44" s="334"/>
      <c r="P44" s="235">
        <f>SUM(P9:P43)</f>
        <v>0</v>
      </c>
      <c r="Q44" s="333" t="s">
        <v>54</v>
      </c>
      <c r="R44" s="334"/>
      <c r="S44" s="235">
        <f>SUM(S9:S43)</f>
        <v>0</v>
      </c>
      <c r="T44" s="333" t="s">
        <v>55</v>
      </c>
      <c r="U44" s="334"/>
      <c r="V44" s="261">
        <f>SUM(V9:V43)</f>
        <v>2900688370.9999981</v>
      </c>
      <c r="W44" s="333" t="s">
        <v>56</v>
      </c>
      <c r="X44" s="334"/>
      <c r="Y44" s="262">
        <f>SUM(Y9:Y43)</f>
        <v>11499999999.998924</v>
      </c>
      <c r="Z44" s="333" t="s">
        <v>57</v>
      </c>
      <c r="AA44" s="334"/>
      <c r="AB44" s="140">
        <f>SUM(AB9:AB43)</f>
        <v>0</v>
      </c>
    </row>
    <row r="45" spans="1:28" ht="14.4" customHeight="1">
      <c r="A45" s="238"/>
      <c r="B45" s="65"/>
      <c r="C45" s="65"/>
      <c r="D45" s="65"/>
      <c r="E45" s="65"/>
      <c r="F45" s="65"/>
      <c r="G45" s="65"/>
      <c r="H45" s="8"/>
      <c r="I45" s="7"/>
      <c r="J45" s="7"/>
      <c r="K45" s="7"/>
      <c r="L45" s="7"/>
      <c r="M45" s="7"/>
      <c r="N45" s="9"/>
      <c r="O45" s="9"/>
      <c r="P45" s="10"/>
      <c r="Q45" s="205"/>
      <c r="R45" s="10"/>
      <c r="S45" s="10"/>
      <c r="T45" s="9"/>
      <c r="U45" s="9"/>
      <c r="V45" s="10"/>
      <c r="W45" s="9"/>
      <c r="X45" s="9"/>
      <c r="Y45" s="10"/>
      <c r="Z45" s="9"/>
      <c r="AA45" s="9"/>
      <c r="AB45" s="10"/>
    </row>
    <row r="46" spans="1:28" ht="14.4" customHeight="1">
      <c r="A46" s="238"/>
      <c r="B46" s="65"/>
      <c r="C46" s="65"/>
      <c r="D46" s="65"/>
      <c r="E46" s="65"/>
      <c r="F46" s="65"/>
      <c r="G46" s="65"/>
      <c r="H46" s="8"/>
      <c r="I46" s="7"/>
      <c r="J46" s="7"/>
      <c r="K46" s="7"/>
      <c r="L46" s="7"/>
      <c r="M46" s="7"/>
      <c r="N46" s="9"/>
      <c r="O46" s="9"/>
      <c r="P46" s="10"/>
      <c r="Q46" s="205"/>
      <c r="R46" s="10"/>
      <c r="S46" s="10"/>
      <c r="T46" s="9"/>
      <c r="U46" s="9"/>
      <c r="V46" s="10"/>
      <c r="W46" s="9"/>
      <c r="X46" s="9"/>
      <c r="Y46" s="10"/>
      <c r="Z46" s="9"/>
      <c r="AA46" s="9"/>
      <c r="AB46" s="10"/>
    </row>
    <row r="47" spans="1:28" s="110" customFormat="1" ht="14.4" customHeight="1">
      <c r="A47" s="239" t="s">
        <v>58</v>
      </c>
      <c r="C47" s="111"/>
      <c r="D47" s="111"/>
      <c r="E47" s="111"/>
      <c r="F47" s="111"/>
      <c r="G47" s="111"/>
      <c r="H47" s="111"/>
      <c r="I47" s="111"/>
      <c r="J47" s="111"/>
      <c r="K47" s="111"/>
      <c r="L47" s="111"/>
      <c r="Q47" s="206"/>
    </row>
    <row r="48" spans="1:28" s="110" customFormat="1" ht="14.4" customHeight="1">
      <c r="A48" s="193" t="s">
        <v>59</v>
      </c>
      <c r="B48" s="99"/>
      <c r="C48" s="112"/>
      <c r="D48" s="112"/>
      <c r="E48" s="112"/>
      <c r="F48" s="112"/>
      <c r="G48" s="112"/>
      <c r="H48" s="112"/>
      <c r="I48" s="112"/>
      <c r="J48" s="112"/>
      <c r="K48" s="112"/>
      <c r="L48" s="112"/>
      <c r="Q48" s="206"/>
    </row>
    <row r="49" spans="1:17" s="110" customFormat="1" ht="14.4" customHeight="1">
      <c r="A49" s="239" t="s">
        <v>60</v>
      </c>
      <c r="C49" s="111"/>
      <c r="D49" s="111"/>
      <c r="E49" s="111"/>
      <c r="F49" s="111"/>
      <c r="G49" s="111"/>
      <c r="H49" s="111"/>
      <c r="I49" s="111"/>
      <c r="J49" s="111"/>
      <c r="K49" s="111"/>
      <c r="L49" s="111"/>
      <c r="Q49" s="206"/>
    </row>
    <row r="50" spans="1:17" s="110" customFormat="1" ht="14.4" customHeight="1">
      <c r="A50" s="194" t="s">
        <v>61</v>
      </c>
      <c r="Q50" s="206"/>
    </row>
    <row r="53" spans="1:17" ht="15.75" customHeight="1"/>
    <row r="54" spans="1:17" ht="15.75" customHeight="1"/>
    <row r="55" spans="1:17" ht="15.75" customHeight="1"/>
    <row r="56" spans="1:17" ht="15.75" customHeight="1"/>
    <row r="57" spans="1:17" ht="15.75" customHeight="1"/>
    <row r="58" spans="1:17" ht="15.75" customHeight="1"/>
    <row r="59" spans="1:17" ht="15.75" customHeight="1"/>
    <row r="60" spans="1:17" ht="15.75" customHeight="1"/>
    <row r="61" spans="1:17" ht="9.75" customHeight="1"/>
    <row r="62" spans="1:17" ht="15.75" customHeight="1"/>
    <row r="63" spans="1:17" ht="15.75" customHeight="1"/>
    <row r="64" spans="1:17"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sheetData>
  <sheetProtection algorithmName="SHA-512" hashValue="pvXytjlOEpvE3zb4sUllhjORWMuI1Uylu7MAqg3yGk7QhTdyMAahQkaVTqneHuad061ua9vHtgslIoQLTGJEeA==" saltValue="2vmiBln5VyQaTXgckbuPsQ==" spinCount="100000" sheet="1" objects="1" scenarios="1"/>
  <mergeCells count="38">
    <mergeCell ref="A1:AB1"/>
    <mergeCell ref="Z7:AB7"/>
    <mergeCell ref="Q7:S7"/>
    <mergeCell ref="K3:M3"/>
    <mergeCell ref="H3:I3"/>
    <mergeCell ref="N4:AB4"/>
    <mergeCell ref="N7:P7"/>
    <mergeCell ref="A4:B4"/>
    <mergeCell ref="T5:V5"/>
    <mergeCell ref="K5:M5"/>
    <mergeCell ref="W5:Y5"/>
    <mergeCell ref="E3:F3"/>
    <mergeCell ref="A44:G44"/>
    <mergeCell ref="F9:F15"/>
    <mergeCell ref="Z5:AB5"/>
    <mergeCell ref="T44:U44"/>
    <mergeCell ref="T7:V7"/>
    <mergeCell ref="C5:I5"/>
    <mergeCell ref="G9:G15"/>
    <mergeCell ref="N44:O44"/>
    <mergeCell ref="A9:A15"/>
    <mergeCell ref="A5:B5"/>
    <mergeCell ref="Q44:R44"/>
    <mergeCell ref="Z44:AA44"/>
    <mergeCell ref="I44:M44"/>
    <mergeCell ref="H9:H15"/>
    <mergeCell ref="W44:X44"/>
    <mergeCell ref="C9:C15"/>
    <mergeCell ref="E9:E15"/>
    <mergeCell ref="Q5:S5"/>
    <mergeCell ref="O3:AB3"/>
    <mergeCell ref="B9:B15"/>
    <mergeCell ref="N5:P5"/>
    <mergeCell ref="W7:Y7"/>
    <mergeCell ref="D9:D15"/>
    <mergeCell ref="A3:B3"/>
    <mergeCell ref="K4:M4"/>
    <mergeCell ref="C4:I4"/>
  </mergeCells>
  <conditionalFormatting sqref="K9:K43">
    <cfRule type="cellIs" dxfId="136" priority="1" stopIfTrue="1" operator="equal">
      <formula>"ESCRIBA AQUÍ EL NOMBRE DEL CAPITULO"</formula>
    </cfRule>
  </conditionalFormatting>
  <dataValidations disablePrompts="1" count="2">
    <dataValidation allowBlank="1" showErrorMessage="1" sqref="O3" xr:uid="{00000000-0002-0000-0000-000000000000}"/>
    <dataValidation type="list" allowBlank="1" showInputMessage="1" showErrorMessage="1" sqref="D9 D16:D43" xr:uid="{00000000-0002-0000-0000-000001000000}">
      <formula1>INDIRECT($N$3)</formula1>
    </dataValidation>
  </dataValidations>
  <printOptions horizontalCentered="1" verticalCentered="1"/>
  <pageMargins left="0.50094696969696972" right="0.70866141732283472" top="1.102362204724409" bottom="0.70866141732283472" header="0.47244094488188981" footer="0.43307086614173229"/>
  <pageSetup scale="23" orientation="landscape" r:id="rId1"/>
  <headerFooter>
    <oddHeader>&amp;L&amp;G
Alcaldía Municipal 
de Palmira
Nit.: 891.380.007-3&amp;C                
  PROCESO: BANCO DE PROYECTOS 
CADENA DE VALOR Y PRESUPUESTO DEL PROYECTO&amp;REBPFO-017 
 Versión.07
 18/02/2025 
Página &amp;P de &amp;N</oddHeader>
    <oddFooter>&amp;LCentro Administrativo Municipal de Palmira 
Calle 30 No. 29 -39: Código Postal 763533
www.palmira.gov.co
Teléfono:  6028912312&amp;R&amp;G</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1"/>
  <sheetViews>
    <sheetView topLeftCell="N22" workbookViewId="0">
      <selection activeCell="T2" sqref="T2"/>
    </sheetView>
  </sheetViews>
  <sheetFormatPr baseColWidth="10" defaultRowHeight="14.4"/>
  <cols>
    <col min="1" max="1" width="50" customWidth="1"/>
    <col min="2" max="2" width="41.6640625" customWidth="1"/>
    <col min="3" max="3" width="42.44140625" customWidth="1"/>
    <col min="4" max="16" width="31.33203125" customWidth="1"/>
    <col min="17" max="24" width="33.6640625" customWidth="1"/>
  </cols>
  <sheetData>
    <row r="1" spans="1:20" ht="21.75" customHeight="1">
      <c r="A1" s="15" t="s">
        <v>62</v>
      </c>
      <c r="B1" s="15" t="s">
        <v>63</v>
      </c>
      <c r="C1" s="15" t="s">
        <v>64</v>
      </c>
      <c r="D1" s="15" t="s">
        <v>65</v>
      </c>
      <c r="E1" s="15" t="s">
        <v>66</v>
      </c>
      <c r="F1" s="15" t="s">
        <v>67</v>
      </c>
      <c r="G1" s="15" t="s">
        <v>68</v>
      </c>
      <c r="H1" s="15" t="s">
        <v>69</v>
      </c>
      <c r="I1" s="15" t="s">
        <v>70</v>
      </c>
      <c r="J1" s="15" t="s">
        <v>71</v>
      </c>
      <c r="K1" s="15" t="s">
        <v>72</v>
      </c>
      <c r="L1" s="15" t="s">
        <v>73</v>
      </c>
      <c r="M1" s="15" t="s">
        <v>74</v>
      </c>
      <c r="N1" s="15" t="s">
        <v>75</v>
      </c>
      <c r="O1" s="15" t="s">
        <v>76</v>
      </c>
      <c r="P1" s="15" t="s">
        <v>77</v>
      </c>
      <c r="Q1" s="15" t="s">
        <v>78</v>
      </c>
      <c r="R1" s="15" t="s">
        <v>79</v>
      </c>
      <c r="S1" s="15" t="s">
        <v>80</v>
      </c>
      <c r="T1" s="15" t="s">
        <v>81</v>
      </c>
    </row>
    <row r="2" spans="1:20" ht="55.2" customHeight="1">
      <c r="A2" s="15" t="s">
        <v>82</v>
      </c>
      <c r="B2" s="15" t="s">
        <v>83</v>
      </c>
      <c r="C2" s="15" t="s">
        <v>84</v>
      </c>
      <c r="D2" s="15" t="s">
        <v>85</v>
      </c>
      <c r="E2" s="15" t="s">
        <v>86</v>
      </c>
      <c r="F2" s="15" t="s">
        <v>87</v>
      </c>
      <c r="G2" s="15" t="s">
        <v>88</v>
      </c>
      <c r="H2" s="15" t="s">
        <v>89</v>
      </c>
      <c r="I2" s="15" t="s">
        <v>90</v>
      </c>
      <c r="J2" s="15" t="s">
        <v>91</v>
      </c>
      <c r="K2" s="15" t="s">
        <v>92</v>
      </c>
      <c r="L2" s="15" t="s">
        <v>93</v>
      </c>
      <c r="M2" s="15" t="s">
        <v>94</v>
      </c>
      <c r="N2" s="15" t="s">
        <v>95</v>
      </c>
      <c r="O2" s="15" t="s">
        <v>96</v>
      </c>
      <c r="P2" s="15" t="s">
        <v>97</v>
      </c>
      <c r="Q2" s="15" t="s">
        <v>98</v>
      </c>
      <c r="R2" s="15" t="s">
        <v>99</v>
      </c>
      <c r="S2" s="15" t="s">
        <v>100</v>
      </c>
      <c r="T2" s="15" t="s">
        <v>101</v>
      </c>
    </row>
    <row r="3" spans="1:20" ht="55.2" customHeight="1">
      <c r="A3" s="15" t="s">
        <v>102</v>
      </c>
      <c r="B3" s="15" t="s">
        <v>103</v>
      </c>
      <c r="C3" s="15" t="s">
        <v>104</v>
      </c>
      <c r="D3" s="15" t="s">
        <v>105</v>
      </c>
      <c r="E3" s="15" t="s">
        <v>106</v>
      </c>
      <c r="G3" s="15" t="s">
        <v>107</v>
      </c>
      <c r="H3" s="15" t="s">
        <v>108</v>
      </c>
      <c r="I3" s="15" t="s">
        <v>109</v>
      </c>
      <c r="J3" s="15" t="s">
        <v>110</v>
      </c>
      <c r="K3" s="15" t="s">
        <v>111</v>
      </c>
      <c r="L3" s="15" t="s">
        <v>112</v>
      </c>
      <c r="M3" s="15" t="s">
        <v>113</v>
      </c>
      <c r="N3" s="15" t="s">
        <v>114</v>
      </c>
      <c r="O3" s="15" t="s">
        <v>115</v>
      </c>
      <c r="P3" s="15" t="s">
        <v>116</v>
      </c>
      <c r="Q3" s="15" t="s">
        <v>117</v>
      </c>
      <c r="R3" s="15" t="s">
        <v>37</v>
      </c>
      <c r="S3" s="15" t="s">
        <v>118</v>
      </c>
      <c r="T3" s="15" t="s">
        <v>119</v>
      </c>
    </row>
    <row r="4" spans="1:20" ht="55.2" customHeight="1">
      <c r="A4" s="15" t="s">
        <v>120</v>
      </c>
      <c r="B4" s="15" t="s">
        <v>121</v>
      </c>
      <c r="C4" s="15" t="s">
        <v>122</v>
      </c>
      <c r="D4" s="15" t="s">
        <v>123</v>
      </c>
      <c r="E4" s="15" t="s">
        <v>124</v>
      </c>
      <c r="G4" s="15" t="s">
        <v>125</v>
      </c>
      <c r="H4" s="15" t="s">
        <v>126</v>
      </c>
      <c r="I4" s="15" t="s">
        <v>127</v>
      </c>
      <c r="J4" s="15" t="s">
        <v>128</v>
      </c>
      <c r="K4" s="15" t="s">
        <v>129</v>
      </c>
      <c r="L4" s="15" t="s">
        <v>130</v>
      </c>
      <c r="M4" s="15" t="s">
        <v>131</v>
      </c>
      <c r="N4" s="15" t="s">
        <v>132</v>
      </c>
      <c r="O4" s="15" t="s">
        <v>133</v>
      </c>
      <c r="P4" s="15" t="s">
        <v>134</v>
      </c>
      <c r="Q4" s="15" t="s">
        <v>135</v>
      </c>
      <c r="R4" s="15" t="s">
        <v>136</v>
      </c>
      <c r="T4" s="15" t="s">
        <v>137</v>
      </c>
    </row>
    <row r="5" spans="1:20" ht="41.4" customHeight="1">
      <c r="A5" s="15" t="s">
        <v>138</v>
      </c>
      <c r="B5" s="15" t="s">
        <v>139</v>
      </c>
      <c r="C5" s="15" t="s">
        <v>140</v>
      </c>
      <c r="D5" s="15" t="s">
        <v>141</v>
      </c>
      <c r="E5" s="15" t="s">
        <v>142</v>
      </c>
      <c r="G5" s="15" t="s">
        <v>143</v>
      </c>
      <c r="H5" s="15" t="s">
        <v>144</v>
      </c>
      <c r="I5" s="15" t="s">
        <v>145</v>
      </c>
      <c r="J5" s="15" t="s">
        <v>146</v>
      </c>
      <c r="K5" s="15" t="s">
        <v>147</v>
      </c>
      <c r="L5" s="15" t="s">
        <v>148</v>
      </c>
      <c r="M5" s="15" t="s">
        <v>149</v>
      </c>
      <c r="N5" s="15" t="s">
        <v>150</v>
      </c>
      <c r="O5" s="15" t="s">
        <v>151</v>
      </c>
      <c r="P5" s="15" t="s">
        <v>152</v>
      </c>
      <c r="Q5" s="15" t="s">
        <v>153</v>
      </c>
      <c r="R5" s="15" t="s">
        <v>154</v>
      </c>
      <c r="T5" s="15" t="s">
        <v>155</v>
      </c>
    </row>
    <row r="6" spans="1:20" ht="69" customHeight="1">
      <c r="A6" s="15" t="s">
        <v>156</v>
      </c>
      <c r="B6" s="15" t="s">
        <v>157</v>
      </c>
      <c r="D6" s="15" t="s">
        <v>158</v>
      </c>
      <c r="E6" s="15" t="s">
        <v>159</v>
      </c>
      <c r="G6" s="15" t="s">
        <v>160</v>
      </c>
      <c r="H6" s="15" t="s">
        <v>161</v>
      </c>
      <c r="I6" s="15" t="s">
        <v>162</v>
      </c>
      <c r="J6" s="15" t="s">
        <v>163</v>
      </c>
      <c r="K6" s="15" t="s">
        <v>164</v>
      </c>
      <c r="M6" s="15" t="s">
        <v>165</v>
      </c>
      <c r="N6" s="15" t="s">
        <v>166</v>
      </c>
      <c r="O6" s="15" t="s">
        <v>167</v>
      </c>
      <c r="P6" s="15" t="s">
        <v>168</v>
      </c>
      <c r="Q6" s="15" t="s">
        <v>169</v>
      </c>
      <c r="R6" s="15" t="s">
        <v>170</v>
      </c>
      <c r="T6" s="15" t="s">
        <v>171</v>
      </c>
    </row>
    <row r="7" spans="1:20" ht="69" customHeight="1">
      <c r="A7" s="15" t="s">
        <v>172</v>
      </c>
      <c r="B7" s="15" t="s">
        <v>173</v>
      </c>
      <c r="D7" s="15" t="s">
        <v>174</v>
      </c>
      <c r="E7" s="15" t="s">
        <v>175</v>
      </c>
      <c r="G7" s="15" t="s">
        <v>176</v>
      </c>
      <c r="H7" s="15" t="s">
        <v>177</v>
      </c>
      <c r="I7" s="15" t="s">
        <v>178</v>
      </c>
      <c r="J7" s="15" t="s">
        <v>179</v>
      </c>
      <c r="K7" s="15" t="s">
        <v>180</v>
      </c>
      <c r="M7" s="15" t="s">
        <v>181</v>
      </c>
      <c r="N7" s="15" t="s">
        <v>182</v>
      </c>
      <c r="O7" s="15" t="s">
        <v>183</v>
      </c>
      <c r="P7" s="15" t="s">
        <v>184</v>
      </c>
      <c r="Q7" s="15" t="s">
        <v>185</v>
      </c>
      <c r="R7" s="15" t="s">
        <v>186</v>
      </c>
    </row>
    <row r="8" spans="1:20" ht="55.2" customHeight="1">
      <c r="A8" s="15" t="s">
        <v>187</v>
      </c>
      <c r="B8" s="15" t="s">
        <v>188</v>
      </c>
      <c r="D8" s="15" t="s">
        <v>189</v>
      </c>
      <c r="E8" s="15" t="s">
        <v>190</v>
      </c>
      <c r="G8" s="15" t="s">
        <v>191</v>
      </c>
      <c r="H8" s="15" t="s">
        <v>192</v>
      </c>
      <c r="I8" s="15" t="s">
        <v>193</v>
      </c>
      <c r="K8" s="15" t="s">
        <v>194</v>
      </c>
      <c r="M8" s="15" t="s">
        <v>195</v>
      </c>
      <c r="N8" s="15" t="s">
        <v>196</v>
      </c>
      <c r="O8" s="15" t="s">
        <v>197</v>
      </c>
      <c r="P8" s="15" t="s">
        <v>198</v>
      </c>
      <c r="Q8" s="15" t="s">
        <v>199</v>
      </c>
      <c r="R8" s="15" t="s">
        <v>200</v>
      </c>
    </row>
    <row r="9" spans="1:20" ht="55.2" customHeight="1">
      <c r="A9" s="15" t="s">
        <v>201</v>
      </c>
      <c r="B9" s="15" t="s">
        <v>202</v>
      </c>
      <c r="E9" s="15" t="s">
        <v>203</v>
      </c>
      <c r="G9" s="15" t="s">
        <v>204</v>
      </c>
      <c r="H9" s="15" t="s">
        <v>205</v>
      </c>
      <c r="I9" s="15" t="s">
        <v>206</v>
      </c>
      <c r="K9" s="15" t="s">
        <v>207</v>
      </c>
      <c r="N9" s="15" t="s">
        <v>208</v>
      </c>
      <c r="O9" s="15" t="s">
        <v>209</v>
      </c>
      <c r="P9" s="15" t="s">
        <v>210</v>
      </c>
      <c r="Q9" s="15" t="s">
        <v>211</v>
      </c>
    </row>
    <row r="10" spans="1:20" ht="41.4" customHeight="1">
      <c r="A10" s="15"/>
      <c r="B10" s="15" t="s">
        <v>212</v>
      </c>
      <c r="E10" s="15" t="s">
        <v>213</v>
      </c>
      <c r="G10" s="15" t="s">
        <v>214</v>
      </c>
      <c r="H10" s="15" t="s">
        <v>215</v>
      </c>
      <c r="I10" s="15" t="s">
        <v>216</v>
      </c>
      <c r="N10" s="15" t="s">
        <v>217</v>
      </c>
      <c r="O10" s="15" t="s">
        <v>218</v>
      </c>
      <c r="Q10" s="15" t="s">
        <v>219</v>
      </c>
    </row>
    <row r="11" spans="1:20" ht="27.6" customHeight="1">
      <c r="A11" s="15"/>
      <c r="B11" s="15" t="s">
        <v>220</v>
      </c>
      <c r="G11" s="15" t="s">
        <v>221</v>
      </c>
      <c r="H11" s="15" t="s">
        <v>222</v>
      </c>
      <c r="I11" s="15" t="s">
        <v>223</v>
      </c>
      <c r="O11" s="15" t="s">
        <v>224</v>
      </c>
      <c r="Q11" s="15" t="s">
        <v>225</v>
      </c>
    </row>
    <row r="12" spans="1:20" ht="41.4" customHeight="1">
      <c r="B12" s="15" t="s">
        <v>226</v>
      </c>
      <c r="G12" s="15" t="s">
        <v>227</v>
      </c>
      <c r="H12" s="15" t="s">
        <v>228</v>
      </c>
      <c r="I12" s="15" t="s">
        <v>229</v>
      </c>
      <c r="O12" s="15" t="s">
        <v>230</v>
      </c>
      <c r="Q12" s="15" t="s">
        <v>231</v>
      </c>
    </row>
    <row r="13" spans="1:20" ht="27.6" customHeight="1">
      <c r="G13" s="15" t="s">
        <v>232</v>
      </c>
      <c r="H13" s="15" t="s">
        <v>233</v>
      </c>
      <c r="O13" s="15" t="s">
        <v>234</v>
      </c>
    </row>
    <row r="14" spans="1:20" ht="55.2" customHeight="1">
      <c r="A14" s="15"/>
      <c r="G14" s="15" t="s">
        <v>235</v>
      </c>
      <c r="O14" s="15" t="s">
        <v>236</v>
      </c>
    </row>
    <row r="15" spans="1:20" ht="27.6" customHeight="1">
      <c r="A15" s="15"/>
      <c r="G15" s="15" t="s">
        <v>237</v>
      </c>
      <c r="O15" s="15" t="s">
        <v>238</v>
      </c>
    </row>
    <row r="16" spans="1:20" ht="27.6" customHeight="1">
      <c r="A16" s="15"/>
      <c r="G16" s="15" t="s">
        <v>239</v>
      </c>
      <c r="O16" s="15" t="s">
        <v>240</v>
      </c>
    </row>
    <row r="17" spans="1:20" ht="41.4" customHeight="1">
      <c r="A17" s="15"/>
      <c r="G17" s="15" t="s">
        <v>241</v>
      </c>
      <c r="O17" s="15" t="s">
        <v>242</v>
      </c>
    </row>
    <row r="18" spans="1:20" ht="41.4" customHeight="1">
      <c r="A18" s="15"/>
      <c r="G18" s="15" t="s">
        <v>243</v>
      </c>
      <c r="O18" s="15" t="s">
        <v>244</v>
      </c>
    </row>
    <row r="19" spans="1:20" ht="55.2" customHeight="1">
      <c r="A19" s="15"/>
      <c r="G19" s="15" t="s">
        <v>245</v>
      </c>
      <c r="O19" s="15" t="s">
        <v>246</v>
      </c>
    </row>
    <row r="20" spans="1:20" ht="27.6" customHeight="1">
      <c r="A20" s="15"/>
      <c r="G20" s="15" t="s">
        <v>247</v>
      </c>
      <c r="O20" s="15" t="s">
        <v>248</v>
      </c>
    </row>
    <row r="21" spans="1:20" ht="41.4" customHeight="1">
      <c r="A21" s="15"/>
      <c r="G21" s="15" t="s">
        <v>249</v>
      </c>
    </row>
    <row r="22" spans="1:20" ht="27.6" customHeight="1">
      <c r="A22" s="15"/>
      <c r="G22" s="15" t="s">
        <v>250</v>
      </c>
    </row>
    <row r="23" spans="1:20" ht="27.6" customHeight="1">
      <c r="A23" s="15"/>
      <c r="G23" s="15" t="s">
        <v>251</v>
      </c>
    </row>
    <row r="24" spans="1:20" ht="41.4" customHeight="1">
      <c r="A24" s="15"/>
      <c r="G24" s="15" t="s">
        <v>252</v>
      </c>
    </row>
    <row r="25" spans="1:20" ht="41.4" customHeight="1">
      <c r="A25" s="15"/>
      <c r="G25" s="15" t="s">
        <v>253</v>
      </c>
    </row>
    <row r="26" spans="1:20" ht="55.2" customHeight="1">
      <c r="A26" s="15"/>
      <c r="G26" s="15" t="s">
        <v>254</v>
      </c>
    </row>
    <row r="29" spans="1:20">
      <c r="A29" t="str">
        <f t="shared" ref="A29:T29" si="0">MID(A31,1,4)</f>
        <v>1162</v>
      </c>
      <c r="B29" t="str">
        <f t="shared" si="0"/>
        <v>1132</v>
      </c>
      <c r="C29" t="str">
        <f t="shared" si="0"/>
        <v>1145</v>
      </c>
      <c r="D29" t="str">
        <f t="shared" si="0"/>
        <v>1147</v>
      </c>
      <c r="E29" t="str">
        <f t="shared" si="0"/>
        <v>1149</v>
      </c>
      <c r="F29" t="str">
        <f t="shared" si="0"/>
        <v>1150</v>
      </c>
      <c r="G29" t="str">
        <f t="shared" si="0"/>
        <v>1151</v>
      </c>
      <c r="H29" t="str">
        <f t="shared" si="0"/>
        <v>1153</v>
      </c>
      <c r="I29" t="str">
        <f t="shared" si="0"/>
        <v>1158</v>
      </c>
      <c r="J29" t="str">
        <f t="shared" si="0"/>
        <v>1159</v>
      </c>
      <c r="K29" t="str">
        <f t="shared" si="0"/>
        <v>1163</v>
      </c>
      <c r="L29" t="str">
        <f t="shared" si="0"/>
        <v>1164</v>
      </c>
      <c r="M29" t="str">
        <f t="shared" si="0"/>
        <v>1167</v>
      </c>
      <c r="N29" t="str">
        <f t="shared" si="0"/>
        <v>1168</v>
      </c>
      <c r="O29" t="str">
        <f t="shared" si="0"/>
        <v>1169</v>
      </c>
      <c r="P29" t="str">
        <f t="shared" si="0"/>
        <v>1170</v>
      </c>
      <c r="Q29" t="str">
        <f t="shared" si="0"/>
        <v>1171</v>
      </c>
      <c r="R29" t="str">
        <f t="shared" si="0"/>
        <v>1173</v>
      </c>
      <c r="S29" t="str">
        <f t="shared" si="0"/>
        <v>1174</v>
      </c>
      <c r="T29" t="str">
        <f t="shared" si="0"/>
        <v>1175</v>
      </c>
    </row>
    <row r="30" spans="1:20">
      <c r="A30" t="str">
        <f t="shared" ref="A30:T30" si="1">CONCATENATE("TABLA",A29)</f>
        <v>TABLA1162</v>
      </c>
      <c r="B30" t="str">
        <f t="shared" si="1"/>
        <v>TABLA1132</v>
      </c>
      <c r="C30" t="str">
        <f t="shared" si="1"/>
        <v>TABLA1145</v>
      </c>
      <c r="D30" t="str">
        <f t="shared" si="1"/>
        <v>TABLA1147</v>
      </c>
      <c r="E30" t="str">
        <f t="shared" si="1"/>
        <v>TABLA1149</v>
      </c>
      <c r="F30" t="str">
        <f t="shared" si="1"/>
        <v>TABLA1150</v>
      </c>
      <c r="G30" t="str">
        <f t="shared" si="1"/>
        <v>TABLA1151</v>
      </c>
      <c r="H30" t="str">
        <f t="shared" si="1"/>
        <v>TABLA1153</v>
      </c>
      <c r="I30" t="str">
        <f t="shared" si="1"/>
        <v>TABLA1158</v>
      </c>
      <c r="J30" t="str">
        <f t="shared" si="1"/>
        <v>TABLA1159</v>
      </c>
      <c r="K30" t="str">
        <f t="shared" si="1"/>
        <v>TABLA1163</v>
      </c>
      <c r="L30" t="str">
        <f t="shared" si="1"/>
        <v>TABLA1164</v>
      </c>
      <c r="M30" t="str">
        <f t="shared" si="1"/>
        <v>TABLA1167</v>
      </c>
      <c r="N30" t="str">
        <f t="shared" si="1"/>
        <v>TABLA1168</v>
      </c>
      <c r="O30" t="str">
        <f t="shared" si="1"/>
        <v>TABLA1169</v>
      </c>
      <c r="P30" t="str">
        <f t="shared" si="1"/>
        <v>TABLA1170</v>
      </c>
      <c r="Q30" t="str">
        <f t="shared" si="1"/>
        <v>TABLA1171</v>
      </c>
      <c r="R30" t="str">
        <f t="shared" si="1"/>
        <v>TABLA1173</v>
      </c>
      <c r="S30" t="str">
        <f t="shared" si="1"/>
        <v>TABLA1174</v>
      </c>
      <c r="T30" t="str">
        <f t="shared" si="1"/>
        <v>TABLA1175</v>
      </c>
    </row>
    <row r="31" spans="1:20" ht="41.4" customHeight="1">
      <c r="A31" s="15" t="s">
        <v>255</v>
      </c>
      <c r="B31" s="15" t="s">
        <v>256</v>
      </c>
      <c r="C31" s="15" t="s">
        <v>257</v>
      </c>
      <c r="D31" s="15" t="s">
        <v>258</v>
      </c>
      <c r="E31" s="15" t="s">
        <v>259</v>
      </c>
      <c r="F31" s="15" t="s">
        <v>260</v>
      </c>
      <c r="G31" s="15" t="s">
        <v>261</v>
      </c>
      <c r="H31" s="15" t="s">
        <v>262</v>
      </c>
      <c r="I31" s="15" t="s">
        <v>263</v>
      </c>
      <c r="J31" s="15" t="s">
        <v>264</v>
      </c>
      <c r="K31" s="15" t="s">
        <v>265</v>
      </c>
      <c r="L31" s="15" t="s">
        <v>266</v>
      </c>
      <c r="M31" s="15" t="s">
        <v>267</v>
      </c>
      <c r="N31" s="15" t="s">
        <v>268</v>
      </c>
      <c r="O31" s="15" t="s">
        <v>269</v>
      </c>
      <c r="P31" s="15" t="s">
        <v>270</v>
      </c>
      <c r="Q31" s="15" t="s">
        <v>271</v>
      </c>
      <c r="R31" s="15" t="s">
        <v>272</v>
      </c>
      <c r="S31" s="15" t="s">
        <v>273</v>
      </c>
      <c r="T31" s="15" t="s">
        <v>274</v>
      </c>
    </row>
  </sheetData>
  <pageMargins left="0.7" right="0.7" top="0.75" bottom="0.75" header="0.3" footer="0.3"/>
  <legacyDrawing r:id="rId1"/>
  <tableParts count="2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1001"/>
  <sheetViews>
    <sheetView showGridLines="0" showRuler="0" view="pageBreakPreview" zoomScale="70" zoomScaleNormal="70" zoomScaleSheetLayoutView="70" zoomScalePageLayoutView="85" workbookViewId="0">
      <selection activeCell="J10" sqref="J10"/>
    </sheetView>
  </sheetViews>
  <sheetFormatPr baseColWidth="10" defaultColWidth="14.44140625" defaultRowHeight="15" customHeight="1"/>
  <cols>
    <col min="1" max="1" width="8.88671875" style="312" customWidth="1"/>
    <col min="2" max="2" width="36.33203125" style="312" customWidth="1"/>
    <col min="3" max="3" width="47.6640625" style="312" customWidth="1"/>
    <col min="4" max="4" width="18.5546875" style="312" customWidth="1"/>
    <col min="5" max="5" width="13" style="312" customWidth="1"/>
    <col min="6" max="7" width="21.6640625" style="312" customWidth="1"/>
    <col min="8" max="8" width="21.88671875" style="312" customWidth="1"/>
    <col min="9" max="9" width="14.44140625" style="312" customWidth="1"/>
    <col min="10" max="10" width="11.44140625" style="312" customWidth="1"/>
    <col min="11" max="11" width="20.33203125" style="312" customWidth="1"/>
    <col min="12" max="12" width="22.33203125" style="312" customWidth="1"/>
    <col min="13" max="13" width="26.109375" style="312" customWidth="1"/>
    <col min="14" max="30" width="11.44140625" style="312" customWidth="1"/>
    <col min="31" max="32" width="14.44140625" style="312" customWidth="1"/>
    <col min="33" max="16384" width="14.44140625" style="312"/>
  </cols>
  <sheetData>
    <row r="1" spans="1:30" ht="37.5" customHeight="1">
      <c r="A1" s="358" t="s">
        <v>275</v>
      </c>
      <c r="B1" s="359"/>
      <c r="C1" s="359"/>
      <c r="D1" s="359"/>
      <c r="E1" s="359"/>
      <c r="F1" s="359"/>
      <c r="G1" s="359"/>
      <c r="H1" s="359"/>
      <c r="I1" s="359"/>
      <c r="J1" s="359"/>
      <c r="K1" s="359"/>
      <c r="L1" s="359"/>
      <c r="M1" s="359"/>
      <c r="N1" s="311"/>
      <c r="O1" s="311"/>
      <c r="P1" s="311"/>
      <c r="Q1" s="311"/>
      <c r="R1" s="311"/>
      <c r="S1" s="311"/>
      <c r="T1" s="311"/>
      <c r="U1" s="311"/>
      <c r="V1" s="311"/>
      <c r="W1" s="311"/>
      <c r="X1" s="311"/>
      <c r="Y1" s="311"/>
      <c r="Z1" s="311"/>
      <c r="AA1" s="311"/>
      <c r="AB1" s="311"/>
    </row>
    <row r="2" spans="1:30" ht="15" customHeight="1" thickBot="1"/>
    <row r="3" spans="1:30" s="66" customFormat="1" ht="40.5" customHeight="1" thickBot="1">
      <c r="A3" s="278" t="s">
        <v>24</v>
      </c>
      <c r="B3" s="279" t="s">
        <v>26</v>
      </c>
      <c r="C3" s="279" t="s">
        <v>276</v>
      </c>
      <c r="D3" s="279" t="s">
        <v>277</v>
      </c>
      <c r="E3" s="279" t="s">
        <v>278</v>
      </c>
      <c r="F3" s="279" t="s">
        <v>279</v>
      </c>
      <c r="G3" s="279" t="s">
        <v>280</v>
      </c>
      <c r="H3" s="279" t="str">
        <f>UPPER("Tipo de Fuente de Financiación ")</f>
        <v xml:space="preserve">TIPO DE FUENTE DE FINANCIACIÓN </v>
      </c>
      <c r="I3" s="280" t="s">
        <v>28</v>
      </c>
      <c r="J3" s="281" t="s">
        <v>29</v>
      </c>
      <c r="K3" s="282" t="s">
        <v>30</v>
      </c>
      <c r="L3" s="85" t="s">
        <v>281</v>
      </c>
      <c r="M3" s="81" t="s">
        <v>282</v>
      </c>
    </row>
    <row r="4" spans="1:30" s="105" customFormat="1" ht="154.5" customHeight="1">
      <c r="A4" s="293">
        <v>1</v>
      </c>
      <c r="B4" s="294" t="str">
        <f>IFERROR(VLOOKUP(CONCATENATE('1. PRESUPUESTO GENERAL'!$C$3,"_",'2. PRESUPUESTO DETALLADO'!A4),'1. PRESUPUESTO GENERAL'!J:K,2,0)," ")</f>
        <v>REALIZAR LAS OBRAS PRELIMINARES PARA LA CONSTRUCCION DEL CENTRO DE SALUD DE ROZO</v>
      </c>
      <c r="C4" s="295" t="s">
        <v>283</v>
      </c>
      <c r="D4" s="295" t="s">
        <v>284</v>
      </c>
      <c r="E4" s="296">
        <v>1906030</v>
      </c>
      <c r="F4" s="295" t="s">
        <v>285</v>
      </c>
      <c r="G4" s="297" t="s">
        <v>286</v>
      </c>
      <c r="H4" s="298" t="str">
        <f>IFERROR(VLOOKUP(G4,FUENTES!A:C,3,0)," ")</f>
        <v>Propios</v>
      </c>
      <c r="I4" s="296" t="str">
        <f>'1. PRESUPUESTO GENERAL'!M9</f>
        <v>Metros cuadrados de obra preliminar</v>
      </c>
      <c r="J4" s="386">
        <f>'1. PRESUPUESTO GENERAL'!T9</f>
        <v>5323.01</v>
      </c>
      <c r="K4" s="299">
        <f t="shared" ref="K4:K9" si="0">M4/J4</f>
        <v>45066.079633515597</v>
      </c>
      <c r="L4" s="274">
        <f t="shared" ref="L4:L9" si="1">+K4*J4</f>
        <v>239887192.54999986</v>
      </c>
      <c r="M4" s="118">
        <v>239887192.54999986</v>
      </c>
      <c r="N4" s="104"/>
      <c r="O4" s="104"/>
      <c r="P4" s="104"/>
      <c r="Q4" s="104"/>
      <c r="R4" s="104"/>
      <c r="S4" s="104"/>
      <c r="T4" s="104"/>
      <c r="U4" s="104"/>
      <c r="V4" s="104"/>
      <c r="W4" s="104"/>
      <c r="X4" s="104"/>
      <c r="Y4" s="104"/>
      <c r="Z4" s="104"/>
      <c r="AA4" s="104"/>
      <c r="AB4" s="104"/>
      <c r="AC4" s="104"/>
      <c r="AD4" s="104"/>
    </row>
    <row r="5" spans="1:30" s="105" customFormat="1" ht="112.5" customHeight="1">
      <c r="A5" s="300">
        <v>2</v>
      </c>
      <c r="B5" s="151" t="str">
        <f>IFERROR(VLOOKUP(CONCATENATE('1. PRESUPUESTO GENERAL'!$C$3,"_",'2. PRESUPUESTO DETALLADO'!A5),'1. PRESUPUESTO GENERAL'!J:K,2,0)," ")</f>
        <v>REALIZAR LA OBRA CIVIL PARA LA CONSTRUCCION DEL CENTRO DE SALUD DE ROZO</v>
      </c>
      <c r="C5" s="106" t="s">
        <v>287</v>
      </c>
      <c r="D5" s="106" t="s">
        <v>284</v>
      </c>
      <c r="E5" s="290">
        <v>1906030</v>
      </c>
      <c r="F5" s="106" t="s">
        <v>285</v>
      </c>
      <c r="G5" s="291" t="s">
        <v>286</v>
      </c>
      <c r="H5" s="53" t="str">
        <f>IFERROR(VLOOKUP(G5,FUENTES!A:C,3,0)," ")</f>
        <v>Propios</v>
      </c>
      <c r="I5" s="290" t="str">
        <f>'1. PRESUPUESTO GENERAL'!M10</f>
        <v>Metros cuadrados de obra civil</v>
      </c>
      <c r="J5" s="387">
        <f>'1. PRESUPUESTO GENERAL'!T10</f>
        <v>1617.6175158881599</v>
      </c>
      <c r="K5" s="301">
        <f t="shared" si="0"/>
        <v>1255321.4573354335</v>
      </c>
      <c r="L5" s="275">
        <f t="shared" si="1"/>
        <v>2030629977.4560485</v>
      </c>
      <c r="M5" s="119">
        <v>2030629977.4560485</v>
      </c>
      <c r="N5" s="104"/>
      <c r="O5" s="104"/>
      <c r="P5" s="104"/>
      <c r="Q5" s="104"/>
      <c r="R5" s="104"/>
      <c r="S5" s="104"/>
      <c r="T5" s="104"/>
      <c r="U5" s="104"/>
      <c r="V5" s="104"/>
      <c r="W5" s="104"/>
      <c r="X5" s="104"/>
      <c r="Y5" s="104"/>
      <c r="Z5" s="104"/>
      <c r="AA5" s="104"/>
      <c r="AB5" s="104"/>
      <c r="AC5" s="104"/>
      <c r="AD5" s="104"/>
    </row>
    <row r="6" spans="1:30" s="105" customFormat="1" ht="246" customHeight="1">
      <c r="A6" s="300">
        <v>3</v>
      </c>
      <c r="B6" s="151" t="str">
        <f>IFERROR(VLOOKUP(CONCATENATE('1. PRESUPUESTO GENERAL'!$C$3,"_",'2. PRESUPUESTO DETALLADO'!A6),'1. PRESUPUESTO GENERAL'!J:K,2,0)," ")</f>
        <v>INSTALAR LAS REDES HIDRAULICAS, SANITARIAS, ELECTRICAS, VOZ, DATOS Y CONTRA INCENDIOS PARA LA CONSTRUCCION DEL CENTRO DE SALUD DE ROZO</v>
      </c>
      <c r="C6" s="106" t="s">
        <v>288</v>
      </c>
      <c r="D6" s="106" t="s">
        <v>284</v>
      </c>
      <c r="E6" s="290">
        <v>1906030</v>
      </c>
      <c r="F6" s="106" t="s">
        <v>285</v>
      </c>
      <c r="G6" s="291" t="s">
        <v>286</v>
      </c>
      <c r="H6" s="53" t="str">
        <f>IFERROR(VLOOKUP(G6,FUENTES!A:C,3,0)," ")</f>
        <v>Propios</v>
      </c>
      <c r="I6" s="290" t="str">
        <f>'1. PRESUPUESTO GENERAL'!M11</f>
        <v>Metros lineales de redes</v>
      </c>
      <c r="J6" s="387">
        <f>'1. PRESUPUESTO GENERAL'!T11</f>
        <v>394.86999999999898</v>
      </c>
      <c r="K6" s="301">
        <f t="shared" si="0"/>
        <v>274870.438372123</v>
      </c>
      <c r="L6" s="276">
        <f t="shared" si="1"/>
        <v>108538089.99999993</v>
      </c>
      <c r="M6" s="119">
        <v>108538089.99999993</v>
      </c>
      <c r="N6" s="104"/>
      <c r="O6" s="104"/>
      <c r="P6" s="104"/>
      <c r="Q6" s="104"/>
      <c r="R6" s="104"/>
      <c r="S6" s="104"/>
      <c r="T6" s="104"/>
      <c r="U6" s="104"/>
      <c r="V6" s="104"/>
      <c r="W6" s="104"/>
      <c r="X6" s="104"/>
      <c r="Y6" s="104"/>
      <c r="Z6" s="104"/>
      <c r="AA6" s="104"/>
      <c r="AB6" s="104"/>
      <c r="AC6" s="104"/>
      <c r="AD6" s="104"/>
    </row>
    <row r="7" spans="1:30" s="105" customFormat="1" ht="156" customHeight="1">
      <c r="A7" s="300">
        <v>4</v>
      </c>
      <c r="B7" s="151" t="str">
        <f>IFERROR(VLOOKUP(CONCATENATE('1. PRESUPUESTO GENERAL'!$C$3,"_",'2. PRESUPUESTO DETALLADO'!A7),'1. PRESUPUESTO GENERAL'!J:K,2,0)," ")</f>
        <v>REALIZAR LA OBRA BLANCA PARA LA CONSTRUCCION DEL CENTRO DE SALUD DE ROZO</v>
      </c>
      <c r="C7" s="106" t="s">
        <v>289</v>
      </c>
      <c r="D7" s="290" t="s">
        <v>284</v>
      </c>
      <c r="E7" s="290">
        <v>1906030</v>
      </c>
      <c r="F7" s="106" t="s">
        <v>285</v>
      </c>
      <c r="G7" s="291" t="s">
        <v>286</v>
      </c>
      <c r="H7" s="53" t="str">
        <f>IFERROR(VLOOKUP(G7,FUENTES!A:C,3,0)," ")</f>
        <v>Propios</v>
      </c>
      <c r="I7" s="290" t="str">
        <f>'1. PRESUPUESTO GENERAL'!M12</f>
        <v>Metros cuadrados de obra blanca</v>
      </c>
      <c r="J7" s="292">
        <f>'1. PRESUPUESTO GENERAL'!T12</f>
        <v>31.185337477664199</v>
      </c>
      <c r="K7" s="301">
        <f t="shared" si="0"/>
        <v>362162.89171439002</v>
      </c>
      <c r="L7" s="275">
        <f t="shared" si="1"/>
        <v>11294172.000000007</v>
      </c>
      <c r="M7" s="119">
        <v>11294172.000000007</v>
      </c>
      <c r="N7" s="104"/>
      <c r="O7" s="104"/>
      <c r="P7" s="104"/>
      <c r="Q7" s="104"/>
      <c r="R7" s="104"/>
      <c r="S7" s="104"/>
      <c r="T7" s="104"/>
      <c r="U7" s="104"/>
      <c r="V7" s="104"/>
      <c r="W7" s="104"/>
      <c r="X7" s="104"/>
      <c r="Y7" s="104"/>
      <c r="Z7" s="104"/>
      <c r="AA7" s="104"/>
      <c r="AB7" s="104"/>
      <c r="AC7" s="104"/>
      <c r="AD7" s="104"/>
    </row>
    <row r="8" spans="1:30" s="105" customFormat="1" ht="184.5" customHeight="1">
      <c r="A8" s="300">
        <v>5</v>
      </c>
      <c r="B8" s="151" t="str">
        <f>IFERROR(VLOOKUP(CONCATENATE('1. PRESUPUESTO GENERAL'!$C$3,"_",'2. PRESUPUESTO DETALLADO'!A8),'1. PRESUPUESTO GENERAL'!J:K,2,0)," ")</f>
        <v>IMPLEMENTAR LOS PLANES DE MANEJO AMBIENTAL Y DE TRANSITO EN LA CONSTRUCCION DEL CENTRO DE SALUD DE ROZO</v>
      </c>
      <c r="C8" s="106" t="s">
        <v>290</v>
      </c>
      <c r="D8" s="290" t="s">
        <v>291</v>
      </c>
      <c r="E8" s="290">
        <v>1906030</v>
      </c>
      <c r="F8" s="106" t="s">
        <v>285</v>
      </c>
      <c r="G8" s="291" t="s">
        <v>286</v>
      </c>
      <c r="H8" s="53" t="str">
        <f>IFERROR(VLOOKUP(G8,FUENTES!A:C,3,0)," ")</f>
        <v>Propios</v>
      </c>
      <c r="I8" s="290" t="str">
        <f>'1. PRESUPUESTO GENERAL'!M13</f>
        <v>Número de documentos</v>
      </c>
      <c r="J8" s="292">
        <f>'1. PRESUPUESTO GENERAL'!T13</f>
        <v>0.69</v>
      </c>
      <c r="K8" s="301">
        <f t="shared" si="0"/>
        <v>158245772.45500001</v>
      </c>
      <c r="L8" s="275">
        <f t="shared" si="1"/>
        <v>109189582.99394999</v>
      </c>
      <c r="M8" s="119">
        <v>109189582.99394999</v>
      </c>
      <c r="N8" s="104"/>
      <c r="O8" s="104"/>
      <c r="P8" s="104"/>
      <c r="Q8" s="104"/>
      <c r="R8" s="104"/>
      <c r="S8" s="104"/>
      <c r="T8" s="104"/>
      <c r="U8" s="104"/>
      <c r="V8" s="104"/>
      <c r="W8" s="104"/>
      <c r="X8" s="104"/>
      <c r="Y8" s="104"/>
      <c r="Z8" s="104"/>
      <c r="AA8" s="104"/>
      <c r="AB8" s="104"/>
      <c r="AC8" s="104"/>
      <c r="AD8" s="104"/>
    </row>
    <row r="9" spans="1:30" s="105" customFormat="1" ht="148.5" customHeight="1">
      <c r="A9" s="300">
        <v>6</v>
      </c>
      <c r="B9" s="151" t="str">
        <f>IFERROR(VLOOKUP(CONCATENATE('1. PRESUPUESTO GENERAL'!$C$3,"_",'2. PRESUPUESTO DETALLADO'!A9),'1. PRESUPUESTO GENERAL'!J:K,2,0)," ")</f>
        <v>REALIZAR LA INTERVENTORIA A LAS OBRAS DE CONSTRUCCION DEL CENTRO DE SALUD DE ROZO</v>
      </c>
      <c r="C9" s="106" t="s">
        <v>292</v>
      </c>
      <c r="D9" s="290" t="s">
        <v>291</v>
      </c>
      <c r="E9" s="290">
        <v>1906030</v>
      </c>
      <c r="F9" s="106" t="s">
        <v>285</v>
      </c>
      <c r="G9" s="291" t="s">
        <v>286</v>
      </c>
      <c r="H9" s="53" t="str">
        <f>IFERROR(VLOOKUP(G9,FUENTES!A:C,3,0)," ")</f>
        <v>Propios</v>
      </c>
      <c r="I9" s="290" t="str">
        <f>'1. PRESUPUESTO GENERAL'!M14</f>
        <v>Número de interventorías</v>
      </c>
      <c r="J9" s="292">
        <f>'1. PRESUPUESTO GENERAL'!T14</f>
        <v>0.34</v>
      </c>
      <c r="K9" s="301">
        <f t="shared" si="0"/>
        <v>1179851047.0588233</v>
      </c>
      <c r="L9" s="275">
        <f t="shared" si="1"/>
        <v>401149355.99999994</v>
      </c>
      <c r="M9" s="119">
        <v>401149356</v>
      </c>
      <c r="N9" s="104"/>
      <c r="O9" s="104"/>
      <c r="P9" s="104"/>
      <c r="Q9" s="104"/>
      <c r="R9" s="104"/>
      <c r="S9" s="104"/>
      <c r="T9" s="104"/>
      <c r="U9" s="104"/>
      <c r="V9" s="104"/>
      <c r="W9" s="104"/>
      <c r="X9" s="104"/>
      <c r="Y9" s="104"/>
      <c r="Z9" s="104"/>
      <c r="AA9" s="104"/>
      <c r="AB9" s="104"/>
      <c r="AC9" s="104"/>
      <c r="AD9" s="104"/>
    </row>
    <row r="10" spans="1:30" s="105" customFormat="1" ht="198.75" customHeight="1" thickBot="1">
      <c r="A10" s="302">
        <v>7</v>
      </c>
      <c r="B10" s="152" t="str">
        <f>IFERROR(VLOOKUP(CONCATENATE('1. PRESUPUESTO GENERAL'!$C$3,"_",'2. PRESUPUESTO DETALLADO'!A10),'1. PRESUPUESTO GENERAL'!J:K,2,0)," ")</f>
        <v>DOTAR CON EQUIPOS DE VENTILACION MECANICA EL CENTRO DE SALUD DE ROZO</v>
      </c>
      <c r="C10" s="303" t="s">
        <v>293</v>
      </c>
      <c r="D10" s="304" t="s">
        <v>284</v>
      </c>
      <c r="E10" s="304">
        <v>1906030</v>
      </c>
      <c r="F10" s="303"/>
      <c r="G10" s="305"/>
      <c r="H10" s="306" t="str">
        <f>IFERROR(VLOOKUP(G10,FUENTES!A:C,3,0)," ")</f>
        <v xml:space="preserve"> </v>
      </c>
      <c r="I10" s="304" t="str">
        <f>'1. PRESUPUESTO GENERAL'!M15</f>
        <v>Número de equipos de ventilación</v>
      </c>
      <c r="J10" s="388">
        <v>0</v>
      </c>
      <c r="K10" s="307"/>
      <c r="L10" s="277">
        <f t="shared" ref="L10:L38" si="2">+K10*J10</f>
        <v>0</v>
      </c>
      <c r="M10" s="119">
        <v>0</v>
      </c>
      <c r="N10" s="104"/>
      <c r="O10" s="104"/>
      <c r="P10" s="104"/>
      <c r="Q10" s="104"/>
      <c r="R10" s="104"/>
      <c r="S10" s="104"/>
      <c r="T10" s="104"/>
      <c r="U10" s="104"/>
      <c r="V10" s="104"/>
      <c r="W10" s="104"/>
      <c r="X10" s="104"/>
      <c r="Y10" s="104"/>
      <c r="Z10" s="104"/>
      <c r="AA10" s="104"/>
      <c r="AB10" s="104"/>
      <c r="AC10" s="104"/>
      <c r="AD10" s="104"/>
    </row>
    <row r="11" spans="1:30" s="105" customFormat="1" ht="17.25" hidden="1" customHeight="1" thickBot="1">
      <c r="A11" s="283">
        <v>8</v>
      </c>
      <c r="B11" s="215">
        <f>IFERROR(VLOOKUP(CONCATENATE('1. PRESUPUESTO GENERAL'!$C$3,"_",'2. PRESUPUESTO DETALLADO'!A11),'1. PRESUPUESTO GENERAL'!J:K,2,0)," ")</f>
        <v>0</v>
      </c>
      <c r="C11" s="284"/>
      <c r="D11" s="102"/>
      <c r="E11" s="102"/>
      <c r="F11" s="285"/>
      <c r="G11" s="103"/>
      <c r="H11" s="286" t="str">
        <f>IFERROR(VLOOKUP(G11,FUENTES!A:C,3,0)," ")</f>
        <v xml:space="preserve"> </v>
      </c>
      <c r="I11" s="287"/>
      <c r="J11" s="288"/>
      <c r="K11" s="289" t="e">
        <f t="shared" ref="K11:K38" si="3">M11/J11</f>
        <v>#DIV/0!</v>
      </c>
      <c r="L11" s="153" t="e">
        <f t="shared" si="2"/>
        <v>#DIV/0!</v>
      </c>
      <c r="M11" s="119"/>
      <c r="N11" s="104"/>
      <c r="O11" s="104"/>
      <c r="P11" s="104"/>
      <c r="Q11" s="104"/>
      <c r="R11" s="104"/>
      <c r="S11" s="104"/>
      <c r="T11" s="104"/>
      <c r="U11" s="104"/>
      <c r="V11" s="104"/>
      <c r="W11" s="104"/>
      <c r="X11" s="104"/>
      <c r="Y11" s="104"/>
      <c r="Z11" s="104"/>
      <c r="AA11" s="104"/>
      <c r="AB11" s="104"/>
      <c r="AC11" s="104"/>
      <c r="AD11" s="104"/>
    </row>
    <row r="12" spans="1:30" s="105" customFormat="1" ht="17.25" hidden="1" customHeight="1" thickBot="1">
      <c r="A12" s="184">
        <v>9</v>
      </c>
      <c r="B12" s="151">
        <f>IFERROR(VLOOKUP(CONCATENATE('1. PRESUPUESTO GENERAL'!$C$3,"_",'2. PRESUPUESTO DETALLADO'!A12),'1. PRESUPUESTO GENERAL'!J:K,2,0)," ")</f>
        <v>0</v>
      </c>
      <c r="C12" s="192"/>
      <c r="D12" s="102"/>
      <c r="E12" s="102"/>
      <c r="F12" s="106"/>
      <c r="G12" s="103"/>
      <c r="H12" s="53" t="str">
        <f>IFERROR(VLOOKUP(G12,FUENTES!A:C,3,0)," ")</f>
        <v xml:space="preserve"> </v>
      </c>
      <c r="I12" s="100"/>
      <c r="J12" s="101"/>
      <c r="K12" s="248" t="e">
        <f t="shared" si="3"/>
        <v>#DIV/0!</v>
      </c>
      <c r="L12" s="153" t="e">
        <f t="shared" si="2"/>
        <v>#DIV/0!</v>
      </c>
      <c r="M12" s="119"/>
      <c r="N12" s="104"/>
      <c r="O12" s="104"/>
      <c r="P12" s="104"/>
      <c r="Q12" s="104"/>
      <c r="R12" s="104"/>
      <c r="S12" s="104"/>
      <c r="T12" s="104"/>
      <c r="U12" s="104"/>
      <c r="V12" s="104"/>
      <c r="W12" s="104"/>
      <c r="X12" s="104"/>
      <c r="Y12" s="104"/>
      <c r="Z12" s="104"/>
      <c r="AA12" s="104"/>
      <c r="AB12" s="104"/>
      <c r="AC12" s="104"/>
      <c r="AD12" s="104"/>
    </row>
    <row r="13" spans="1:30" s="105" customFormat="1" ht="17.25" hidden="1" customHeight="1" thickBot="1">
      <c r="A13" s="184">
        <v>10</v>
      </c>
      <c r="B13" s="151">
        <f>IFERROR(VLOOKUP(CONCATENATE('1. PRESUPUESTO GENERAL'!$C$3,"_",'2. PRESUPUESTO DETALLADO'!A13),'1. PRESUPUESTO GENERAL'!J:K,2,0)," ")</f>
        <v>0</v>
      </c>
      <c r="C13" s="192"/>
      <c r="D13" s="102"/>
      <c r="E13" s="102"/>
      <c r="F13" s="106"/>
      <c r="G13" s="103"/>
      <c r="H13" s="53" t="str">
        <f>IFERROR(VLOOKUP(G13,FUENTES!A:C,3,0)," ")</f>
        <v xml:space="preserve"> </v>
      </c>
      <c r="I13" s="100"/>
      <c r="J13" s="101"/>
      <c r="K13" s="248" t="e">
        <f t="shared" si="3"/>
        <v>#DIV/0!</v>
      </c>
      <c r="L13" s="153" t="e">
        <f t="shared" si="2"/>
        <v>#DIV/0!</v>
      </c>
      <c r="M13" s="119"/>
      <c r="N13" s="104"/>
      <c r="O13" s="104"/>
      <c r="P13" s="104"/>
      <c r="Q13" s="104"/>
      <c r="R13" s="104"/>
      <c r="S13" s="104"/>
      <c r="T13" s="104"/>
      <c r="U13" s="104"/>
      <c r="V13" s="104"/>
      <c r="W13" s="104"/>
      <c r="X13" s="104"/>
      <c r="Y13" s="104"/>
      <c r="Z13" s="104"/>
      <c r="AA13" s="104"/>
      <c r="AB13" s="104"/>
      <c r="AC13" s="104"/>
      <c r="AD13" s="104"/>
    </row>
    <row r="14" spans="1:30" s="105" customFormat="1" ht="17.25" hidden="1" customHeight="1" thickBot="1">
      <c r="A14" s="184">
        <v>11</v>
      </c>
      <c r="B14" s="151">
        <f>IFERROR(VLOOKUP(CONCATENATE('1. PRESUPUESTO GENERAL'!$C$3,"_",'2. PRESUPUESTO DETALLADO'!A14),'1. PRESUPUESTO GENERAL'!J:K,2,0)," ")</f>
        <v>0</v>
      </c>
      <c r="C14" s="192"/>
      <c r="D14" s="102"/>
      <c r="E14" s="102"/>
      <c r="F14" s="106"/>
      <c r="G14" s="103"/>
      <c r="H14" s="53" t="str">
        <f>IFERROR(VLOOKUP(G14,FUENTES!A:C,3,0)," ")</f>
        <v xml:space="preserve"> </v>
      </c>
      <c r="I14" s="100"/>
      <c r="J14" s="101"/>
      <c r="K14" s="248" t="e">
        <f t="shared" si="3"/>
        <v>#DIV/0!</v>
      </c>
      <c r="L14" s="153" t="e">
        <f t="shared" si="2"/>
        <v>#DIV/0!</v>
      </c>
      <c r="M14" s="119"/>
      <c r="N14" s="104"/>
      <c r="O14" s="104"/>
      <c r="P14" s="104"/>
      <c r="Q14" s="104"/>
      <c r="R14" s="104"/>
      <c r="S14" s="104"/>
      <c r="T14" s="104"/>
      <c r="U14" s="104"/>
      <c r="V14" s="104"/>
      <c r="W14" s="104"/>
      <c r="X14" s="104"/>
      <c r="Y14" s="104"/>
      <c r="Z14" s="104"/>
      <c r="AA14" s="104"/>
      <c r="AB14" s="104"/>
      <c r="AC14" s="104"/>
      <c r="AD14" s="104"/>
    </row>
    <row r="15" spans="1:30" s="105" customFormat="1" ht="17.25" hidden="1" customHeight="1" thickBot="1">
      <c r="A15" s="184">
        <v>12</v>
      </c>
      <c r="B15" s="151">
        <f>IFERROR(VLOOKUP(CONCATENATE('1. PRESUPUESTO GENERAL'!$C$3,"_",'2. PRESUPUESTO DETALLADO'!A15),'1. PRESUPUESTO GENERAL'!J:K,2,0)," ")</f>
        <v>0</v>
      </c>
      <c r="C15" s="192"/>
      <c r="D15" s="102"/>
      <c r="E15" s="102"/>
      <c r="F15" s="106"/>
      <c r="G15" s="103"/>
      <c r="H15" s="53" t="str">
        <f>IFERROR(VLOOKUP(G15,FUENTES!A:C,3,0)," ")</f>
        <v xml:space="preserve"> </v>
      </c>
      <c r="I15" s="100"/>
      <c r="J15" s="101"/>
      <c r="K15" s="248" t="e">
        <f t="shared" si="3"/>
        <v>#DIV/0!</v>
      </c>
      <c r="L15" s="153" t="e">
        <f t="shared" si="2"/>
        <v>#DIV/0!</v>
      </c>
      <c r="M15" s="119"/>
      <c r="N15" s="104"/>
      <c r="O15" s="104"/>
      <c r="P15" s="104"/>
      <c r="Q15" s="104"/>
      <c r="R15" s="104"/>
      <c r="S15" s="104"/>
      <c r="T15" s="104"/>
      <c r="U15" s="104"/>
      <c r="V15" s="104"/>
      <c r="W15" s="104"/>
      <c r="X15" s="104"/>
      <c r="Y15" s="104"/>
      <c r="Z15" s="104"/>
      <c r="AA15" s="104"/>
      <c r="AB15" s="104"/>
      <c r="AC15" s="104"/>
      <c r="AD15" s="104"/>
    </row>
    <row r="16" spans="1:30" s="105" customFormat="1" ht="17.25" hidden="1" customHeight="1" thickBot="1">
      <c r="A16" s="184">
        <v>13</v>
      </c>
      <c r="B16" s="151">
        <f>IFERROR(VLOOKUP(CONCATENATE('1. PRESUPUESTO GENERAL'!$C$3,"_",'2. PRESUPUESTO DETALLADO'!A16),'1. PRESUPUESTO GENERAL'!J:K,2,0)," ")</f>
        <v>0</v>
      </c>
      <c r="C16" s="192"/>
      <c r="D16" s="102"/>
      <c r="E16" s="102"/>
      <c r="F16" s="106"/>
      <c r="G16" s="103"/>
      <c r="H16" s="53" t="str">
        <f>IFERROR(VLOOKUP(G16,FUENTES!A:C,3,0)," ")</f>
        <v xml:space="preserve"> </v>
      </c>
      <c r="I16" s="100"/>
      <c r="J16" s="101"/>
      <c r="K16" s="248" t="e">
        <f t="shared" si="3"/>
        <v>#DIV/0!</v>
      </c>
      <c r="L16" s="153" t="e">
        <f t="shared" si="2"/>
        <v>#DIV/0!</v>
      </c>
      <c r="M16" s="119"/>
      <c r="N16" s="104"/>
      <c r="O16" s="104"/>
      <c r="P16" s="104"/>
      <c r="Q16" s="104"/>
      <c r="R16" s="104"/>
      <c r="S16" s="104"/>
      <c r="T16" s="104"/>
      <c r="U16" s="104"/>
      <c r="V16" s="104"/>
      <c r="W16" s="104"/>
      <c r="X16" s="104"/>
      <c r="Y16" s="104"/>
      <c r="Z16" s="104"/>
      <c r="AA16" s="104"/>
      <c r="AB16" s="104"/>
      <c r="AC16" s="104"/>
      <c r="AD16" s="104"/>
    </row>
    <row r="17" spans="1:30" s="105" customFormat="1" ht="17.25" hidden="1" customHeight="1" thickBot="1">
      <c r="A17" s="184">
        <v>14</v>
      </c>
      <c r="B17" s="151">
        <f>IFERROR(VLOOKUP(CONCATENATE('1. PRESUPUESTO GENERAL'!$C$3,"_",'2. PRESUPUESTO DETALLADO'!A17),'1. PRESUPUESTO GENERAL'!J:K,2,0)," ")</f>
        <v>0</v>
      </c>
      <c r="C17" s="192"/>
      <c r="D17" s="102"/>
      <c r="E17" s="102"/>
      <c r="F17" s="106"/>
      <c r="G17" s="103"/>
      <c r="H17" s="53" t="str">
        <f>IFERROR(VLOOKUP(G17,FUENTES!A:C,3,0)," ")</f>
        <v xml:space="preserve"> </v>
      </c>
      <c r="I17" s="100"/>
      <c r="J17" s="101"/>
      <c r="K17" s="248" t="e">
        <f t="shared" si="3"/>
        <v>#DIV/0!</v>
      </c>
      <c r="L17" s="153" t="e">
        <f t="shared" si="2"/>
        <v>#DIV/0!</v>
      </c>
      <c r="M17" s="119"/>
      <c r="N17" s="104"/>
      <c r="O17" s="104"/>
      <c r="P17" s="104"/>
      <c r="Q17" s="104"/>
      <c r="R17" s="104"/>
      <c r="S17" s="104"/>
      <c r="T17" s="104"/>
      <c r="U17" s="104"/>
      <c r="V17" s="104"/>
      <c r="W17" s="104"/>
      <c r="X17" s="104"/>
      <c r="Y17" s="104"/>
      <c r="Z17" s="104"/>
      <c r="AA17" s="104"/>
      <c r="AB17" s="104"/>
      <c r="AC17" s="104"/>
      <c r="AD17" s="104"/>
    </row>
    <row r="18" spans="1:30" s="105" customFormat="1" ht="17.25" hidden="1" customHeight="1" thickBot="1">
      <c r="A18" s="184">
        <v>15</v>
      </c>
      <c r="B18" s="151">
        <f>IFERROR(VLOOKUP(CONCATENATE('1. PRESUPUESTO GENERAL'!$C$3,"_",'2. PRESUPUESTO DETALLADO'!A18),'1. PRESUPUESTO GENERAL'!J:K,2,0)," ")</f>
        <v>0</v>
      </c>
      <c r="C18" s="192"/>
      <c r="D18" s="102"/>
      <c r="E18" s="102"/>
      <c r="F18" s="106"/>
      <c r="G18" s="103"/>
      <c r="H18" s="53" t="str">
        <f>IFERROR(VLOOKUP(G18,FUENTES!A:C,3,0)," ")</f>
        <v xml:space="preserve"> </v>
      </c>
      <c r="I18" s="100"/>
      <c r="J18" s="101"/>
      <c r="K18" s="248" t="e">
        <f t="shared" si="3"/>
        <v>#DIV/0!</v>
      </c>
      <c r="L18" s="153" t="e">
        <f t="shared" si="2"/>
        <v>#DIV/0!</v>
      </c>
      <c r="M18" s="119"/>
      <c r="N18" s="104"/>
      <c r="O18" s="104"/>
      <c r="P18" s="104"/>
      <c r="Q18" s="104"/>
      <c r="R18" s="104"/>
      <c r="S18" s="104"/>
      <c r="T18" s="104"/>
      <c r="U18" s="104"/>
      <c r="V18" s="104"/>
      <c r="W18" s="104"/>
      <c r="X18" s="104"/>
      <c r="Y18" s="104"/>
      <c r="Z18" s="104"/>
      <c r="AA18" s="104"/>
      <c r="AB18" s="104"/>
      <c r="AC18" s="104"/>
      <c r="AD18" s="104"/>
    </row>
    <row r="19" spans="1:30" s="105" customFormat="1" ht="17.25" hidden="1" customHeight="1" thickBot="1">
      <c r="A19" s="184">
        <v>16</v>
      </c>
      <c r="B19" s="151">
        <f>IFERROR(VLOOKUP(CONCATENATE('1. PRESUPUESTO GENERAL'!$C$3,"_",'2. PRESUPUESTO DETALLADO'!A19),'1. PRESUPUESTO GENERAL'!J:K,2,0)," ")</f>
        <v>0</v>
      </c>
      <c r="C19" s="192"/>
      <c r="D19" s="102"/>
      <c r="E19" s="102"/>
      <c r="F19" s="106"/>
      <c r="G19" s="103"/>
      <c r="H19" s="53" t="str">
        <f>IFERROR(VLOOKUP(G19,FUENTES!A:C,3,0)," ")</f>
        <v xml:space="preserve"> </v>
      </c>
      <c r="I19" s="100"/>
      <c r="J19" s="101"/>
      <c r="K19" s="248" t="e">
        <f t="shared" si="3"/>
        <v>#DIV/0!</v>
      </c>
      <c r="L19" s="153" t="e">
        <f t="shared" si="2"/>
        <v>#DIV/0!</v>
      </c>
      <c r="M19" s="119"/>
      <c r="N19" s="104"/>
      <c r="O19" s="104"/>
      <c r="P19" s="104"/>
      <c r="Q19" s="104"/>
      <c r="R19" s="104"/>
      <c r="S19" s="104"/>
      <c r="T19" s="104"/>
      <c r="U19" s="104"/>
      <c r="V19" s="104"/>
      <c r="W19" s="104"/>
      <c r="X19" s="104"/>
      <c r="Y19" s="104"/>
      <c r="Z19" s="104"/>
      <c r="AA19" s="104"/>
      <c r="AB19" s="104"/>
      <c r="AC19" s="104"/>
      <c r="AD19" s="104"/>
    </row>
    <row r="20" spans="1:30" s="105" customFormat="1" ht="17.25" hidden="1" customHeight="1" thickBot="1">
      <c r="A20" s="184">
        <v>17</v>
      </c>
      <c r="B20" s="151">
        <f>IFERROR(VLOOKUP(CONCATENATE('1. PRESUPUESTO GENERAL'!$C$3,"_",'2. PRESUPUESTO DETALLADO'!A20),'1. PRESUPUESTO GENERAL'!J:K,2,0)," ")</f>
        <v>0</v>
      </c>
      <c r="C20" s="192"/>
      <c r="D20" s="102"/>
      <c r="E20" s="102"/>
      <c r="F20" s="106"/>
      <c r="G20" s="103"/>
      <c r="H20" s="53" t="str">
        <f>IFERROR(VLOOKUP(G20,FUENTES!A:C,3,0)," ")</f>
        <v xml:space="preserve"> </v>
      </c>
      <c r="I20" s="100"/>
      <c r="J20" s="101"/>
      <c r="K20" s="248" t="e">
        <f t="shared" si="3"/>
        <v>#DIV/0!</v>
      </c>
      <c r="L20" s="153" t="e">
        <f t="shared" si="2"/>
        <v>#DIV/0!</v>
      </c>
      <c r="M20" s="119"/>
      <c r="N20" s="104"/>
      <c r="O20" s="104"/>
      <c r="P20" s="104"/>
      <c r="Q20" s="104"/>
      <c r="R20" s="104"/>
      <c r="S20" s="104"/>
      <c r="T20" s="104"/>
      <c r="U20" s="104"/>
      <c r="V20" s="104"/>
      <c r="W20" s="104"/>
      <c r="X20" s="104"/>
      <c r="Y20" s="104"/>
      <c r="Z20" s="104"/>
      <c r="AA20" s="104"/>
      <c r="AB20" s="104"/>
      <c r="AC20" s="104"/>
      <c r="AD20" s="104"/>
    </row>
    <row r="21" spans="1:30" s="105" customFormat="1" ht="17.25" hidden="1" customHeight="1" thickBot="1">
      <c r="A21" s="184">
        <v>18</v>
      </c>
      <c r="B21" s="151">
        <f>IFERROR(VLOOKUP(CONCATENATE('1. PRESUPUESTO GENERAL'!$C$3,"_",'2. PRESUPUESTO DETALLADO'!A21),'1. PRESUPUESTO GENERAL'!J:K,2,0)," ")</f>
        <v>0</v>
      </c>
      <c r="C21" s="192"/>
      <c r="D21" s="102"/>
      <c r="E21" s="102"/>
      <c r="F21" s="106"/>
      <c r="G21" s="103"/>
      <c r="H21" s="53" t="str">
        <f>IFERROR(VLOOKUP(G21,FUENTES!A:C,3,0)," ")</f>
        <v xml:space="preserve"> </v>
      </c>
      <c r="I21" s="100"/>
      <c r="J21" s="101"/>
      <c r="K21" s="248" t="e">
        <f t="shared" si="3"/>
        <v>#DIV/0!</v>
      </c>
      <c r="L21" s="153" t="e">
        <f t="shared" si="2"/>
        <v>#DIV/0!</v>
      </c>
      <c r="M21" s="119"/>
      <c r="N21" s="104"/>
      <c r="O21" s="104"/>
      <c r="P21" s="104"/>
      <c r="Q21" s="104"/>
      <c r="R21" s="104"/>
      <c r="S21" s="104"/>
      <c r="T21" s="104"/>
      <c r="U21" s="104"/>
      <c r="V21" s="104"/>
      <c r="W21" s="104"/>
      <c r="X21" s="104"/>
      <c r="Y21" s="104"/>
      <c r="Z21" s="104"/>
      <c r="AA21" s="104"/>
      <c r="AB21" s="104"/>
      <c r="AC21" s="104"/>
      <c r="AD21" s="104"/>
    </row>
    <row r="22" spans="1:30" s="105" customFormat="1" ht="17.25" hidden="1" customHeight="1" thickBot="1">
      <c r="A22" s="184">
        <v>19</v>
      </c>
      <c r="B22" s="151">
        <f>IFERROR(VLOOKUP(CONCATENATE('1. PRESUPUESTO GENERAL'!$C$3,"_",'2. PRESUPUESTO DETALLADO'!A22),'1. PRESUPUESTO GENERAL'!J:K,2,0)," ")</f>
        <v>0</v>
      </c>
      <c r="C22" s="192"/>
      <c r="D22" s="102"/>
      <c r="E22" s="102"/>
      <c r="F22" s="106"/>
      <c r="G22" s="103"/>
      <c r="H22" s="53" t="str">
        <f>IFERROR(VLOOKUP(G22,FUENTES!A:C,3,0)," ")</f>
        <v xml:space="preserve"> </v>
      </c>
      <c r="I22" s="100"/>
      <c r="J22" s="101"/>
      <c r="K22" s="248" t="e">
        <f t="shared" si="3"/>
        <v>#DIV/0!</v>
      </c>
      <c r="L22" s="153" t="e">
        <f t="shared" si="2"/>
        <v>#DIV/0!</v>
      </c>
      <c r="M22" s="119"/>
      <c r="N22" s="104"/>
      <c r="O22" s="104"/>
      <c r="P22" s="104"/>
      <c r="Q22" s="104"/>
      <c r="R22" s="104"/>
      <c r="S22" s="104"/>
      <c r="T22" s="104"/>
      <c r="U22" s="104"/>
      <c r="V22" s="104"/>
      <c r="W22" s="104"/>
      <c r="X22" s="104"/>
      <c r="Y22" s="104"/>
      <c r="Z22" s="104"/>
      <c r="AA22" s="104"/>
      <c r="AB22" s="104"/>
      <c r="AC22" s="104"/>
      <c r="AD22" s="104"/>
    </row>
    <row r="23" spans="1:30" s="105" customFormat="1" ht="17.25" hidden="1" customHeight="1" thickBot="1">
      <c r="A23" s="184">
        <v>20</v>
      </c>
      <c r="B23" s="151">
        <f>IFERROR(VLOOKUP(CONCATENATE('1. PRESUPUESTO GENERAL'!$C$3,"_",'2. PRESUPUESTO DETALLADO'!A23),'1. PRESUPUESTO GENERAL'!J:K,2,0)," ")</f>
        <v>0</v>
      </c>
      <c r="C23" s="192"/>
      <c r="D23" s="102"/>
      <c r="E23" s="102"/>
      <c r="F23" s="106"/>
      <c r="G23" s="103"/>
      <c r="H23" s="53" t="str">
        <f>IFERROR(VLOOKUP(G23,FUENTES!A:C,3,0)," ")</f>
        <v xml:space="preserve"> </v>
      </c>
      <c r="I23" s="100"/>
      <c r="J23" s="101"/>
      <c r="K23" s="248" t="e">
        <f t="shared" si="3"/>
        <v>#DIV/0!</v>
      </c>
      <c r="L23" s="153" t="e">
        <f t="shared" si="2"/>
        <v>#DIV/0!</v>
      </c>
      <c r="M23" s="119"/>
      <c r="N23" s="104"/>
      <c r="O23" s="104"/>
      <c r="P23" s="104"/>
      <c r="Q23" s="104"/>
      <c r="R23" s="104"/>
      <c r="S23" s="104"/>
      <c r="T23" s="104"/>
      <c r="U23" s="104"/>
      <c r="V23" s="104"/>
      <c r="W23" s="104"/>
      <c r="X23" s="104"/>
      <c r="Y23" s="104"/>
      <c r="Z23" s="104"/>
      <c r="AA23" s="104"/>
      <c r="AB23" s="104"/>
      <c r="AC23" s="104"/>
      <c r="AD23" s="104"/>
    </row>
    <row r="24" spans="1:30" s="105" customFormat="1" ht="17.25" hidden="1" customHeight="1" thickBot="1">
      <c r="A24" s="184">
        <v>21</v>
      </c>
      <c r="B24" s="151">
        <f>IFERROR(VLOOKUP(CONCATENATE('1. PRESUPUESTO GENERAL'!$C$3,"_",'2. PRESUPUESTO DETALLADO'!A24),'1. PRESUPUESTO GENERAL'!J:K,2,0)," ")</f>
        <v>0</v>
      </c>
      <c r="C24" s="192"/>
      <c r="D24" s="102"/>
      <c r="E24" s="102"/>
      <c r="F24" s="106"/>
      <c r="G24" s="103"/>
      <c r="H24" s="53" t="str">
        <f>IFERROR(VLOOKUP(G24,FUENTES!A:C,3,0)," ")</f>
        <v xml:space="preserve"> </v>
      </c>
      <c r="I24" s="100"/>
      <c r="J24" s="101"/>
      <c r="K24" s="248" t="e">
        <f t="shared" si="3"/>
        <v>#DIV/0!</v>
      </c>
      <c r="L24" s="153" t="e">
        <f t="shared" si="2"/>
        <v>#DIV/0!</v>
      </c>
      <c r="M24" s="119"/>
      <c r="N24" s="104"/>
      <c r="O24" s="104"/>
      <c r="P24" s="104"/>
      <c r="Q24" s="104"/>
      <c r="R24" s="104"/>
      <c r="S24" s="104"/>
      <c r="T24" s="104"/>
      <c r="U24" s="104"/>
      <c r="V24" s="104"/>
      <c r="W24" s="104"/>
      <c r="X24" s="104"/>
      <c r="Y24" s="104"/>
      <c r="Z24" s="104"/>
      <c r="AA24" s="104"/>
      <c r="AB24" s="104"/>
      <c r="AC24" s="104"/>
      <c r="AD24" s="104"/>
    </row>
    <row r="25" spans="1:30" s="105" customFormat="1" ht="17.25" hidden="1" customHeight="1" thickBot="1">
      <c r="A25" s="184">
        <v>22</v>
      </c>
      <c r="B25" s="151">
        <f>IFERROR(VLOOKUP(CONCATENATE('1. PRESUPUESTO GENERAL'!$C$3,"_",'2. PRESUPUESTO DETALLADO'!A25),'1. PRESUPUESTO GENERAL'!J:K,2,0)," ")</f>
        <v>0</v>
      </c>
      <c r="C25" s="192"/>
      <c r="D25" s="102"/>
      <c r="E25" s="102"/>
      <c r="F25" s="106"/>
      <c r="G25" s="103"/>
      <c r="H25" s="53" t="str">
        <f>IFERROR(VLOOKUP(G25,FUENTES!A:C,3,0)," ")</f>
        <v xml:space="preserve"> </v>
      </c>
      <c r="I25" s="100"/>
      <c r="J25" s="101"/>
      <c r="K25" s="248" t="e">
        <f t="shared" si="3"/>
        <v>#DIV/0!</v>
      </c>
      <c r="L25" s="153" t="e">
        <f t="shared" si="2"/>
        <v>#DIV/0!</v>
      </c>
      <c r="M25" s="119"/>
      <c r="N25" s="104"/>
      <c r="O25" s="104"/>
      <c r="P25" s="104"/>
      <c r="Q25" s="104"/>
      <c r="R25" s="104"/>
      <c r="S25" s="104"/>
      <c r="T25" s="104"/>
      <c r="U25" s="104"/>
      <c r="V25" s="104"/>
      <c r="W25" s="104"/>
      <c r="X25" s="104"/>
      <c r="Y25" s="104"/>
      <c r="Z25" s="104"/>
      <c r="AA25" s="104"/>
      <c r="AB25" s="104"/>
      <c r="AC25" s="104"/>
      <c r="AD25" s="104"/>
    </row>
    <row r="26" spans="1:30" s="105" customFormat="1" ht="17.25" hidden="1" customHeight="1" thickBot="1">
      <c r="A26" s="184">
        <v>23</v>
      </c>
      <c r="B26" s="151">
        <f>IFERROR(VLOOKUP(CONCATENATE('1. PRESUPUESTO GENERAL'!$C$3,"_",'2. PRESUPUESTO DETALLADO'!A26),'1. PRESUPUESTO GENERAL'!J:K,2,0)," ")</f>
        <v>0</v>
      </c>
      <c r="C26" s="192"/>
      <c r="D26" s="102"/>
      <c r="E26" s="102"/>
      <c r="F26" s="106"/>
      <c r="G26" s="103"/>
      <c r="H26" s="53" t="str">
        <f>IFERROR(VLOOKUP(G26,FUENTES!A:C,3,0)," ")</f>
        <v xml:space="preserve"> </v>
      </c>
      <c r="I26" s="100"/>
      <c r="J26" s="101"/>
      <c r="K26" s="248" t="e">
        <f t="shared" si="3"/>
        <v>#DIV/0!</v>
      </c>
      <c r="L26" s="153" t="e">
        <f t="shared" si="2"/>
        <v>#DIV/0!</v>
      </c>
      <c r="M26" s="119"/>
      <c r="N26" s="104"/>
      <c r="O26" s="104"/>
      <c r="P26" s="104"/>
      <c r="Q26" s="104"/>
      <c r="R26" s="104"/>
      <c r="S26" s="104"/>
      <c r="T26" s="104"/>
      <c r="U26" s="104"/>
      <c r="V26" s="104"/>
      <c r="W26" s="104"/>
      <c r="X26" s="104"/>
      <c r="Y26" s="104"/>
      <c r="Z26" s="104"/>
      <c r="AA26" s="104"/>
      <c r="AB26" s="104"/>
      <c r="AC26" s="104"/>
      <c r="AD26" s="104"/>
    </row>
    <row r="27" spans="1:30" s="105" customFormat="1" ht="17.25" hidden="1" customHeight="1" thickBot="1">
      <c r="A27" s="184">
        <v>24</v>
      </c>
      <c r="B27" s="151">
        <f>IFERROR(VLOOKUP(CONCATENATE('1. PRESUPUESTO GENERAL'!$C$3,"_",'2. PRESUPUESTO DETALLADO'!A27),'1. PRESUPUESTO GENERAL'!J:K,2,0)," ")</f>
        <v>0</v>
      </c>
      <c r="C27" s="185"/>
      <c r="D27" s="102"/>
      <c r="E27" s="102"/>
      <c r="F27" s="106"/>
      <c r="G27" s="103"/>
      <c r="H27" s="53" t="str">
        <f>IFERROR(VLOOKUP(G27,FUENTES!A:C,3,0)," ")</f>
        <v xml:space="preserve"> </v>
      </c>
      <c r="I27" s="100"/>
      <c r="J27" s="101"/>
      <c r="K27" s="248" t="e">
        <f t="shared" si="3"/>
        <v>#DIV/0!</v>
      </c>
      <c r="L27" s="153" t="e">
        <f t="shared" si="2"/>
        <v>#DIV/0!</v>
      </c>
      <c r="M27" s="119"/>
      <c r="N27" s="104"/>
      <c r="O27" s="104"/>
      <c r="P27" s="104"/>
      <c r="Q27" s="104"/>
      <c r="R27" s="104"/>
      <c r="S27" s="104"/>
      <c r="T27" s="104"/>
      <c r="U27" s="104"/>
      <c r="V27" s="104"/>
      <c r="W27" s="104"/>
      <c r="X27" s="104"/>
      <c r="Y27" s="104"/>
      <c r="Z27" s="104"/>
      <c r="AA27" s="104"/>
      <c r="AB27" s="104"/>
      <c r="AC27" s="104"/>
      <c r="AD27" s="104"/>
    </row>
    <row r="28" spans="1:30" s="105" customFormat="1" ht="17.25" hidden="1" customHeight="1" thickBot="1">
      <c r="A28" s="184">
        <v>25</v>
      </c>
      <c r="B28" s="151">
        <f>IFERROR(VLOOKUP(CONCATENATE('1. PRESUPUESTO GENERAL'!$C$3,"_",'2. PRESUPUESTO DETALLADO'!A28),'1. PRESUPUESTO GENERAL'!J:K,2,0)," ")</f>
        <v>0</v>
      </c>
      <c r="C28" s="185"/>
      <c r="D28" s="102"/>
      <c r="E28" s="102"/>
      <c r="F28" s="106"/>
      <c r="G28" s="103"/>
      <c r="H28" s="53" t="str">
        <f>IFERROR(VLOOKUP(G28,FUENTES!A:C,3,0)," ")</f>
        <v xml:space="preserve"> </v>
      </c>
      <c r="I28" s="100"/>
      <c r="J28" s="101"/>
      <c r="K28" s="248" t="e">
        <f t="shared" si="3"/>
        <v>#DIV/0!</v>
      </c>
      <c r="L28" s="153" t="e">
        <f t="shared" si="2"/>
        <v>#DIV/0!</v>
      </c>
      <c r="M28" s="119"/>
      <c r="N28" s="104"/>
      <c r="O28" s="104"/>
      <c r="P28" s="104"/>
      <c r="Q28" s="104"/>
      <c r="R28" s="104"/>
      <c r="S28" s="104"/>
      <c r="T28" s="104"/>
      <c r="U28" s="104"/>
      <c r="V28" s="104"/>
      <c r="W28" s="104"/>
      <c r="X28" s="104"/>
      <c r="Y28" s="104"/>
      <c r="Z28" s="104"/>
      <c r="AA28" s="104"/>
      <c r="AB28" s="104"/>
      <c r="AC28" s="104"/>
      <c r="AD28" s="104"/>
    </row>
    <row r="29" spans="1:30" s="105" customFormat="1" ht="17.25" hidden="1" customHeight="1" thickBot="1">
      <c r="A29" s="184">
        <v>26</v>
      </c>
      <c r="B29" s="151">
        <f>IFERROR(VLOOKUP(CONCATENATE('1. PRESUPUESTO GENERAL'!$C$3,"_",'2. PRESUPUESTO DETALLADO'!A29),'1. PRESUPUESTO GENERAL'!J:K,2,0)," ")</f>
        <v>0</v>
      </c>
      <c r="C29" s="185"/>
      <c r="D29" s="102"/>
      <c r="E29" s="102"/>
      <c r="F29" s="106"/>
      <c r="G29" s="103"/>
      <c r="H29" s="53" t="str">
        <f>IFERROR(VLOOKUP(G29,FUENTES!A:C,3,0)," ")</f>
        <v xml:space="preserve"> </v>
      </c>
      <c r="I29" s="100"/>
      <c r="J29" s="101"/>
      <c r="K29" s="248" t="e">
        <f t="shared" si="3"/>
        <v>#DIV/0!</v>
      </c>
      <c r="L29" s="153" t="e">
        <f t="shared" si="2"/>
        <v>#DIV/0!</v>
      </c>
      <c r="M29" s="119"/>
      <c r="N29" s="104"/>
      <c r="O29" s="104"/>
      <c r="P29" s="104"/>
      <c r="Q29" s="104"/>
      <c r="R29" s="104"/>
      <c r="S29" s="104"/>
      <c r="T29" s="104"/>
      <c r="U29" s="104"/>
      <c r="V29" s="104"/>
      <c r="W29" s="104"/>
      <c r="X29" s="104"/>
      <c r="Y29" s="104"/>
      <c r="Z29" s="104"/>
      <c r="AA29" s="104"/>
      <c r="AB29" s="104"/>
      <c r="AC29" s="104"/>
      <c r="AD29" s="104"/>
    </row>
    <row r="30" spans="1:30" s="105" customFormat="1" ht="17.25" hidden="1" customHeight="1" thickBot="1">
      <c r="A30" s="184">
        <v>27</v>
      </c>
      <c r="B30" s="151">
        <f>IFERROR(VLOOKUP(CONCATENATE('1. PRESUPUESTO GENERAL'!$C$3,"_",'2. PRESUPUESTO DETALLADO'!A30),'1. PRESUPUESTO GENERAL'!J:K,2,0)," ")</f>
        <v>0</v>
      </c>
      <c r="C30" s="185"/>
      <c r="D30" s="102"/>
      <c r="E30" s="102"/>
      <c r="F30" s="106"/>
      <c r="G30" s="103"/>
      <c r="H30" s="53" t="str">
        <f>IFERROR(VLOOKUP(G30,FUENTES!A:C,3,0)," ")</f>
        <v xml:space="preserve"> </v>
      </c>
      <c r="I30" s="100"/>
      <c r="J30" s="101"/>
      <c r="K30" s="248" t="e">
        <f t="shared" si="3"/>
        <v>#DIV/0!</v>
      </c>
      <c r="L30" s="153" t="e">
        <f t="shared" si="2"/>
        <v>#DIV/0!</v>
      </c>
      <c r="M30" s="119"/>
      <c r="N30" s="104"/>
      <c r="O30" s="104"/>
      <c r="P30" s="104"/>
      <c r="Q30" s="104"/>
      <c r="R30" s="104"/>
      <c r="S30" s="104"/>
      <c r="T30" s="104"/>
      <c r="U30" s="104"/>
      <c r="V30" s="104"/>
      <c r="W30" s="104"/>
      <c r="X30" s="104"/>
      <c r="Y30" s="104"/>
      <c r="Z30" s="104"/>
      <c r="AA30" s="104"/>
      <c r="AB30" s="104"/>
      <c r="AC30" s="104"/>
      <c r="AD30" s="104"/>
    </row>
    <row r="31" spans="1:30" s="105" customFormat="1" ht="17.25" hidden="1" customHeight="1" thickBot="1">
      <c r="A31" s="184">
        <v>28</v>
      </c>
      <c r="B31" s="151">
        <f>IFERROR(VLOOKUP(CONCATENATE('1. PRESUPUESTO GENERAL'!$C$3,"_",'2. PRESUPUESTO DETALLADO'!A31),'1. PRESUPUESTO GENERAL'!J:K,2,0)," ")</f>
        <v>0</v>
      </c>
      <c r="C31" s="185"/>
      <c r="D31" s="102"/>
      <c r="E31" s="102"/>
      <c r="F31" s="106"/>
      <c r="G31" s="103"/>
      <c r="H31" s="53" t="str">
        <f>IFERROR(VLOOKUP(G31,FUENTES!A:C,3,0)," ")</f>
        <v xml:space="preserve"> </v>
      </c>
      <c r="I31" s="100"/>
      <c r="J31" s="101"/>
      <c r="K31" s="248" t="e">
        <f t="shared" si="3"/>
        <v>#DIV/0!</v>
      </c>
      <c r="L31" s="153" t="e">
        <f t="shared" si="2"/>
        <v>#DIV/0!</v>
      </c>
      <c r="M31" s="119"/>
      <c r="N31" s="104"/>
      <c r="O31" s="104"/>
      <c r="P31" s="104"/>
      <c r="Q31" s="104"/>
      <c r="R31" s="104"/>
      <c r="S31" s="104"/>
      <c r="T31" s="104"/>
      <c r="U31" s="104"/>
      <c r="V31" s="104"/>
      <c r="W31" s="104"/>
      <c r="X31" s="104"/>
      <c r="Y31" s="104"/>
      <c r="Z31" s="104"/>
      <c r="AA31" s="104"/>
      <c r="AB31" s="104"/>
      <c r="AC31" s="104"/>
      <c r="AD31" s="104"/>
    </row>
    <row r="32" spans="1:30" s="105" customFormat="1" ht="17.25" hidden="1" customHeight="1" thickBot="1">
      <c r="A32" s="184">
        <v>29</v>
      </c>
      <c r="B32" s="151">
        <f>IFERROR(VLOOKUP(CONCATENATE('1. PRESUPUESTO GENERAL'!$C$3,"_",'2. PRESUPUESTO DETALLADO'!A32),'1. PRESUPUESTO GENERAL'!J:K,2,0)," ")</f>
        <v>0</v>
      </c>
      <c r="C32" s="185"/>
      <c r="D32" s="102"/>
      <c r="E32" s="102"/>
      <c r="F32" s="106"/>
      <c r="G32" s="103"/>
      <c r="H32" s="53" t="str">
        <f>IFERROR(VLOOKUP(G32,FUENTES!A:C,3,0)," ")</f>
        <v xml:space="preserve"> </v>
      </c>
      <c r="I32" s="100"/>
      <c r="J32" s="101"/>
      <c r="K32" s="248" t="e">
        <f t="shared" si="3"/>
        <v>#DIV/0!</v>
      </c>
      <c r="L32" s="153" t="e">
        <f t="shared" si="2"/>
        <v>#DIV/0!</v>
      </c>
      <c r="M32" s="119"/>
      <c r="N32" s="104"/>
      <c r="O32" s="104"/>
      <c r="P32" s="104"/>
      <c r="Q32" s="104"/>
      <c r="R32" s="104"/>
      <c r="S32" s="104"/>
      <c r="T32" s="104"/>
      <c r="U32" s="104"/>
      <c r="V32" s="104"/>
      <c r="W32" s="104"/>
      <c r="X32" s="104"/>
      <c r="Y32" s="104"/>
      <c r="Z32" s="104"/>
      <c r="AA32" s="104"/>
      <c r="AB32" s="104"/>
      <c r="AC32" s="104"/>
      <c r="AD32" s="104"/>
    </row>
    <row r="33" spans="1:30" s="105" customFormat="1" ht="17.25" hidden="1" customHeight="1" thickBot="1">
      <c r="A33" s="184">
        <v>30</v>
      </c>
      <c r="B33" s="151">
        <f>IFERROR(VLOOKUP(CONCATENATE('1. PRESUPUESTO GENERAL'!$C$3,"_",'2. PRESUPUESTO DETALLADO'!A33),'1. PRESUPUESTO GENERAL'!J:K,2,0)," ")</f>
        <v>0</v>
      </c>
      <c r="C33" s="185"/>
      <c r="D33" s="102"/>
      <c r="E33" s="102"/>
      <c r="F33" s="106"/>
      <c r="G33" s="103"/>
      <c r="H33" s="53" t="str">
        <f>IFERROR(VLOOKUP(G33,FUENTES!A:C,3,0)," ")</f>
        <v xml:space="preserve"> </v>
      </c>
      <c r="I33" s="100"/>
      <c r="J33" s="101"/>
      <c r="K33" s="248" t="e">
        <f t="shared" si="3"/>
        <v>#DIV/0!</v>
      </c>
      <c r="L33" s="153" t="e">
        <f t="shared" si="2"/>
        <v>#DIV/0!</v>
      </c>
      <c r="M33" s="119"/>
      <c r="N33" s="104"/>
      <c r="O33" s="104"/>
      <c r="P33" s="104"/>
      <c r="Q33" s="104"/>
      <c r="R33" s="104"/>
      <c r="S33" s="104"/>
      <c r="T33" s="104"/>
      <c r="U33" s="104"/>
      <c r="V33" s="104"/>
      <c r="W33" s="104"/>
      <c r="X33" s="104"/>
      <c r="Y33" s="104"/>
      <c r="Z33" s="104"/>
      <c r="AA33" s="104"/>
      <c r="AB33" s="104"/>
      <c r="AC33" s="104"/>
      <c r="AD33" s="104"/>
    </row>
    <row r="34" spans="1:30" s="105" customFormat="1" ht="17.25" hidden="1" customHeight="1" thickBot="1">
      <c r="A34" s="184">
        <v>31</v>
      </c>
      <c r="B34" s="151">
        <f>IFERROR(VLOOKUP(CONCATENATE('1. PRESUPUESTO GENERAL'!$C$3,"_",'2. PRESUPUESTO DETALLADO'!A34),'1. PRESUPUESTO GENERAL'!J:K,2,0)," ")</f>
        <v>0</v>
      </c>
      <c r="C34" s="185"/>
      <c r="D34" s="102"/>
      <c r="E34" s="102"/>
      <c r="F34" s="106"/>
      <c r="G34" s="103"/>
      <c r="H34" s="53" t="str">
        <f>IFERROR(VLOOKUP(G34,FUENTES!A:C,3,0)," ")</f>
        <v xml:space="preserve"> </v>
      </c>
      <c r="I34" s="100"/>
      <c r="J34" s="101"/>
      <c r="K34" s="248" t="e">
        <f t="shared" si="3"/>
        <v>#DIV/0!</v>
      </c>
      <c r="L34" s="153" t="e">
        <f t="shared" si="2"/>
        <v>#DIV/0!</v>
      </c>
      <c r="M34" s="119"/>
      <c r="N34" s="104"/>
      <c r="O34" s="104"/>
      <c r="P34" s="104"/>
      <c r="Q34" s="104"/>
      <c r="R34" s="104"/>
      <c r="S34" s="104"/>
      <c r="T34" s="104"/>
      <c r="U34" s="104"/>
      <c r="V34" s="104"/>
      <c r="W34" s="104"/>
      <c r="X34" s="104"/>
      <c r="Y34" s="104"/>
      <c r="Z34" s="104"/>
      <c r="AA34" s="104"/>
      <c r="AB34" s="104"/>
      <c r="AC34" s="104"/>
      <c r="AD34" s="104"/>
    </row>
    <row r="35" spans="1:30" s="105" customFormat="1" ht="17.25" hidden="1" customHeight="1" thickBot="1">
      <c r="A35" s="184">
        <v>32</v>
      </c>
      <c r="B35" s="151">
        <f>IFERROR(VLOOKUP(CONCATENATE('1. PRESUPUESTO GENERAL'!$C$3,"_",'2. PRESUPUESTO DETALLADO'!A35),'1. PRESUPUESTO GENERAL'!J:K,2,0)," ")</f>
        <v>0</v>
      </c>
      <c r="C35" s="185"/>
      <c r="D35" s="102"/>
      <c r="E35" s="102"/>
      <c r="F35" s="106"/>
      <c r="G35" s="103"/>
      <c r="H35" s="53" t="str">
        <f>IFERROR(VLOOKUP(G35,FUENTES!A:C,3,0)," ")</f>
        <v xml:space="preserve"> </v>
      </c>
      <c r="I35" s="100"/>
      <c r="J35" s="101"/>
      <c r="K35" s="248" t="e">
        <f t="shared" si="3"/>
        <v>#DIV/0!</v>
      </c>
      <c r="L35" s="153" t="e">
        <f t="shared" si="2"/>
        <v>#DIV/0!</v>
      </c>
      <c r="M35" s="119"/>
      <c r="N35" s="104"/>
      <c r="O35" s="104"/>
      <c r="P35" s="104"/>
      <c r="Q35" s="104"/>
      <c r="R35" s="104"/>
      <c r="S35" s="104"/>
      <c r="T35" s="104"/>
      <c r="U35" s="104"/>
      <c r="V35" s="104"/>
      <c r="W35" s="104"/>
      <c r="X35" s="104"/>
      <c r="Y35" s="104"/>
      <c r="Z35" s="104"/>
      <c r="AA35" s="104"/>
      <c r="AB35" s="104"/>
      <c r="AC35" s="104"/>
      <c r="AD35" s="104"/>
    </row>
    <row r="36" spans="1:30" s="105" customFormat="1" ht="17.25" hidden="1" customHeight="1" thickBot="1">
      <c r="A36" s="184">
        <v>33</v>
      </c>
      <c r="B36" s="151">
        <f>IFERROR(VLOOKUP(CONCATENATE('1. PRESUPUESTO GENERAL'!$C$3,"_",'2. PRESUPUESTO DETALLADO'!A36),'1. PRESUPUESTO GENERAL'!J:K,2,0)," ")</f>
        <v>0</v>
      </c>
      <c r="C36" s="185"/>
      <c r="D36" s="102"/>
      <c r="E36" s="102"/>
      <c r="F36" s="106"/>
      <c r="G36" s="103"/>
      <c r="H36" s="53" t="str">
        <f>IFERROR(VLOOKUP(G36,FUENTES!A:C,3,0)," ")</f>
        <v xml:space="preserve"> </v>
      </c>
      <c r="I36" s="100"/>
      <c r="J36" s="101"/>
      <c r="K36" s="248" t="e">
        <f t="shared" si="3"/>
        <v>#DIV/0!</v>
      </c>
      <c r="L36" s="153" t="e">
        <f t="shared" si="2"/>
        <v>#DIV/0!</v>
      </c>
      <c r="M36" s="119"/>
      <c r="N36" s="104"/>
      <c r="O36" s="104"/>
      <c r="P36" s="104"/>
      <c r="Q36" s="104"/>
      <c r="R36" s="104"/>
      <c r="S36" s="104"/>
      <c r="T36" s="104"/>
      <c r="U36" s="104"/>
      <c r="V36" s="104"/>
      <c r="W36" s="104"/>
      <c r="X36" s="104"/>
      <c r="Y36" s="104"/>
      <c r="Z36" s="104"/>
      <c r="AA36" s="104"/>
      <c r="AB36" s="104"/>
      <c r="AC36" s="104"/>
      <c r="AD36" s="104"/>
    </row>
    <row r="37" spans="1:30" s="105" customFormat="1" ht="17.25" hidden="1" customHeight="1" thickBot="1">
      <c r="A37" s="184">
        <v>34</v>
      </c>
      <c r="B37" s="151">
        <f>IFERROR(VLOOKUP(CONCATENATE('1. PRESUPUESTO GENERAL'!$C$3,"_",'2. PRESUPUESTO DETALLADO'!A37),'1. PRESUPUESTO GENERAL'!J:K,2,0)," ")</f>
        <v>0</v>
      </c>
      <c r="C37" s="185"/>
      <c r="D37" s="102"/>
      <c r="E37" s="102"/>
      <c r="F37" s="106"/>
      <c r="G37" s="103"/>
      <c r="H37" s="53" t="str">
        <f>IFERROR(VLOOKUP(G37,FUENTES!A:C,3,0)," ")</f>
        <v xml:space="preserve"> </v>
      </c>
      <c r="I37" s="100"/>
      <c r="J37" s="101"/>
      <c r="K37" s="248" t="e">
        <f t="shared" si="3"/>
        <v>#DIV/0!</v>
      </c>
      <c r="L37" s="153" t="e">
        <f t="shared" si="2"/>
        <v>#DIV/0!</v>
      </c>
      <c r="M37" s="119"/>
      <c r="N37" s="104"/>
      <c r="O37" s="104"/>
      <c r="P37" s="104"/>
      <c r="Q37" s="104"/>
      <c r="R37" s="104"/>
      <c r="S37" s="104"/>
      <c r="T37" s="104"/>
      <c r="U37" s="104"/>
      <c r="V37" s="104"/>
      <c r="W37" s="104"/>
      <c r="X37" s="104"/>
      <c r="Y37" s="104"/>
      <c r="Z37" s="104"/>
      <c r="AA37" s="104"/>
      <c r="AB37" s="104"/>
      <c r="AC37" s="104"/>
      <c r="AD37" s="104"/>
    </row>
    <row r="38" spans="1:30" s="105" customFormat="1" ht="17.25" hidden="1" customHeight="1" thickBot="1">
      <c r="A38" s="184">
        <v>35</v>
      </c>
      <c r="B38" s="151">
        <f>IFERROR(VLOOKUP(CONCATENATE('1. PRESUPUESTO GENERAL'!$C$3,"_",'2. PRESUPUESTO DETALLADO'!A38),'1. PRESUPUESTO GENERAL'!J:K,2,0)," ")</f>
        <v>0</v>
      </c>
      <c r="C38" s="185"/>
      <c r="D38" s="102"/>
      <c r="E38" s="102"/>
      <c r="F38" s="106"/>
      <c r="G38" s="103"/>
      <c r="H38" s="53" t="str">
        <f>IFERROR(VLOOKUP(G38,FUENTES!A:C,3,0)," ")</f>
        <v xml:space="preserve"> </v>
      </c>
      <c r="I38" s="100"/>
      <c r="J38" s="101"/>
      <c r="K38" s="248" t="e">
        <f t="shared" si="3"/>
        <v>#DIV/0!</v>
      </c>
      <c r="L38" s="153" t="e">
        <f t="shared" si="2"/>
        <v>#DIV/0!</v>
      </c>
      <c r="M38" s="119"/>
      <c r="N38" s="104"/>
      <c r="O38" s="104"/>
      <c r="P38" s="104"/>
      <c r="Q38" s="104"/>
      <c r="R38" s="104"/>
      <c r="S38" s="104"/>
      <c r="T38" s="104"/>
      <c r="U38" s="104"/>
      <c r="V38" s="104"/>
      <c r="W38" s="104"/>
      <c r="X38" s="104"/>
      <c r="Y38" s="104"/>
      <c r="Z38" s="104"/>
      <c r="AA38" s="104"/>
      <c r="AB38" s="104"/>
      <c r="AC38" s="104"/>
      <c r="AD38" s="104"/>
    </row>
    <row r="39" spans="1:30" s="66" customFormat="1" ht="15.75" customHeight="1" thickBot="1">
      <c r="A39" s="357" t="s">
        <v>294</v>
      </c>
      <c r="B39" s="318"/>
      <c r="C39" s="318"/>
      <c r="D39" s="318"/>
      <c r="E39" s="318"/>
      <c r="F39" s="318"/>
      <c r="G39" s="318"/>
      <c r="H39" s="318"/>
      <c r="I39" s="318"/>
      <c r="J39" s="318"/>
      <c r="K39" s="318"/>
      <c r="L39" s="247">
        <f>SUM(L4:L9)</f>
        <v>2900688370.9999981</v>
      </c>
      <c r="M39" s="107">
        <f>SUM(M4:M38)</f>
        <v>2900688370.9999981</v>
      </c>
    </row>
    <row r="40" spans="1:30" ht="15.75" customHeight="1">
      <c r="A40" s="108"/>
      <c r="B40" s="108"/>
      <c r="C40" s="108"/>
      <c r="D40" s="108"/>
      <c r="E40" s="108"/>
      <c r="F40" s="108"/>
      <c r="G40" s="108"/>
      <c r="I40" s="108"/>
      <c r="J40" s="108"/>
      <c r="K40" s="108"/>
      <c r="L40" s="108"/>
      <c r="M40" s="108"/>
      <c r="N40" s="108"/>
      <c r="O40" s="108"/>
      <c r="P40" s="108"/>
      <c r="Q40" s="108"/>
      <c r="R40" s="108"/>
      <c r="S40" s="108"/>
      <c r="T40" s="108"/>
      <c r="U40" s="108"/>
      <c r="V40" s="108"/>
      <c r="W40" s="108"/>
      <c r="X40" s="108"/>
      <c r="Y40" s="108"/>
      <c r="Z40" s="108"/>
      <c r="AA40" s="108"/>
      <c r="AB40" s="108"/>
      <c r="AC40" s="108"/>
      <c r="AD40" s="108"/>
    </row>
    <row r="41" spans="1:30" ht="15.75" customHeight="1">
      <c r="A41" s="108"/>
      <c r="B41" s="108"/>
      <c r="C41" s="108"/>
      <c r="D41" s="108"/>
      <c r="E41" s="108"/>
      <c r="F41" s="108"/>
      <c r="G41" s="108"/>
      <c r="I41" s="108"/>
      <c r="J41" s="108"/>
      <c r="K41" s="108"/>
      <c r="L41" s="249">
        <f>'1. PRESUPUESTO GENERAL'!P44</f>
        <v>0</v>
      </c>
      <c r="M41" s="108"/>
      <c r="N41" s="108"/>
      <c r="O41" s="108"/>
      <c r="P41" s="108"/>
      <c r="Q41" s="108"/>
      <c r="R41" s="108"/>
      <c r="S41" s="108"/>
      <c r="T41" s="108"/>
      <c r="U41" s="108"/>
      <c r="V41" s="108"/>
      <c r="W41" s="108"/>
      <c r="X41" s="108"/>
      <c r="Y41" s="108"/>
      <c r="Z41" s="108"/>
      <c r="AA41" s="108"/>
      <c r="AB41" s="108"/>
      <c r="AC41" s="108"/>
      <c r="AD41" s="108"/>
    </row>
    <row r="42" spans="1:30" s="110" customFormat="1" ht="15.75" customHeight="1">
      <c r="A42" s="239" t="s">
        <v>58</v>
      </c>
      <c r="B42" s="193"/>
      <c r="C42" s="109"/>
      <c r="D42" s="109"/>
      <c r="E42" s="109"/>
      <c r="F42" s="109"/>
      <c r="G42" s="109"/>
      <c r="I42" s="109"/>
      <c r="J42" s="109"/>
      <c r="K42" s="109"/>
      <c r="L42" s="109"/>
      <c r="M42" s="109"/>
      <c r="N42" s="109"/>
      <c r="O42" s="109"/>
      <c r="P42" s="109"/>
      <c r="Q42" s="109"/>
      <c r="R42" s="109"/>
      <c r="S42" s="109"/>
      <c r="T42" s="109"/>
      <c r="U42" s="109"/>
      <c r="V42" s="109"/>
      <c r="W42" s="109"/>
      <c r="X42" s="109"/>
      <c r="Y42" s="109"/>
      <c r="Z42" s="109"/>
      <c r="AA42" s="109"/>
      <c r="AB42" s="109"/>
      <c r="AC42" s="109"/>
      <c r="AD42" s="109"/>
    </row>
    <row r="43" spans="1:30" s="110" customFormat="1" ht="15.75" customHeight="1">
      <c r="A43" s="193" t="s">
        <v>59</v>
      </c>
      <c r="B43" s="99"/>
      <c r="C43" s="109"/>
      <c r="D43" s="109"/>
      <c r="E43" s="109"/>
      <c r="F43" s="109"/>
      <c r="G43" s="109"/>
      <c r="I43" s="109"/>
      <c r="J43" s="109"/>
      <c r="K43" s="109"/>
      <c r="L43" s="109"/>
      <c r="M43" s="109"/>
      <c r="N43" s="109"/>
      <c r="O43" s="109"/>
      <c r="P43" s="109"/>
      <c r="Q43" s="109"/>
      <c r="R43" s="109"/>
      <c r="S43" s="109"/>
      <c r="T43" s="109"/>
      <c r="U43" s="109"/>
      <c r="V43" s="109"/>
      <c r="W43" s="109"/>
      <c r="X43" s="109"/>
      <c r="Y43" s="109"/>
      <c r="Z43" s="109"/>
      <c r="AA43" s="109"/>
      <c r="AB43" s="109"/>
      <c r="AC43" s="109"/>
      <c r="AD43" s="109"/>
    </row>
    <row r="44" spans="1:30" s="110" customFormat="1" ht="15.75" customHeight="1">
      <c r="A44" s="239" t="s">
        <v>60</v>
      </c>
      <c r="B44" s="194"/>
      <c r="C44" s="109"/>
      <c r="D44" s="109"/>
      <c r="E44" s="109"/>
      <c r="F44" s="109"/>
      <c r="G44" s="109"/>
      <c r="I44" s="109"/>
      <c r="J44" s="109"/>
      <c r="K44" s="109"/>
      <c r="L44" s="109"/>
      <c r="M44" s="109"/>
      <c r="N44" s="109"/>
      <c r="O44" s="109"/>
      <c r="P44" s="109"/>
      <c r="Q44" s="109"/>
      <c r="R44" s="109"/>
      <c r="S44" s="109"/>
      <c r="T44" s="109"/>
      <c r="U44" s="109"/>
      <c r="V44" s="109"/>
      <c r="W44" s="109"/>
      <c r="X44" s="109"/>
      <c r="Y44" s="109"/>
      <c r="Z44" s="109"/>
      <c r="AA44" s="109"/>
      <c r="AB44" s="109"/>
      <c r="AC44" s="109"/>
      <c r="AD44" s="109"/>
    </row>
    <row r="45" spans="1:30" s="110" customFormat="1" ht="15.75" customHeight="1">
      <c r="A45" s="194" t="s">
        <v>61</v>
      </c>
      <c r="B45" s="109"/>
      <c r="C45" s="109"/>
      <c r="D45" s="109"/>
      <c r="E45" s="109"/>
      <c r="F45" s="109"/>
      <c r="G45" s="109"/>
      <c r="I45" s="109"/>
      <c r="J45" s="109"/>
      <c r="K45" s="109"/>
      <c r="L45" s="109"/>
      <c r="M45" s="109"/>
      <c r="N45" s="109"/>
      <c r="O45" s="109"/>
      <c r="P45" s="109"/>
      <c r="Q45" s="109"/>
      <c r="R45" s="109"/>
      <c r="S45" s="109"/>
      <c r="T45" s="109"/>
      <c r="U45" s="109"/>
      <c r="V45" s="109"/>
      <c r="W45" s="109"/>
      <c r="X45" s="109"/>
      <c r="Y45" s="109"/>
      <c r="Z45" s="109"/>
      <c r="AA45" s="109"/>
      <c r="AB45" s="109"/>
      <c r="AC45" s="109"/>
      <c r="AD45" s="109"/>
    </row>
    <row r="46" spans="1:30" s="110" customFormat="1" ht="15.75" customHeight="1">
      <c r="A46" s="109"/>
      <c r="B46" s="109"/>
      <c r="C46" s="109"/>
      <c r="D46" s="109"/>
      <c r="E46" s="109"/>
      <c r="F46" s="109"/>
      <c r="G46" s="109"/>
      <c r="I46" s="109"/>
      <c r="J46" s="109"/>
      <c r="K46" s="109"/>
      <c r="L46" s="109"/>
      <c r="M46" s="109"/>
      <c r="N46" s="109"/>
      <c r="O46" s="109"/>
      <c r="P46" s="109"/>
      <c r="Q46" s="109"/>
      <c r="R46" s="109"/>
      <c r="S46" s="109"/>
      <c r="T46" s="109"/>
      <c r="U46" s="109"/>
      <c r="V46" s="109"/>
      <c r="W46" s="109"/>
      <c r="X46" s="109"/>
      <c r="Y46" s="109"/>
      <c r="Z46" s="109"/>
      <c r="AA46" s="109"/>
      <c r="AB46" s="109"/>
      <c r="AC46" s="109"/>
      <c r="AD46" s="109"/>
    </row>
    <row r="47" spans="1:30" ht="15.75" customHeight="1">
      <c r="A47" s="108"/>
      <c r="B47" s="108"/>
      <c r="C47" s="108"/>
      <c r="D47" s="108"/>
      <c r="E47" s="108"/>
      <c r="F47" s="108"/>
      <c r="G47" s="108"/>
      <c r="I47" s="108"/>
      <c r="J47" s="108"/>
      <c r="K47" s="108"/>
      <c r="L47" s="108"/>
      <c r="M47" s="108"/>
      <c r="N47" s="108"/>
      <c r="O47" s="108"/>
      <c r="P47" s="108"/>
      <c r="Q47" s="108"/>
      <c r="R47" s="108"/>
      <c r="S47" s="108"/>
      <c r="T47" s="108"/>
      <c r="U47" s="108"/>
      <c r="V47" s="108"/>
      <c r="W47" s="108"/>
      <c r="X47" s="108"/>
      <c r="Y47" s="108"/>
      <c r="Z47" s="108"/>
      <c r="AA47" s="108"/>
      <c r="AB47" s="108"/>
      <c r="AC47" s="108"/>
      <c r="AD47" s="108"/>
    </row>
    <row r="48" spans="1:30" ht="15.75" customHeight="1">
      <c r="A48" s="108"/>
      <c r="B48" s="108"/>
      <c r="C48" s="108"/>
      <c r="D48" s="108"/>
      <c r="E48" s="108"/>
      <c r="F48" s="108"/>
      <c r="G48" s="108"/>
      <c r="I48" s="108"/>
      <c r="J48" s="108"/>
      <c r="K48" s="108"/>
      <c r="L48" s="108"/>
      <c r="M48" s="108"/>
      <c r="N48" s="108"/>
      <c r="O48" s="108"/>
      <c r="P48" s="108"/>
      <c r="Q48" s="108"/>
      <c r="R48" s="108"/>
      <c r="S48" s="108"/>
      <c r="T48" s="108"/>
      <c r="U48" s="108"/>
      <c r="V48" s="108"/>
      <c r="W48" s="108"/>
      <c r="X48" s="108"/>
      <c r="Y48" s="108"/>
      <c r="Z48" s="108"/>
      <c r="AA48" s="108"/>
      <c r="AB48" s="108"/>
      <c r="AC48" s="108"/>
      <c r="AD48" s="108"/>
    </row>
    <row r="49" spans="1:30" ht="15.75" customHeight="1">
      <c r="A49" s="108"/>
      <c r="B49" s="108"/>
      <c r="C49" s="108"/>
      <c r="D49" s="108"/>
      <c r="E49" s="108"/>
      <c r="F49" s="108"/>
      <c r="G49" s="108"/>
      <c r="I49" s="108"/>
      <c r="J49" s="108"/>
      <c r="K49" s="108"/>
      <c r="L49" s="108"/>
      <c r="M49" s="108"/>
      <c r="N49" s="108"/>
      <c r="O49" s="108"/>
      <c r="P49" s="108"/>
      <c r="Q49" s="108"/>
      <c r="R49" s="108"/>
      <c r="S49" s="108"/>
      <c r="T49" s="108"/>
      <c r="U49" s="108"/>
      <c r="V49" s="108"/>
      <c r="W49" s="108"/>
      <c r="X49" s="108"/>
      <c r="Y49" s="108"/>
      <c r="Z49" s="108"/>
      <c r="AA49" s="108"/>
      <c r="AB49" s="108"/>
      <c r="AC49" s="108"/>
      <c r="AD49" s="108"/>
    </row>
    <row r="50" spans="1:30" ht="15.75" customHeight="1">
      <c r="A50" s="108"/>
      <c r="B50" s="108"/>
      <c r="C50" s="108"/>
      <c r="D50" s="108"/>
      <c r="E50" s="108"/>
      <c r="F50" s="108"/>
      <c r="G50" s="108"/>
      <c r="I50" s="108"/>
      <c r="J50" s="108"/>
      <c r="K50" s="108"/>
      <c r="L50" s="108"/>
      <c r="M50" s="108"/>
      <c r="N50" s="108"/>
      <c r="O50" s="108"/>
      <c r="P50" s="108"/>
      <c r="Q50" s="108"/>
      <c r="R50" s="108"/>
      <c r="S50" s="108"/>
      <c r="T50" s="108"/>
      <c r="U50" s="108"/>
      <c r="V50" s="108"/>
      <c r="W50" s="108"/>
      <c r="X50" s="108"/>
      <c r="Y50" s="108"/>
      <c r="Z50" s="108"/>
      <c r="AA50" s="108"/>
      <c r="AB50" s="108"/>
      <c r="AC50" s="108"/>
      <c r="AD50" s="108"/>
    </row>
    <row r="51" spans="1:30" ht="15.75" customHeight="1">
      <c r="A51" s="108"/>
      <c r="B51" s="108"/>
      <c r="C51" s="108"/>
      <c r="D51" s="108"/>
      <c r="E51" s="108"/>
      <c r="F51" s="108"/>
      <c r="G51" s="108"/>
      <c r="I51" s="108"/>
      <c r="J51" s="108"/>
      <c r="K51" s="108"/>
      <c r="L51" s="108"/>
      <c r="M51" s="108"/>
      <c r="N51" s="108"/>
      <c r="O51" s="108"/>
      <c r="P51" s="108"/>
      <c r="Q51" s="108"/>
      <c r="R51" s="108"/>
      <c r="S51" s="108"/>
      <c r="T51" s="108"/>
      <c r="U51" s="108"/>
      <c r="V51" s="108"/>
      <c r="W51" s="108"/>
      <c r="X51" s="108"/>
      <c r="Y51" s="108"/>
      <c r="Z51" s="108"/>
      <c r="AA51" s="108"/>
      <c r="AB51" s="108"/>
      <c r="AC51" s="108"/>
      <c r="AD51" s="108"/>
    </row>
    <row r="52" spans="1:30" ht="15.75" customHeight="1">
      <c r="A52" s="108"/>
      <c r="B52" s="108"/>
      <c r="C52" s="108"/>
      <c r="D52" s="108"/>
      <c r="E52" s="108"/>
      <c r="F52" s="108"/>
      <c r="G52" s="108"/>
      <c r="I52" s="108"/>
      <c r="J52" s="108"/>
      <c r="K52" s="108"/>
      <c r="L52" s="108"/>
      <c r="M52" s="108"/>
      <c r="N52" s="108"/>
      <c r="O52" s="108"/>
      <c r="P52" s="108"/>
      <c r="Q52" s="108"/>
      <c r="R52" s="108"/>
      <c r="S52" s="108"/>
      <c r="T52" s="108"/>
      <c r="U52" s="108"/>
      <c r="V52" s="108"/>
      <c r="W52" s="108"/>
      <c r="X52" s="108"/>
      <c r="Y52" s="108"/>
      <c r="Z52" s="108"/>
      <c r="AA52" s="108"/>
      <c r="AB52" s="108"/>
      <c r="AC52" s="108"/>
      <c r="AD52" s="108"/>
    </row>
    <row r="53" spans="1:30" ht="15.75" customHeight="1">
      <c r="A53" s="108"/>
      <c r="B53" s="108"/>
      <c r="C53" s="108"/>
      <c r="D53" s="108"/>
      <c r="E53" s="108"/>
      <c r="F53" s="108"/>
      <c r="G53" s="108"/>
      <c r="I53" s="108"/>
      <c r="J53" s="108"/>
      <c r="K53" s="108"/>
      <c r="L53" s="108"/>
      <c r="M53" s="108"/>
      <c r="N53" s="108"/>
      <c r="O53" s="108"/>
      <c r="P53" s="108"/>
      <c r="Q53" s="108"/>
      <c r="R53" s="108"/>
      <c r="S53" s="108"/>
      <c r="T53" s="108"/>
      <c r="U53" s="108"/>
      <c r="V53" s="108"/>
      <c r="W53" s="108"/>
      <c r="X53" s="108"/>
      <c r="Y53" s="108"/>
      <c r="Z53" s="108"/>
      <c r="AA53" s="108"/>
      <c r="AB53" s="108"/>
      <c r="AC53" s="108"/>
      <c r="AD53" s="108"/>
    </row>
    <row r="54" spans="1:30" ht="15.75" customHeight="1">
      <c r="A54" s="108"/>
      <c r="B54" s="108"/>
      <c r="C54" s="108"/>
      <c r="D54" s="108"/>
      <c r="E54" s="108"/>
      <c r="F54" s="108"/>
      <c r="G54" s="108"/>
      <c r="I54" s="108"/>
      <c r="J54" s="108"/>
      <c r="K54" s="108"/>
      <c r="L54" s="108"/>
      <c r="M54" s="108"/>
      <c r="N54" s="108"/>
      <c r="O54" s="108"/>
      <c r="P54" s="108"/>
      <c r="Q54" s="108"/>
      <c r="R54" s="108"/>
      <c r="S54" s="108"/>
      <c r="T54" s="108"/>
      <c r="U54" s="108"/>
      <c r="V54" s="108"/>
      <c r="W54" s="108"/>
      <c r="X54" s="108"/>
      <c r="Y54" s="108"/>
      <c r="Z54" s="108"/>
      <c r="AA54" s="108"/>
      <c r="AB54" s="108"/>
      <c r="AC54" s="108"/>
      <c r="AD54" s="108"/>
    </row>
    <row r="55" spans="1:30" ht="15.75" customHeight="1">
      <c r="A55" s="108"/>
      <c r="B55" s="108"/>
      <c r="C55" s="108"/>
      <c r="D55" s="108"/>
      <c r="E55" s="108"/>
      <c r="F55" s="108"/>
      <c r="G55" s="108"/>
      <c r="I55" s="108"/>
      <c r="J55" s="108"/>
      <c r="K55" s="108"/>
      <c r="L55" s="108"/>
      <c r="M55" s="108"/>
      <c r="N55" s="108"/>
      <c r="O55" s="108"/>
      <c r="P55" s="108"/>
      <c r="Q55" s="108"/>
      <c r="R55" s="108"/>
      <c r="S55" s="108"/>
      <c r="T55" s="108"/>
      <c r="U55" s="108"/>
      <c r="V55" s="108"/>
      <c r="W55" s="108"/>
      <c r="X55" s="108"/>
      <c r="Y55" s="108"/>
      <c r="Z55" s="108"/>
      <c r="AA55" s="108"/>
      <c r="AB55" s="108"/>
      <c r="AC55" s="108"/>
      <c r="AD55" s="108"/>
    </row>
    <row r="56" spans="1:30" ht="15.75" customHeight="1">
      <c r="A56" s="108"/>
      <c r="B56" s="108"/>
      <c r="C56" s="108"/>
      <c r="D56" s="108"/>
      <c r="E56" s="108"/>
      <c r="F56" s="108"/>
      <c r="G56" s="108"/>
      <c r="I56" s="108"/>
      <c r="J56" s="108"/>
      <c r="K56" s="108"/>
      <c r="L56" s="108"/>
      <c r="M56" s="108"/>
      <c r="N56" s="108"/>
      <c r="O56" s="108"/>
      <c r="P56" s="108"/>
      <c r="Q56" s="108"/>
      <c r="R56" s="108"/>
      <c r="S56" s="108"/>
      <c r="T56" s="108"/>
      <c r="U56" s="108"/>
      <c r="V56" s="108"/>
      <c r="W56" s="108"/>
      <c r="X56" s="108"/>
      <c r="Y56" s="108"/>
      <c r="Z56" s="108"/>
      <c r="AA56" s="108"/>
      <c r="AB56" s="108"/>
      <c r="AC56" s="108"/>
      <c r="AD56" s="108"/>
    </row>
    <row r="57" spans="1:30" ht="15.75" customHeight="1">
      <c r="A57" s="108"/>
      <c r="B57" s="108"/>
      <c r="C57" s="108"/>
      <c r="D57" s="108"/>
      <c r="E57" s="108"/>
      <c r="F57" s="108"/>
      <c r="G57" s="108"/>
      <c r="I57" s="108"/>
      <c r="J57" s="108"/>
      <c r="K57" s="108"/>
      <c r="L57" s="108"/>
      <c r="M57" s="108"/>
      <c r="N57" s="108"/>
      <c r="O57" s="108"/>
      <c r="P57" s="108"/>
      <c r="Q57" s="108"/>
      <c r="R57" s="108"/>
      <c r="S57" s="108"/>
      <c r="T57" s="108"/>
      <c r="U57" s="108"/>
      <c r="V57" s="108"/>
      <c r="W57" s="108"/>
      <c r="X57" s="108"/>
      <c r="Y57" s="108"/>
      <c r="Z57" s="108"/>
      <c r="AA57" s="108"/>
      <c r="AB57" s="108"/>
      <c r="AC57" s="108"/>
      <c r="AD57" s="108"/>
    </row>
    <row r="58" spans="1:30" ht="15.75" customHeight="1">
      <c r="A58" s="108"/>
      <c r="B58" s="108"/>
      <c r="C58" s="108"/>
      <c r="D58" s="108"/>
      <c r="E58" s="108"/>
      <c r="F58" s="108"/>
      <c r="G58" s="108"/>
      <c r="I58" s="108"/>
      <c r="J58" s="108"/>
      <c r="K58" s="108"/>
      <c r="L58" s="108"/>
      <c r="M58" s="108"/>
      <c r="N58" s="108"/>
      <c r="O58" s="108"/>
      <c r="P58" s="108"/>
      <c r="Q58" s="108"/>
      <c r="R58" s="108"/>
      <c r="S58" s="108"/>
      <c r="T58" s="108"/>
      <c r="U58" s="108"/>
      <c r="V58" s="108"/>
      <c r="W58" s="108"/>
      <c r="X58" s="108"/>
      <c r="Y58" s="108"/>
      <c r="Z58" s="108"/>
      <c r="AA58" s="108"/>
      <c r="AB58" s="108"/>
      <c r="AC58" s="108"/>
      <c r="AD58" s="108"/>
    </row>
    <row r="59" spans="1:30" ht="15.75" customHeight="1">
      <c r="A59" s="108"/>
      <c r="B59" s="108"/>
      <c r="C59" s="108"/>
      <c r="D59" s="108"/>
      <c r="E59" s="108"/>
      <c r="F59" s="108"/>
      <c r="G59" s="108"/>
      <c r="I59" s="108"/>
      <c r="J59" s="108"/>
      <c r="K59" s="108"/>
      <c r="L59" s="108"/>
      <c r="M59" s="108"/>
      <c r="N59" s="108"/>
      <c r="O59" s="108"/>
      <c r="P59" s="108"/>
      <c r="Q59" s="108"/>
      <c r="R59" s="108"/>
      <c r="S59" s="108"/>
      <c r="T59" s="108"/>
      <c r="U59" s="108"/>
      <c r="V59" s="108"/>
      <c r="W59" s="108"/>
      <c r="X59" s="108"/>
      <c r="Y59" s="108"/>
      <c r="Z59" s="108"/>
      <c r="AA59" s="108"/>
      <c r="AB59" s="108"/>
      <c r="AC59" s="108"/>
      <c r="AD59" s="108"/>
    </row>
    <row r="60" spans="1:30" ht="15.75" customHeight="1">
      <c r="A60" s="108"/>
      <c r="B60" s="108"/>
      <c r="C60" s="108"/>
      <c r="D60" s="108"/>
      <c r="E60" s="108"/>
      <c r="F60" s="108"/>
      <c r="G60" s="108"/>
      <c r="I60" s="108"/>
      <c r="J60" s="108"/>
      <c r="K60" s="108"/>
      <c r="L60" s="108"/>
      <c r="M60" s="108"/>
      <c r="N60" s="108"/>
      <c r="O60" s="108"/>
      <c r="P60" s="108"/>
      <c r="Q60" s="108"/>
      <c r="R60" s="108"/>
      <c r="S60" s="108"/>
      <c r="T60" s="108"/>
      <c r="U60" s="108"/>
      <c r="V60" s="108"/>
      <c r="W60" s="108"/>
      <c r="X60" s="108"/>
      <c r="Y60" s="108"/>
      <c r="Z60" s="108"/>
      <c r="AA60" s="108"/>
      <c r="AB60" s="108"/>
      <c r="AC60" s="108"/>
      <c r="AD60" s="108"/>
    </row>
    <row r="61" spans="1:30" ht="15.75" customHeight="1">
      <c r="A61" s="108"/>
      <c r="B61" s="108"/>
      <c r="C61" s="108"/>
      <c r="D61" s="108"/>
      <c r="E61" s="108"/>
      <c r="F61" s="108"/>
      <c r="G61" s="108"/>
      <c r="I61" s="108"/>
      <c r="J61" s="108"/>
      <c r="K61" s="108"/>
      <c r="L61" s="108"/>
      <c r="M61" s="108"/>
      <c r="N61" s="108"/>
      <c r="O61" s="108"/>
      <c r="P61" s="108"/>
      <c r="Q61" s="108"/>
      <c r="R61" s="108"/>
      <c r="S61" s="108"/>
      <c r="T61" s="108"/>
      <c r="U61" s="108"/>
      <c r="V61" s="108"/>
      <c r="W61" s="108"/>
      <c r="X61" s="108"/>
      <c r="Y61" s="108"/>
      <c r="Z61" s="108"/>
      <c r="AA61" s="108"/>
      <c r="AB61" s="108"/>
      <c r="AC61" s="108"/>
      <c r="AD61" s="108"/>
    </row>
    <row r="62" spans="1:30" ht="15.75" customHeight="1">
      <c r="A62" s="108"/>
      <c r="B62" s="108"/>
      <c r="C62" s="108"/>
      <c r="D62" s="108"/>
      <c r="E62" s="108"/>
      <c r="F62" s="108"/>
      <c r="G62" s="108"/>
      <c r="I62" s="108"/>
      <c r="J62" s="108"/>
      <c r="K62" s="108"/>
      <c r="L62" s="108"/>
      <c r="M62" s="108"/>
      <c r="N62" s="108"/>
      <c r="O62" s="108"/>
      <c r="P62" s="108"/>
      <c r="Q62" s="108"/>
      <c r="R62" s="108"/>
      <c r="S62" s="108"/>
      <c r="T62" s="108"/>
      <c r="U62" s="108"/>
      <c r="V62" s="108"/>
      <c r="W62" s="108"/>
      <c r="X62" s="108"/>
      <c r="Y62" s="108"/>
      <c r="Z62" s="108"/>
      <c r="AA62" s="108"/>
      <c r="AB62" s="108"/>
      <c r="AC62" s="108"/>
      <c r="AD62" s="108"/>
    </row>
    <row r="63" spans="1:30" ht="15.75" customHeight="1">
      <c r="A63" s="108"/>
      <c r="B63" s="108"/>
      <c r="C63" s="108"/>
      <c r="D63" s="108"/>
      <c r="E63" s="108"/>
      <c r="F63" s="108"/>
      <c r="G63" s="108"/>
      <c r="I63" s="108"/>
      <c r="J63" s="108"/>
      <c r="K63" s="108"/>
      <c r="L63" s="108"/>
      <c r="M63" s="108"/>
      <c r="N63" s="108"/>
      <c r="O63" s="108"/>
      <c r="P63" s="108"/>
      <c r="Q63" s="108"/>
      <c r="R63" s="108"/>
      <c r="S63" s="108"/>
      <c r="T63" s="108"/>
      <c r="U63" s="108"/>
      <c r="V63" s="108"/>
      <c r="W63" s="108"/>
      <c r="X63" s="108"/>
      <c r="Y63" s="108"/>
      <c r="Z63" s="108"/>
      <c r="AA63" s="108"/>
      <c r="AB63" s="108"/>
      <c r="AC63" s="108"/>
      <c r="AD63" s="108"/>
    </row>
    <row r="64" spans="1:30" ht="15.75" customHeight="1">
      <c r="A64" s="108"/>
      <c r="B64" s="108"/>
      <c r="C64" s="108"/>
      <c r="D64" s="108"/>
      <c r="E64" s="108"/>
      <c r="F64" s="108"/>
      <c r="G64" s="108"/>
      <c r="I64" s="108"/>
      <c r="J64" s="108"/>
      <c r="K64" s="108"/>
      <c r="L64" s="108"/>
      <c r="M64" s="108"/>
      <c r="N64" s="108"/>
      <c r="O64" s="108"/>
      <c r="P64" s="108"/>
      <c r="Q64" s="108"/>
      <c r="R64" s="108"/>
      <c r="S64" s="108"/>
      <c r="T64" s="108"/>
      <c r="U64" s="108"/>
      <c r="V64" s="108"/>
      <c r="W64" s="108"/>
      <c r="X64" s="108"/>
      <c r="Y64" s="108"/>
      <c r="Z64" s="108"/>
      <c r="AA64" s="108"/>
      <c r="AB64" s="108"/>
      <c r="AC64" s="108"/>
      <c r="AD64" s="108"/>
    </row>
    <row r="65" spans="1:30" ht="15.75" customHeight="1">
      <c r="A65" s="108"/>
      <c r="B65" s="108"/>
      <c r="C65" s="108"/>
      <c r="D65" s="108"/>
      <c r="E65" s="108"/>
      <c r="F65" s="108"/>
      <c r="G65" s="108"/>
      <c r="I65" s="108"/>
      <c r="J65" s="108"/>
      <c r="K65" s="108"/>
      <c r="L65" s="108"/>
      <c r="M65" s="108"/>
      <c r="N65" s="108"/>
      <c r="O65" s="108"/>
      <c r="P65" s="108"/>
      <c r="Q65" s="108"/>
      <c r="R65" s="108"/>
      <c r="S65" s="108"/>
      <c r="T65" s="108"/>
      <c r="U65" s="108"/>
      <c r="V65" s="108"/>
      <c r="W65" s="108"/>
      <c r="X65" s="108"/>
      <c r="Y65" s="108"/>
      <c r="Z65" s="108"/>
      <c r="AA65" s="108"/>
      <c r="AB65" s="108"/>
      <c r="AC65" s="108"/>
      <c r="AD65" s="108"/>
    </row>
    <row r="66" spans="1:30" ht="15.75" customHeight="1">
      <c r="A66" s="108"/>
      <c r="B66" s="108"/>
      <c r="C66" s="108"/>
      <c r="D66" s="108"/>
      <c r="E66" s="108"/>
      <c r="F66" s="108"/>
      <c r="G66" s="108"/>
      <c r="I66" s="108"/>
      <c r="J66" s="108"/>
      <c r="K66" s="108"/>
      <c r="L66" s="108"/>
      <c r="M66" s="108"/>
      <c r="N66" s="108"/>
      <c r="O66" s="108"/>
      <c r="P66" s="108"/>
      <c r="Q66" s="108"/>
      <c r="R66" s="108"/>
      <c r="S66" s="108"/>
      <c r="T66" s="108"/>
      <c r="U66" s="108"/>
      <c r="V66" s="108"/>
      <c r="W66" s="108"/>
      <c r="X66" s="108"/>
      <c r="Y66" s="108"/>
      <c r="Z66" s="108"/>
      <c r="AA66" s="108"/>
      <c r="AB66" s="108"/>
      <c r="AC66" s="108"/>
      <c r="AD66" s="108"/>
    </row>
    <row r="67" spans="1:30" ht="15.75" customHeight="1">
      <c r="A67" s="108"/>
      <c r="B67" s="108"/>
      <c r="C67" s="108"/>
      <c r="D67" s="108"/>
      <c r="E67" s="108"/>
      <c r="F67" s="108"/>
      <c r="G67" s="108"/>
      <c r="I67" s="108"/>
      <c r="J67" s="108"/>
      <c r="K67" s="108"/>
      <c r="L67" s="108"/>
      <c r="M67" s="108"/>
      <c r="N67" s="108"/>
      <c r="O67" s="108"/>
      <c r="P67" s="108"/>
      <c r="Q67" s="108"/>
      <c r="R67" s="108"/>
      <c r="S67" s="108"/>
      <c r="T67" s="108"/>
      <c r="U67" s="108"/>
      <c r="V67" s="108"/>
      <c r="W67" s="108"/>
      <c r="X67" s="108"/>
      <c r="Y67" s="108"/>
      <c r="Z67" s="108"/>
      <c r="AA67" s="108"/>
      <c r="AB67" s="108"/>
      <c r="AC67" s="108"/>
      <c r="AD67" s="108"/>
    </row>
    <row r="68" spans="1:30" ht="15.75" customHeight="1">
      <c r="A68" s="108"/>
      <c r="B68" s="108"/>
      <c r="C68" s="108"/>
      <c r="D68" s="108"/>
      <c r="E68" s="108"/>
      <c r="F68" s="108"/>
      <c r="G68" s="108"/>
      <c r="I68" s="108"/>
      <c r="J68" s="108"/>
      <c r="K68" s="108"/>
      <c r="L68" s="108"/>
      <c r="M68" s="108"/>
      <c r="N68" s="108"/>
      <c r="O68" s="108"/>
      <c r="P68" s="108"/>
      <c r="Q68" s="108"/>
      <c r="R68" s="108"/>
      <c r="S68" s="108"/>
      <c r="T68" s="108"/>
      <c r="U68" s="108"/>
      <c r="V68" s="108"/>
      <c r="W68" s="108"/>
      <c r="X68" s="108"/>
      <c r="Y68" s="108"/>
      <c r="Z68" s="108"/>
      <c r="AA68" s="108"/>
      <c r="AB68" s="108"/>
      <c r="AC68" s="108"/>
      <c r="AD68" s="108"/>
    </row>
    <row r="69" spans="1:30" ht="15.75" customHeight="1">
      <c r="A69" s="108"/>
      <c r="B69" s="108"/>
      <c r="C69" s="108"/>
      <c r="D69" s="108"/>
      <c r="E69" s="108"/>
      <c r="F69" s="108"/>
      <c r="G69" s="108"/>
      <c r="I69" s="108"/>
      <c r="J69" s="108"/>
      <c r="K69" s="108"/>
      <c r="L69" s="108"/>
      <c r="M69" s="108"/>
      <c r="N69" s="108"/>
      <c r="O69" s="108"/>
      <c r="P69" s="108"/>
      <c r="Q69" s="108"/>
      <c r="R69" s="108"/>
      <c r="S69" s="108"/>
      <c r="T69" s="108"/>
      <c r="U69" s="108"/>
      <c r="V69" s="108"/>
      <c r="W69" s="108"/>
      <c r="X69" s="108"/>
      <c r="Y69" s="108"/>
      <c r="Z69" s="108"/>
      <c r="AA69" s="108"/>
      <c r="AB69" s="108"/>
      <c r="AC69" s="108"/>
      <c r="AD69" s="108"/>
    </row>
    <row r="70" spans="1:30" ht="15.75" customHeight="1">
      <c r="A70" s="108"/>
      <c r="B70" s="108"/>
      <c r="C70" s="108"/>
      <c r="D70" s="108"/>
      <c r="E70" s="108"/>
      <c r="F70" s="108"/>
      <c r="G70" s="108"/>
      <c r="I70" s="108"/>
      <c r="J70" s="108"/>
      <c r="K70" s="108"/>
      <c r="L70" s="108"/>
      <c r="M70" s="108"/>
      <c r="N70" s="108"/>
      <c r="O70" s="108"/>
      <c r="P70" s="108"/>
      <c r="Q70" s="108"/>
      <c r="R70" s="108"/>
      <c r="S70" s="108"/>
      <c r="T70" s="108"/>
      <c r="U70" s="108"/>
      <c r="V70" s="108"/>
      <c r="W70" s="108"/>
      <c r="X70" s="108"/>
      <c r="Y70" s="108"/>
      <c r="Z70" s="108"/>
      <c r="AA70" s="108"/>
      <c r="AB70" s="108"/>
      <c r="AC70" s="108"/>
      <c r="AD70" s="108"/>
    </row>
    <row r="71" spans="1:30" ht="15.75" customHeight="1">
      <c r="A71" s="108"/>
      <c r="B71" s="108"/>
      <c r="C71" s="108"/>
      <c r="D71" s="108"/>
      <c r="E71" s="108"/>
      <c r="F71" s="108"/>
      <c r="G71" s="108"/>
      <c r="I71" s="108"/>
      <c r="J71" s="108"/>
      <c r="K71" s="108"/>
      <c r="L71" s="108"/>
      <c r="M71" s="108"/>
      <c r="N71" s="108"/>
      <c r="O71" s="108"/>
      <c r="P71" s="108"/>
      <c r="Q71" s="108"/>
      <c r="R71" s="108"/>
      <c r="S71" s="108"/>
      <c r="T71" s="108"/>
      <c r="U71" s="108"/>
      <c r="V71" s="108"/>
      <c r="W71" s="108"/>
      <c r="X71" s="108"/>
      <c r="Y71" s="108"/>
      <c r="Z71" s="108"/>
      <c r="AA71" s="108"/>
      <c r="AB71" s="108"/>
      <c r="AC71" s="108"/>
      <c r="AD71" s="108"/>
    </row>
    <row r="72" spans="1:30" ht="15.75" customHeight="1">
      <c r="A72" s="108"/>
      <c r="B72" s="108"/>
      <c r="C72" s="108"/>
      <c r="D72" s="108"/>
      <c r="E72" s="108"/>
      <c r="F72" s="108"/>
      <c r="G72" s="108"/>
      <c r="I72" s="108"/>
      <c r="J72" s="108"/>
      <c r="K72" s="108"/>
      <c r="L72" s="108"/>
      <c r="M72" s="108"/>
      <c r="N72" s="108"/>
      <c r="O72" s="108"/>
      <c r="P72" s="108"/>
      <c r="Q72" s="108"/>
      <c r="R72" s="108"/>
      <c r="S72" s="108"/>
      <c r="T72" s="108"/>
      <c r="U72" s="108"/>
      <c r="V72" s="108"/>
      <c r="W72" s="108"/>
      <c r="X72" s="108"/>
      <c r="Y72" s="108"/>
      <c r="Z72" s="108"/>
      <c r="AA72" s="108"/>
      <c r="AB72" s="108"/>
      <c r="AC72" s="108"/>
      <c r="AD72" s="108"/>
    </row>
    <row r="73" spans="1:30" ht="15.75" customHeight="1">
      <c r="A73" s="108"/>
      <c r="B73" s="108"/>
      <c r="C73" s="108"/>
      <c r="D73" s="108"/>
      <c r="E73" s="108"/>
      <c r="F73" s="108"/>
      <c r="G73" s="108"/>
      <c r="I73" s="108"/>
      <c r="J73" s="108"/>
      <c r="K73" s="108"/>
      <c r="L73" s="108"/>
      <c r="M73" s="108"/>
      <c r="N73" s="108"/>
      <c r="O73" s="108"/>
      <c r="P73" s="108"/>
      <c r="Q73" s="108"/>
      <c r="R73" s="108"/>
      <c r="S73" s="108"/>
      <c r="T73" s="108"/>
      <c r="U73" s="108"/>
      <c r="V73" s="108"/>
      <c r="W73" s="108"/>
      <c r="X73" s="108"/>
      <c r="Y73" s="108"/>
      <c r="Z73" s="108"/>
      <c r="AA73" s="108"/>
      <c r="AB73" s="108"/>
      <c r="AC73" s="108"/>
      <c r="AD73" s="108"/>
    </row>
    <row r="74" spans="1:30" ht="15.75" customHeight="1">
      <c r="A74" s="108"/>
      <c r="B74" s="108"/>
      <c r="C74" s="108"/>
      <c r="D74" s="108"/>
      <c r="E74" s="108"/>
      <c r="F74" s="108"/>
      <c r="G74" s="108"/>
      <c r="I74" s="108"/>
      <c r="J74" s="108"/>
      <c r="K74" s="108"/>
      <c r="L74" s="108"/>
      <c r="M74" s="108"/>
      <c r="N74" s="108"/>
      <c r="O74" s="108"/>
      <c r="P74" s="108"/>
      <c r="Q74" s="108"/>
      <c r="R74" s="108"/>
      <c r="S74" s="108"/>
      <c r="T74" s="108"/>
      <c r="U74" s="108"/>
      <c r="V74" s="108"/>
      <c r="W74" s="108"/>
      <c r="X74" s="108"/>
      <c r="Y74" s="108"/>
      <c r="Z74" s="108"/>
      <c r="AA74" s="108"/>
      <c r="AB74" s="108"/>
      <c r="AC74" s="108"/>
      <c r="AD74" s="108"/>
    </row>
    <row r="75" spans="1:30" ht="15.75" customHeight="1">
      <c r="A75" s="108"/>
      <c r="B75" s="108"/>
      <c r="C75" s="108"/>
      <c r="D75" s="108"/>
      <c r="E75" s="108"/>
      <c r="F75" s="108"/>
      <c r="G75" s="108"/>
      <c r="I75" s="108"/>
      <c r="J75" s="108"/>
      <c r="K75" s="108"/>
      <c r="L75" s="108"/>
      <c r="M75" s="108"/>
      <c r="N75" s="108"/>
      <c r="O75" s="108"/>
      <c r="P75" s="108"/>
      <c r="Q75" s="108"/>
      <c r="R75" s="108"/>
      <c r="S75" s="108"/>
      <c r="T75" s="108"/>
      <c r="U75" s="108"/>
      <c r="V75" s="108"/>
      <c r="W75" s="108"/>
      <c r="X75" s="108"/>
      <c r="Y75" s="108"/>
      <c r="Z75" s="108"/>
      <c r="AA75" s="108"/>
      <c r="AB75" s="108"/>
      <c r="AC75" s="108"/>
      <c r="AD75" s="108"/>
    </row>
    <row r="76" spans="1:30" ht="15.75" customHeight="1">
      <c r="A76" s="108"/>
      <c r="B76" s="108"/>
      <c r="C76" s="108"/>
      <c r="D76" s="108"/>
      <c r="E76" s="108"/>
      <c r="F76" s="108"/>
      <c r="G76" s="108"/>
      <c r="I76" s="108"/>
      <c r="J76" s="108"/>
      <c r="K76" s="108"/>
      <c r="L76" s="108"/>
      <c r="M76" s="108"/>
      <c r="N76" s="108"/>
      <c r="O76" s="108"/>
      <c r="P76" s="108"/>
      <c r="Q76" s="108"/>
      <c r="R76" s="108"/>
      <c r="S76" s="108"/>
      <c r="T76" s="108"/>
      <c r="U76" s="108"/>
      <c r="V76" s="108"/>
      <c r="W76" s="108"/>
      <c r="X76" s="108"/>
      <c r="Y76" s="108"/>
      <c r="Z76" s="108"/>
      <c r="AA76" s="108"/>
      <c r="AB76" s="108"/>
      <c r="AC76" s="108"/>
      <c r="AD76" s="108"/>
    </row>
    <row r="77" spans="1:30" ht="15.75" customHeight="1">
      <c r="A77" s="108"/>
      <c r="B77" s="108"/>
      <c r="C77" s="108"/>
      <c r="D77" s="108"/>
      <c r="E77" s="108"/>
      <c r="F77" s="108"/>
      <c r="G77" s="108"/>
      <c r="I77" s="108"/>
      <c r="J77" s="108"/>
      <c r="K77" s="108"/>
      <c r="L77" s="108"/>
      <c r="M77" s="108"/>
      <c r="N77" s="108"/>
      <c r="O77" s="108"/>
      <c r="P77" s="108"/>
      <c r="Q77" s="108"/>
      <c r="R77" s="108"/>
      <c r="S77" s="108"/>
      <c r="T77" s="108"/>
      <c r="U77" s="108"/>
      <c r="V77" s="108"/>
      <c r="W77" s="108"/>
      <c r="X77" s="108"/>
      <c r="Y77" s="108"/>
      <c r="Z77" s="108"/>
      <c r="AA77" s="108"/>
      <c r="AB77" s="108"/>
      <c r="AC77" s="108"/>
      <c r="AD77" s="108"/>
    </row>
    <row r="78" spans="1:30" ht="15.75" customHeight="1">
      <c r="A78" s="108"/>
      <c r="B78" s="108"/>
      <c r="C78" s="108"/>
      <c r="D78" s="108"/>
      <c r="E78" s="108"/>
      <c r="F78" s="108"/>
      <c r="G78" s="108"/>
      <c r="I78" s="108"/>
      <c r="J78" s="108"/>
      <c r="K78" s="108"/>
      <c r="L78" s="108"/>
      <c r="M78" s="108"/>
      <c r="N78" s="108"/>
      <c r="O78" s="108"/>
      <c r="P78" s="108"/>
      <c r="Q78" s="108"/>
      <c r="R78" s="108"/>
      <c r="S78" s="108"/>
      <c r="T78" s="108"/>
      <c r="U78" s="108"/>
      <c r="V78" s="108"/>
      <c r="W78" s="108"/>
      <c r="X78" s="108"/>
      <c r="Y78" s="108"/>
      <c r="Z78" s="108"/>
      <c r="AA78" s="108"/>
      <c r="AB78" s="108"/>
      <c r="AC78" s="108"/>
      <c r="AD78" s="108"/>
    </row>
    <row r="79" spans="1:30" ht="15.75" customHeight="1">
      <c r="A79" s="108"/>
      <c r="B79" s="108"/>
      <c r="C79" s="108"/>
      <c r="D79" s="108"/>
      <c r="E79" s="108"/>
      <c r="F79" s="108"/>
      <c r="G79" s="108"/>
      <c r="I79" s="108"/>
      <c r="J79" s="108"/>
      <c r="K79" s="108"/>
      <c r="L79" s="108"/>
      <c r="M79" s="108"/>
      <c r="N79" s="108"/>
      <c r="O79" s="108"/>
      <c r="P79" s="108"/>
      <c r="Q79" s="108"/>
      <c r="R79" s="108"/>
      <c r="S79" s="108"/>
      <c r="T79" s="108"/>
      <c r="U79" s="108"/>
      <c r="V79" s="108"/>
      <c r="W79" s="108"/>
      <c r="X79" s="108"/>
      <c r="Y79" s="108"/>
      <c r="Z79" s="108"/>
      <c r="AA79" s="108"/>
      <c r="AB79" s="108"/>
      <c r="AC79" s="108"/>
      <c r="AD79" s="108"/>
    </row>
    <row r="80" spans="1:30" ht="15.75" customHeight="1">
      <c r="A80" s="108"/>
      <c r="B80" s="108"/>
      <c r="C80" s="108"/>
      <c r="D80" s="108"/>
      <c r="E80" s="108"/>
      <c r="F80" s="108"/>
      <c r="G80" s="108"/>
      <c r="I80" s="108"/>
      <c r="J80" s="108"/>
      <c r="K80" s="108"/>
      <c r="L80" s="108"/>
      <c r="M80" s="108"/>
      <c r="N80" s="108"/>
      <c r="O80" s="108"/>
      <c r="P80" s="108"/>
      <c r="Q80" s="108"/>
      <c r="R80" s="108"/>
      <c r="S80" s="108"/>
      <c r="T80" s="108"/>
      <c r="U80" s="108"/>
      <c r="V80" s="108"/>
      <c r="W80" s="108"/>
      <c r="X80" s="108"/>
      <c r="Y80" s="108"/>
      <c r="Z80" s="108"/>
      <c r="AA80" s="108"/>
      <c r="AB80" s="108"/>
      <c r="AC80" s="108"/>
      <c r="AD80" s="108"/>
    </row>
    <row r="81" spans="1:30" ht="15.75" customHeight="1">
      <c r="A81" s="108"/>
      <c r="B81" s="108"/>
      <c r="C81" s="108"/>
      <c r="D81" s="108"/>
      <c r="E81" s="108"/>
      <c r="F81" s="108"/>
      <c r="G81" s="108"/>
      <c r="I81" s="108"/>
      <c r="J81" s="108"/>
      <c r="K81" s="108"/>
      <c r="L81" s="108"/>
      <c r="M81" s="108"/>
      <c r="N81" s="108"/>
      <c r="O81" s="108"/>
      <c r="P81" s="108"/>
      <c r="Q81" s="108"/>
      <c r="R81" s="108"/>
      <c r="S81" s="108"/>
      <c r="T81" s="108"/>
      <c r="U81" s="108"/>
      <c r="V81" s="108"/>
      <c r="W81" s="108"/>
      <c r="X81" s="108"/>
      <c r="Y81" s="108"/>
      <c r="Z81" s="108"/>
      <c r="AA81" s="108"/>
      <c r="AB81" s="108"/>
      <c r="AC81" s="108"/>
      <c r="AD81" s="108"/>
    </row>
    <row r="82" spans="1:30" ht="15.75" customHeight="1">
      <c r="A82" s="108"/>
      <c r="B82" s="108"/>
      <c r="C82" s="108"/>
      <c r="D82" s="108"/>
      <c r="E82" s="108"/>
      <c r="F82" s="108"/>
      <c r="G82" s="108"/>
      <c r="I82" s="108"/>
      <c r="J82" s="108"/>
      <c r="K82" s="108"/>
      <c r="L82" s="108"/>
      <c r="M82" s="108"/>
      <c r="N82" s="108"/>
      <c r="O82" s="108"/>
      <c r="P82" s="108"/>
      <c r="Q82" s="108"/>
      <c r="R82" s="108"/>
      <c r="S82" s="108"/>
      <c r="T82" s="108"/>
      <c r="U82" s="108"/>
      <c r="V82" s="108"/>
      <c r="W82" s="108"/>
      <c r="X82" s="108"/>
      <c r="Y82" s="108"/>
      <c r="Z82" s="108"/>
      <c r="AA82" s="108"/>
      <c r="AB82" s="108"/>
      <c r="AC82" s="108"/>
      <c r="AD82" s="108"/>
    </row>
    <row r="83" spans="1:30" ht="15.75" customHeight="1">
      <c r="A83" s="108"/>
      <c r="B83" s="108"/>
      <c r="C83" s="108"/>
      <c r="D83" s="108"/>
      <c r="E83" s="108"/>
      <c r="F83" s="108"/>
      <c r="G83" s="108"/>
      <c r="I83" s="108"/>
      <c r="J83" s="108"/>
      <c r="K83" s="108"/>
      <c r="L83" s="108"/>
      <c r="M83" s="108"/>
      <c r="N83" s="108"/>
      <c r="O83" s="108"/>
      <c r="P83" s="108"/>
      <c r="Q83" s="108"/>
      <c r="R83" s="108"/>
      <c r="S83" s="108"/>
      <c r="T83" s="108"/>
      <c r="U83" s="108"/>
      <c r="V83" s="108"/>
      <c r="W83" s="108"/>
      <c r="X83" s="108"/>
      <c r="Y83" s="108"/>
      <c r="Z83" s="108"/>
      <c r="AA83" s="108"/>
      <c r="AB83" s="108"/>
      <c r="AC83" s="108"/>
      <c r="AD83" s="108"/>
    </row>
    <row r="84" spans="1:30" ht="15.75" customHeight="1">
      <c r="A84" s="108"/>
      <c r="B84" s="108"/>
      <c r="C84" s="108"/>
      <c r="D84" s="108"/>
      <c r="E84" s="108"/>
      <c r="F84" s="108"/>
      <c r="G84" s="108"/>
      <c r="I84" s="108"/>
      <c r="J84" s="108"/>
      <c r="K84" s="108"/>
      <c r="L84" s="108"/>
      <c r="M84" s="108"/>
      <c r="N84" s="108"/>
      <c r="O84" s="108"/>
      <c r="P84" s="108"/>
      <c r="Q84" s="108"/>
      <c r="R84" s="108"/>
      <c r="S84" s="108"/>
      <c r="T84" s="108"/>
      <c r="U84" s="108"/>
      <c r="V84" s="108"/>
      <c r="W84" s="108"/>
      <c r="X84" s="108"/>
      <c r="Y84" s="108"/>
      <c r="Z84" s="108"/>
      <c r="AA84" s="108"/>
      <c r="AB84" s="108"/>
      <c r="AC84" s="108"/>
      <c r="AD84" s="108"/>
    </row>
    <row r="85" spans="1:30" ht="15.75" customHeight="1">
      <c r="A85" s="108"/>
      <c r="B85" s="108"/>
      <c r="C85" s="108"/>
      <c r="D85" s="108"/>
      <c r="E85" s="108"/>
      <c r="F85" s="108"/>
      <c r="G85" s="108"/>
      <c r="I85" s="108"/>
      <c r="J85" s="108"/>
      <c r="K85" s="108"/>
      <c r="L85" s="108"/>
      <c r="M85" s="108"/>
      <c r="N85" s="108"/>
      <c r="O85" s="108"/>
      <c r="P85" s="108"/>
      <c r="Q85" s="108"/>
      <c r="R85" s="108"/>
      <c r="S85" s="108"/>
      <c r="T85" s="108"/>
      <c r="U85" s="108"/>
      <c r="V85" s="108"/>
      <c r="W85" s="108"/>
      <c r="X85" s="108"/>
      <c r="Y85" s="108"/>
      <c r="Z85" s="108"/>
      <c r="AA85" s="108"/>
      <c r="AB85" s="108"/>
      <c r="AC85" s="108"/>
      <c r="AD85" s="108"/>
    </row>
    <row r="86" spans="1:30" ht="15.75" customHeight="1">
      <c r="A86" s="108"/>
      <c r="B86" s="108"/>
      <c r="C86" s="108"/>
      <c r="D86" s="108"/>
      <c r="E86" s="108"/>
      <c r="F86" s="108"/>
      <c r="G86" s="108"/>
      <c r="I86" s="108"/>
      <c r="J86" s="108"/>
      <c r="K86" s="108"/>
      <c r="L86" s="108"/>
      <c r="M86" s="108"/>
      <c r="N86" s="108"/>
      <c r="O86" s="108"/>
      <c r="P86" s="108"/>
      <c r="Q86" s="108"/>
      <c r="R86" s="108"/>
      <c r="S86" s="108"/>
      <c r="T86" s="108"/>
      <c r="U86" s="108"/>
      <c r="V86" s="108"/>
      <c r="W86" s="108"/>
      <c r="X86" s="108"/>
      <c r="Y86" s="108"/>
      <c r="Z86" s="108"/>
      <c r="AA86" s="108"/>
      <c r="AB86" s="108"/>
      <c r="AC86" s="108"/>
      <c r="AD86" s="108"/>
    </row>
    <row r="87" spans="1:30" ht="15.75" customHeight="1">
      <c r="A87" s="108"/>
      <c r="B87" s="108"/>
      <c r="C87" s="108"/>
      <c r="D87" s="108"/>
      <c r="E87" s="108"/>
      <c r="F87" s="108"/>
      <c r="G87" s="108"/>
      <c r="I87" s="108"/>
      <c r="J87" s="108"/>
      <c r="K87" s="108"/>
      <c r="L87" s="108"/>
      <c r="M87" s="108"/>
      <c r="N87" s="108"/>
      <c r="O87" s="108"/>
      <c r="P87" s="108"/>
      <c r="Q87" s="108"/>
      <c r="R87" s="108"/>
      <c r="S87" s="108"/>
      <c r="T87" s="108"/>
      <c r="U87" s="108"/>
      <c r="V87" s="108"/>
      <c r="W87" s="108"/>
      <c r="X87" s="108"/>
      <c r="Y87" s="108"/>
      <c r="Z87" s="108"/>
      <c r="AA87" s="108"/>
      <c r="AB87" s="108"/>
      <c r="AC87" s="108"/>
      <c r="AD87" s="108"/>
    </row>
    <row r="88" spans="1:30" ht="15.75" customHeight="1">
      <c r="A88" s="108"/>
      <c r="B88" s="108"/>
      <c r="C88" s="108"/>
      <c r="D88" s="108"/>
      <c r="E88" s="108"/>
      <c r="F88" s="108"/>
      <c r="G88" s="108"/>
      <c r="I88" s="108"/>
      <c r="J88" s="108"/>
      <c r="K88" s="108"/>
      <c r="L88" s="108"/>
      <c r="M88" s="108"/>
      <c r="N88" s="108"/>
      <c r="O88" s="108"/>
      <c r="P88" s="108"/>
      <c r="Q88" s="108"/>
      <c r="R88" s="108"/>
      <c r="S88" s="108"/>
      <c r="T88" s="108"/>
      <c r="U88" s="108"/>
      <c r="V88" s="108"/>
      <c r="W88" s="108"/>
      <c r="X88" s="108"/>
      <c r="Y88" s="108"/>
      <c r="Z88" s="108"/>
      <c r="AA88" s="108"/>
      <c r="AB88" s="108"/>
      <c r="AC88" s="108"/>
      <c r="AD88" s="108"/>
    </row>
    <row r="89" spans="1:30" ht="15.75" customHeight="1">
      <c r="A89" s="108"/>
      <c r="B89" s="108"/>
      <c r="C89" s="108"/>
      <c r="D89" s="108"/>
      <c r="E89" s="108"/>
      <c r="F89" s="108"/>
      <c r="G89" s="108"/>
      <c r="I89" s="108"/>
      <c r="J89" s="108"/>
      <c r="K89" s="108"/>
      <c r="L89" s="108"/>
      <c r="M89" s="108"/>
      <c r="N89" s="108"/>
      <c r="O89" s="108"/>
      <c r="P89" s="108"/>
      <c r="Q89" s="108"/>
      <c r="R89" s="108"/>
      <c r="S89" s="108"/>
      <c r="T89" s="108"/>
      <c r="U89" s="108"/>
      <c r="V89" s="108"/>
      <c r="W89" s="108"/>
      <c r="X89" s="108"/>
      <c r="Y89" s="108"/>
      <c r="Z89" s="108"/>
      <c r="AA89" s="108"/>
      <c r="AB89" s="108"/>
      <c r="AC89" s="108"/>
      <c r="AD89" s="108"/>
    </row>
    <row r="90" spans="1:30" ht="15.75" customHeight="1">
      <c r="A90" s="108"/>
      <c r="B90" s="108"/>
      <c r="C90" s="108"/>
      <c r="D90" s="108"/>
      <c r="E90" s="108"/>
      <c r="F90" s="108"/>
      <c r="G90" s="108"/>
      <c r="I90" s="108"/>
      <c r="J90" s="108"/>
      <c r="K90" s="108"/>
      <c r="L90" s="108"/>
      <c r="M90" s="108"/>
      <c r="N90" s="108"/>
      <c r="O90" s="108"/>
      <c r="P90" s="108"/>
      <c r="Q90" s="108"/>
      <c r="R90" s="108"/>
      <c r="S90" s="108"/>
      <c r="T90" s="108"/>
      <c r="U90" s="108"/>
      <c r="V90" s="108"/>
      <c r="W90" s="108"/>
      <c r="X90" s="108"/>
      <c r="Y90" s="108"/>
      <c r="Z90" s="108"/>
      <c r="AA90" s="108"/>
      <c r="AB90" s="108"/>
      <c r="AC90" s="108"/>
      <c r="AD90" s="108"/>
    </row>
    <row r="91" spans="1:30" ht="15.75" customHeight="1">
      <c r="A91" s="108"/>
      <c r="B91" s="108"/>
      <c r="C91" s="108"/>
      <c r="D91" s="108"/>
      <c r="E91" s="108"/>
      <c r="F91" s="108"/>
      <c r="G91" s="108"/>
      <c r="I91" s="108"/>
      <c r="J91" s="108"/>
      <c r="K91" s="108"/>
      <c r="L91" s="108"/>
      <c r="M91" s="108"/>
      <c r="N91" s="108"/>
      <c r="O91" s="108"/>
      <c r="P91" s="108"/>
      <c r="Q91" s="108"/>
      <c r="R91" s="108"/>
      <c r="S91" s="108"/>
      <c r="T91" s="108"/>
      <c r="U91" s="108"/>
      <c r="V91" s="108"/>
      <c r="W91" s="108"/>
      <c r="X91" s="108"/>
      <c r="Y91" s="108"/>
      <c r="Z91" s="108"/>
      <c r="AA91" s="108"/>
      <c r="AB91" s="108"/>
      <c r="AC91" s="108"/>
      <c r="AD91" s="108"/>
    </row>
    <row r="92" spans="1:30" ht="15.75" customHeight="1">
      <c r="A92" s="108"/>
      <c r="B92" s="108"/>
      <c r="C92" s="108"/>
      <c r="D92" s="108"/>
      <c r="E92" s="108"/>
      <c r="F92" s="108"/>
      <c r="G92" s="108"/>
      <c r="I92" s="108"/>
      <c r="J92" s="108"/>
      <c r="K92" s="108"/>
      <c r="L92" s="108"/>
      <c r="M92" s="108"/>
      <c r="N92" s="108"/>
      <c r="O92" s="108"/>
      <c r="P92" s="108"/>
      <c r="Q92" s="108"/>
      <c r="R92" s="108"/>
      <c r="S92" s="108"/>
      <c r="T92" s="108"/>
      <c r="U92" s="108"/>
      <c r="V92" s="108"/>
      <c r="W92" s="108"/>
      <c r="X92" s="108"/>
      <c r="Y92" s="108"/>
      <c r="Z92" s="108"/>
      <c r="AA92" s="108"/>
      <c r="AB92" s="108"/>
      <c r="AC92" s="108"/>
      <c r="AD92" s="108"/>
    </row>
    <row r="93" spans="1:30" ht="15.75" customHeight="1">
      <c r="A93" s="108"/>
      <c r="B93" s="108"/>
      <c r="C93" s="108"/>
      <c r="D93" s="108"/>
      <c r="E93" s="108"/>
      <c r="F93" s="108"/>
      <c r="G93" s="108"/>
      <c r="I93" s="108"/>
      <c r="J93" s="108"/>
      <c r="K93" s="108"/>
      <c r="L93" s="108"/>
      <c r="M93" s="108"/>
      <c r="N93" s="108"/>
      <c r="O93" s="108"/>
      <c r="P93" s="108"/>
      <c r="Q93" s="108"/>
      <c r="R93" s="108"/>
      <c r="S93" s="108"/>
      <c r="T93" s="108"/>
      <c r="U93" s="108"/>
      <c r="V93" s="108"/>
      <c r="W93" s="108"/>
      <c r="X93" s="108"/>
      <c r="Y93" s="108"/>
      <c r="Z93" s="108"/>
      <c r="AA93" s="108"/>
      <c r="AB93" s="108"/>
      <c r="AC93" s="108"/>
      <c r="AD93" s="108"/>
    </row>
    <row r="94" spans="1:30" ht="15.75" customHeight="1">
      <c r="A94" s="108"/>
      <c r="B94" s="108"/>
      <c r="C94" s="108"/>
      <c r="D94" s="108"/>
      <c r="E94" s="108"/>
      <c r="F94" s="108"/>
      <c r="G94" s="108"/>
      <c r="I94" s="108"/>
      <c r="J94" s="108"/>
      <c r="K94" s="108"/>
      <c r="L94" s="108"/>
      <c r="M94" s="108"/>
      <c r="N94" s="108"/>
      <c r="O94" s="108"/>
      <c r="P94" s="108"/>
      <c r="Q94" s="108"/>
      <c r="R94" s="108"/>
      <c r="S94" s="108"/>
      <c r="T94" s="108"/>
      <c r="U94" s="108"/>
      <c r="V94" s="108"/>
      <c r="W94" s="108"/>
      <c r="X94" s="108"/>
      <c r="Y94" s="108"/>
      <c r="Z94" s="108"/>
      <c r="AA94" s="108"/>
      <c r="AB94" s="108"/>
      <c r="AC94" s="108"/>
      <c r="AD94" s="108"/>
    </row>
    <row r="95" spans="1:30" ht="15.75" customHeight="1">
      <c r="A95" s="108"/>
      <c r="B95" s="108"/>
      <c r="C95" s="108"/>
      <c r="D95" s="108"/>
      <c r="E95" s="108"/>
      <c r="F95" s="108"/>
      <c r="G95" s="108"/>
      <c r="I95" s="108"/>
      <c r="J95" s="108"/>
      <c r="K95" s="108"/>
      <c r="L95" s="108"/>
      <c r="M95" s="108"/>
      <c r="N95" s="108"/>
      <c r="O95" s="108"/>
      <c r="P95" s="108"/>
      <c r="Q95" s="108"/>
      <c r="R95" s="108"/>
      <c r="S95" s="108"/>
      <c r="T95" s="108"/>
      <c r="U95" s="108"/>
      <c r="V95" s="108"/>
      <c r="W95" s="108"/>
      <c r="X95" s="108"/>
      <c r="Y95" s="108"/>
      <c r="Z95" s="108"/>
      <c r="AA95" s="108"/>
      <c r="AB95" s="108"/>
      <c r="AC95" s="108"/>
      <c r="AD95" s="108"/>
    </row>
    <row r="96" spans="1:30" ht="15.75" customHeight="1">
      <c r="A96" s="108"/>
      <c r="B96" s="108"/>
      <c r="C96" s="108"/>
      <c r="D96" s="108"/>
      <c r="E96" s="108"/>
      <c r="F96" s="108"/>
      <c r="G96" s="108"/>
      <c r="I96" s="108"/>
      <c r="J96" s="108"/>
      <c r="K96" s="108"/>
      <c r="L96" s="108"/>
      <c r="M96" s="108"/>
      <c r="N96" s="108"/>
      <c r="O96" s="108"/>
      <c r="P96" s="108"/>
      <c r="Q96" s="108"/>
      <c r="R96" s="108"/>
      <c r="S96" s="108"/>
      <c r="T96" s="108"/>
      <c r="U96" s="108"/>
      <c r="V96" s="108"/>
      <c r="W96" s="108"/>
      <c r="X96" s="108"/>
      <c r="Y96" s="108"/>
      <c r="Z96" s="108"/>
      <c r="AA96" s="108"/>
      <c r="AB96" s="108"/>
      <c r="AC96" s="108"/>
      <c r="AD96" s="108"/>
    </row>
    <row r="97" spans="1:30" ht="15.75" customHeight="1">
      <c r="A97" s="108"/>
      <c r="B97" s="108"/>
      <c r="C97" s="108"/>
      <c r="D97" s="108"/>
      <c r="E97" s="108"/>
      <c r="F97" s="108"/>
      <c r="G97" s="108"/>
      <c r="I97" s="108"/>
      <c r="J97" s="108"/>
      <c r="K97" s="108"/>
      <c r="L97" s="108"/>
      <c r="M97" s="108"/>
      <c r="N97" s="108"/>
      <c r="O97" s="108"/>
      <c r="P97" s="108"/>
      <c r="Q97" s="108"/>
      <c r="R97" s="108"/>
      <c r="S97" s="108"/>
      <c r="T97" s="108"/>
      <c r="U97" s="108"/>
      <c r="V97" s="108"/>
      <c r="W97" s="108"/>
      <c r="X97" s="108"/>
      <c r="Y97" s="108"/>
      <c r="Z97" s="108"/>
      <c r="AA97" s="108"/>
      <c r="AB97" s="108"/>
      <c r="AC97" s="108"/>
      <c r="AD97" s="108"/>
    </row>
    <row r="98" spans="1:30" ht="15.75" customHeight="1">
      <c r="A98" s="108"/>
      <c r="B98" s="108"/>
      <c r="C98" s="108"/>
      <c r="D98" s="108"/>
      <c r="E98" s="108"/>
      <c r="F98" s="108"/>
      <c r="G98" s="108"/>
      <c r="I98" s="108"/>
      <c r="J98" s="108"/>
      <c r="K98" s="108"/>
      <c r="L98" s="108"/>
      <c r="M98" s="108"/>
      <c r="N98" s="108"/>
      <c r="O98" s="108"/>
      <c r="P98" s="108"/>
      <c r="Q98" s="108"/>
      <c r="R98" s="108"/>
      <c r="S98" s="108"/>
      <c r="T98" s="108"/>
      <c r="U98" s="108"/>
      <c r="V98" s="108"/>
      <c r="W98" s="108"/>
      <c r="X98" s="108"/>
      <c r="Y98" s="108"/>
      <c r="Z98" s="108"/>
      <c r="AA98" s="108"/>
      <c r="AB98" s="108"/>
      <c r="AC98" s="108"/>
      <c r="AD98" s="108"/>
    </row>
    <row r="99" spans="1:30" ht="15.75" customHeight="1">
      <c r="A99" s="108"/>
      <c r="B99" s="108"/>
      <c r="C99" s="108"/>
      <c r="D99" s="108"/>
      <c r="E99" s="108"/>
      <c r="F99" s="108"/>
      <c r="G99" s="108"/>
      <c r="I99" s="108"/>
      <c r="J99" s="108"/>
      <c r="K99" s="108"/>
      <c r="L99" s="108"/>
      <c r="M99" s="108"/>
      <c r="N99" s="108"/>
      <c r="O99" s="108"/>
      <c r="P99" s="108"/>
      <c r="Q99" s="108"/>
      <c r="R99" s="108"/>
      <c r="S99" s="108"/>
      <c r="T99" s="108"/>
      <c r="U99" s="108"/>
      <c r="V99" s="108"/>
      <c r="W99" s="108"/>
      <c r="X99" s="108"/>
      <c r="Y99" s="108"/>
      <c r="Z99" s="108"/>
      <c r="AA99" s="108"/>
      <c r="AB99" s="108"/>
      <c r="AC99" s="108"/>
      <c r="AD99" s="108"/>
    </row>
    <row r="100" spans="1:30" ht="15.75" customHeight="1">
      <c r="A100" s="108"/>
      <c r="B100" s="108"/>
      <c r="C100" s="108"/>
      <c r="D100" s="108"/>
      <c r="E100" s="108"/>
      <c r="F100" s="108"/>
      <c r="G100" s="108"/>
      <c r="I100" s="108"/>
      <c r="J100" s="108"/>
      <c r="K100" s="108"/>
      <c r="L100" s="108"/>
      <c r="M100" s="108"/>
      <c r="N100" s="108"/>
      <c r="O100" s="108"/>
      <c r="P100" s="108"/>
      <c r="Q100" s="108"/>
      <c r="R100" s="108"/>
      <c r="S100" s="108"/>
      <c r="T100" s="108"/>
      <c r="U100" s="108"/>
      <c r="V100" s="108"/>
      <c r="W100" s="108"/>
      <c r="X100" s="108"/>
      <c r="Y100" s="108"/>
      <c r="Z100" s="108"/>
      <c r="AA100" s="108"/>
      <c r="AB100" s="108"/>
      <c r="AC100" s="108"/>
      <c r="AD100" s="108"/>
    </row>
    <row r="101" spans="1:30" ht="15.75" customHeight="1">
      <c r="A101" s="108"/>
      <c r="B101" s="108"/>
      <c r="C101" s="108"/>
      <c r="D101" s="108"/>
      <c r="E101" s="108"/>
      <c r="F101" s="108"/>
      <c r="G101" s="108"/>
      <c r="I101" s="108"/>
      <c r="J101" s="108"/>
      <c r="K101" s="108"/>
      <c r="L101" s="108"/>
      <c r="M101" s="108"/>
      <c r="N101" s="108"/>
      <c r="O101" s="108"/>
      <c r="P101" s="108"/>
      <c r="Q101" s="108"/>
      <c r="R101" s="108"/>
      <c r="S101" s="108"/>
      <c r="T101" s="108"/>
      <c r="U101" s="108"/>
      <c r="V101" s="108"/>
      <c r="W101" s="108"/>
      <c r="X101" s="108"/>
      <c r="Y101" s="108"/>
      <c r="Z101" s="108"/>
      <c r="AA101" s="108"/>
      <c r="AB101" s="108"/>
      <c r="AC101" s="108"/>
      <c r="AD101" s="108"/>
    </row>
    <row r="102" spans="1:30" ht="15.75" customHeight="1">
      <c r="A102" s="108"/>
      <c r="B102" s="108"/>
      <c r="C102" s="108"/>
      <c r="D102" s="108"/>
      <c r="E102" s="108"/>
      <c r="F102" s="108"/>
      <c r="G102" s="108"/>
      <c r="I102" s="108"/>
      <c r="J102" s="108"/>
      <c r="K102" s="108"/>
      <c r="L102" s="108"/>
      <c r="M102" s="108"/>
      <c r="N102" s="108"/>
      <c r="O102" s="108"/>
      <c r="P102" s="108"/>
      <c r="Q102" s="108"/>
      <c r="R102" s="108"/>
      <c r="S102" s="108"/>
      <c r="T102" s="108"/>
      <c r="U102" s="108"/>
      <c r="V102" s="108"/>
      <c r="W102" s="108"/>
      <c r="X102" s="108"/>
      <c r="Y102" s="108"/>
      <c r="Z102" s="108"/>
      <c r="AA102" s="108"/>
      <c r="AB102" s="108"/>
      <c r="AC102" s="108"/>
      <c r="AD102" s="108"/>
    </row>
    <row r="103" spans="1:30" ht="15.75" customHeight="1">
      <c r="A103" s="108"/>
      <c r="B103" s="108"/>
      <c r="C103" s="108"/>
      <c r="D103" s="108"/>
      <c r="E103" s="108"/>
      <c r="F103" s="108"/>
      <c r="G103" s="108"/>
      <c r="I103" s="108"/>
      <c r="J103" s="108"/>
      <c r="K103" s="108"/>
      <c r="L103" s="108"/>
      <c r="M103" s="108"/>
      <c r="N103" s="108"/>
      <c r="O103" s="108"/>
      <c r="P103" s="108"/>
      <c r="Q103" s="108"/>
      <c r="R103" s="108"/>
      <c r="S103" s="108"/>
      <c r="T103" s="108"/>
      <c r="U103" s="108"/>
      <c r="V103" s="108"/>
      <c r="W103" s="108"/>
      <c r="X103" s="108"/>
      <c r="Y103" s="108"/>
      <c r="Z103" s="108"/>
      <c r="AA103" s="108"/>
      <c r="AB103" s="108"/>
      <c r="AC103" s="108"/>
      <c r="AD103" s="108"/>
    </row>
    <row r="104" spans="1:30" ht="15.75" customHeight="1">
      <c r="A104" s="108"/>
      <c r="B104" s="108"/>
      <c r="C104" s="108"/>
      <c r="D104" s="108"/>
      <c r="E104" s="108"/>
      <c r="F104" s="108"/>
      <c r="G104" s="108"/>
      <c r="I104" s="108"/>
      <c r="J104" s="108"/>
      <c r="K104" s="108"/>
      <c r="L104" s="108"/>
      <c r="M104" s="108"/>
      <c r="N104" s="108"/>
      <c r="O104" s="108"/>
      <c r="P104" s="108"/>
      <c r="Q104" s="108"/>
      <c r="R104" s="108"/>
      <c r="S104" s="108"/>
      <c r="T104" s="108"/>
      <c r="U104" s="108"/>
      <c r="V104" s="108"/>
      <c r="W104" s="108"/>
      <c r="X104" s="108"/>
      <c r="Y104" s="108"/>
      <c r="Z104" s="108"/>
      <c r="AA104" s="108"/>
      <c r="AB104" s="108"/>
      <c r="AC104" s="108"/>
      <c r="AD104" s="108"/>
    </row>
    <row r="105" spans="1:30" ht="15.75" customHeight="1">
      <c r="A105" s="108"/>
      <c r="B105" s="108"/>
      <c r="C105" s="108"/>
      <c r="D105" s="108"/>
      <c r="E105" s="108"/>
      <c r="F105" s="108"/>
      <c r="G105" s="108"/>
      <c r="I105" s="108"/>
      <c r="J105" s="108"/>
      <c r="K105" s="108"/>
      <c r="L105" s="108"/>
      <c r="M105" s="108"/>
      <c r="N105" s="108"/>
      <c r="O105" s="108"/>
      <c r="P105" s="108"/>
      <c r="Q105" s="108"/>
      <c r="R105" s="108"/>
      <c r="S105" s="108"/>
      <c r="T105" s="108"/>
      <c r="U105" s="108"/>
      <c r="V105" s="108"/>
      <c r="W105" s="108"/>
      <c r="X105" s="108"/>
      <c r="Y105" s="108"/>
      <c r="Z105" s="108"/>
      <c r="AA105" s="108"/>
      <c r="AB105" s="108"/>
      <c r="AC105" s="108"/>
      <c r="AD105" s="108"/>
    </row>
    <row r="106" spans="1:30" ht="15.75" customHeight="1">
      <c r="A106" s="108"/>
      <c r="B106" s="108"/>
      <c r="C106" s="108"/>
      <c r="D106" s="108"/>
      <c r="E106" s="108"/>
      <c r="F106" s="108"/>
      <c r="G106" s="108"/>
      <c r="I106" s="108"/>
      <c r="J106" s="108"/>
      <c r="K106" s="108"/>
      <c r="L106" s="108"/>
      <c r="M106" s="108"/>
      <c r="N106" s="108"/>
      <c r="O106" s="108"/>
      <c r="P106" s="108"/>
      <c r="Q106" s="108"/>
      <c r="R106" s="108"/>
      <c r="S106" s="108"/>
      <c r="T106" s="108"/>
      <c r="U106" s="108"/>
      <c r="V106" s="108"/>
      <c r="W106" s="108"/>
      <c r="X106" s="108"/>
      <c r="Y106" s="108"/>
      <c r="Z106" s="108"/>
      <c r="AA106" s="108"/>
      <c r="AB106" s="108"/>
      <c r="AC106" s="108"/>
      <c r="AD106" s="108"/>
    </row>
    <row r="107" spans="1:30" ht="15.75" customHeight="1">
      <c r="A107" s="108"/>
      <c r="B107" s="108"/>
      <c r="C107" s="108"/>
      <c r="D107" s="108"/>
      <c r="E107" s="108"/>
      <c r="F107" s="108"/>
      <c r="G107" s="108"/>
      <c r="I107" s="108"/>
      <c r="J107" s="108"/>
      <c r="K107" s="108"/>
      <c r="L107" s="108"/>
      <c r="M107" s="108"/>
      <c r="N107" s="108"/>
      <c r="O107" s="108"/>
      <c r="P107" s="108"/>
      <c r="Q107" s="108"/>
      <c r="R107" s="108"/>
      <c r="S107" s="108"/>
      <c r="T107" s="108"/>
      <c r="U107" s="108"/>
      <c r="V107" s="108"/>
      <c r="W107" s="108"/>
      <c r="X107" s="108"/>
      <c r="Y107" s="108"/>
      <c r="Z107" s="108"/>
      <c r="AA107" s="108"/>
      <c r="AB107" s="108"/>
      <c r="AC107" s="108"/>
      <c r="AD107" s="108"/>
    </row>
    <row r="108" spans="1:30" ht="15.75" customHeight="1">
      <c r="A108" s="108"/>
      <c r="B108" s="108"/>
      <c r="C108" s="108"/>
      <c r="D108" s="108"/>
      <c r="E108" s="108"/>
      <c r="F108" s="108"/>
      <c r="G108" s="108"/>
      <c r="I108" s="108"/>
      <c r="J108" s="108"/>
      <c r="K108" s="108"/>
      <c r="L108" s="108"/>
      <c r="M108" s="108"/>
      <c r="N108" s="108"/>
      <c r="O108" s="108"/>
      <c r="P108" s="108"/>
      <c r="Q108" s="108"/>
      <c r="R108" s="108"/>
      <c r="S108" s="108"/>
      <c r="T108" s="108"/>
      <c r="U108" s="108"/>
      <c r="V108" s="108"/>
      <c r="W108" s="108"/>
      <c r="X108" s="108"/>
      <c r="Y108" s="108"/>
      <c r="Z108" s="108"/>
      <c r="AA108" s="108"/>
      <c r="AB108" s="108"/>
      <c r="AC108" s="108"/>
      <c r="AD108" s="108"/>
    </row>
    <row r="109" spans="1:30" ht="15.75" customHeight="1">
      <c r="A109" s="108"/>
      <c r="B109" s="108"/>
      <c r="C109" s="108"/>
      <c r="D109" s="108"/>
      <c r="E109" s="108"/>
      <c r="F109" s="108"/>
      <c r="G109" s="108"/>
      <c r="I109" s="108"/>
      <c r="J109" s="108"/>
      <c r="K109" s="108"/>
      <c r="L109" s="108"/>
      <c r="M109" s="108"/>
      <c r="N109" s="108"/>
      <c r="O109" s="108"/>
      <c r="P109" s="108"/>
      <c r="Q109" s="108"/>
      <c r="R109" s="108"/>
      <c r="S109" s="108"/>
      <c r="T109" s="108"/>
      <c r="U109" s="108"/>
      <c r="V109" s="108"/>
      <c r="W109" s="108"/>
      <c r="X109" s="108"/>
      <c r="Y109" s="108"/>
      <c r="Z109" s="108"/>
      <c r="AA109" s="108"/>
      <c r="AB109" s="108"/>
      <c r="AC109" s="108"/>
      <c r="AD109" s="108"/>
    </row>
    <row r="110" spans="1:30" ht="15.75" customHeight="1">
      <c r="A110" s="108"/>
      <c r="B110" s="108"/>
      <c r="C110" s="108"/>
      <c r="D110" s="108"/>
      <c r="E110" s="108"/>
      <c r="F110" s="108"/>
      <c r="G110" s="108"/>
      <c r="I110" s="108"/>
      <c r="J110" s="108"/>
      <c r="K110" s="108"/>
      <c r="L110" s="108"/>
      <c r="M110" s="108"/>
      <c r="N110" s="108"/>
      <c r="O110" s="108"/>
      <c r="P110" s="108"/>
      <c r="Q110" s="108"/>
      <c r="R110" s="108"/>
      <c r="S110" s="108"/>
      <c r="T110" s="108"/>
      <c r="U110" s="108"/>
      <c r="V110" s="108"/>
      <c r="W110" s="108"/>
      <c r="X110" s="108"/>
      <c r="Y110" s="108"/>
      <c r="Z110" s="108"/>
      <c r="AA110" s="108"/>
      <c r="AB110" s="108"/>
      <c r="AC110" s="108"/>
      <c r="AD110" s="108"/>
    </row>
    <row r="111" spans="1:30" ht="15.75" customHeight="1">
      <c r="A111" s="108"/>
      <c r="B111" s="108"/>
      <c r="C111" s="108"/>
      <c r="D111" s="108"/>
      <c r="E111" s="108"/>
      <c r="F111" s="108"/>
      <c r="G111" s="108"/>
      <c r="I111" s="108"/>
      <c r="J111" s="108"/>
      <c r="K111" s="108"/>
      <c r="L111" s="108"/>
      <c r="M111" s="108"/>
      <c r="N111" s="108"/>
      <c r="O111" s="108"/>
      <c r="P111" s="108"/>
      <c r="Q111" s="108"/>
      <c r="R111" s="108"/>
      <c r="S111" s="108"/>
      <c r="T111" s="108"/>
      <c r="U111" s="108"/>
      <c r="V111" s="108"/>
      <c r="W111" s="108"/>
      <c r="X111" s="108"/>
      <c r="Y111" s="108"/>
      <c r="Z111" s="108"/>
      <c r="AA111" s="108"/>
      <c r="AB111" s="108"/>
      <c r="AC111" s="108"/>
      <c r="AD111" s="108"/>
    </row>
    <row r="112" spans="1:30" ht="15.75" customHeight="1">
      <c r="A112" s="108"/>
      <c r="B112" s="108"/>
      <c r="C112" s="108"/>
      <c r="D112" s="108"/>
      <c r="E112" s="108"/>
      <c r="F112" s="108"/>
      <c r="G112" s="108"/>
      <c r="I112" s="108"/>
      <c r="J112" s="108"/>
      <c r="K112" s="108"/>
      <c r="L112" s="108"/>
      <c r="M112" s="108"/>
      <c r="N112" s="108"/>
      <c r="O112" s="108"/>
      <c r="P112" s="108"/>
      <c r="Q112" s="108"/>
      <c r="R112" s="108"/>
      <c r="S112" s="108"/>
      <c r="T112" s="108"/>
      <c r="U112" s="108"/>
      <c r="V112" s="108"/>
      <c r="W112" s="108"/>
      <c r="X112" s="108"/>
      <c r="Y112" s="108"/>
      <c r="Z112" s="108"/>
      <c r="AA112" s="108"/>
      <c r="AB112" s="108"/>
      <c r="AC112" s="108"/>
      <c r="AD112" s="108"/>
    </row>
    <row r="113" spans="1:30" ht="15.75" customHeight="1">
      <c r="A113" s="108"/>
      <c r="B113" s="108"/>
      <c r="C113" s="108"/>
      <c r="D113" s="108"/>
      <c r="E113" s="108"/>
      <c r="F113" s="108"/>
      <c r="G113" s="108"/>
      <c r="I113" s="108"/>
      <c r="J113" s="108"/>
      <c r="K113" s="108"/>
      <c r="L113" s="108"/>
      <c r="M113" s="108"/>
      <c r="N113" s="108"/>
      <c r="O113" s="108"/>
      <c r="P113" s="108"/>
      <c r="Q113" s="108"/>
      <c r="R113" s="108"/>
      <c r="S113" s="108"/>
      <c r="T113" s="108"/>
      <c r="U113" s="108"/>
      <c r="V113" s="108"/>
      <c r="W113" s="108"/>
      <c r="X113" s="108"/>
      <c r="Y113" s="108"/>
      <c r="Z113" s="108"/>
      <c r="AA113" s="108"/>
      <c r="AB113" s="108"/>
      <c r="AC113" s="108"/>
      <c r="AD113" s="108"/>
    </row>
    <row r="114" spans="1:30" ht="15.75" customHeight="1">
      <c r="A114" s="108"/>
      <c r="B114" s="108"/>
      <c r="C114" s="108"/>
      <c r="D114" s="108"/>
      <c r="E114" s="108"/>
      <c r="F114" s="108"/>
      <c r="G114" s="108"/>
      <c r="I114" s="108"/>
      <c r="J114" s="108"/>
      <c r="K114" s="108"/>
      <c r="L114" s="108"/>
      <c r="M114" s="108"/>
      <c r="N114" s="108"/>
      <c r="O114" s="108"/>
      <c r="P114" s="108"/>
      <c r="Q114" s="108"/>
      <c r="R114" s="108"/>
      <c r="S114" s="108"/>
      <c r="T114" s="108"/>
      <c r="U114" s="108"/>
      <c r="V114" s="108"/>
      <c r="W114" s="108"/>
      <c r="X114" s="108"/>
      <c r="Y114" s="108"/>
      <c r="Z114" s="108"/>
      <c r="AA114" s="108"/>
      <c r="AB114" s="108"/>
      <c r="AC114" s="108"/>
      <c r="AD114" s="108"/>
    </row>
    <row r="115" spans="1:30" ht="15.75" customHeight="1">
      <c r="A115" s="108"/>
      <c r="B115" s="108"/>
      <c r="C115" s="108"/>
      <c r="D115" s="108"/>
      <c r="E115" s="108"/>
      <c r="F115" s="108"/>
      <c r="G115" s="108"/>
      <c r="I115" s="108"/>
      <c r="J115" s="108"/>
      <c r="K115" s="108"/>
      <c r="L115" s="108"/>
      <c r="M115" s="108"/>
      <c r="N115" s="108"/>
      <c r="O115" s="108"/>
      <c r="P115" s="108"/>
      <c r="Q115" s="108"/>
      <c r="R115" s="108"/>
      <c r="S115" s="108"/>
      <c r="T115" s="108"/>
      <c r="U115" s="108"/>
      <c r="V115" s="108"/>
      <c r="W115" s="108"/>
      <c r="X115" s="108"/>
      <c r="Y115" s="108"/>
      <c r="Z115" s="108"/>
      <c r="AA115" s="108"/>
      <c r="AB115" s="108"/>
      <c r="AC115" s="108"/>
      <c r="AD115" s="108"/>
    </row>
    <row r="116" spans="1:30" ht="15.75" customHeight="1">
      <c r="A116" s="108"/>
      <c r="B116" s="108"/>
      <c r="C116" s="108"/>
      <c r="D116" s="108"/>
      <c r="E116" s="108"/>
      <c r="F116" s="108"/>
      <c r="G116" s="108"/>
      <c r="I116" s="108"/>
      <c r="J116" s="108"/>
      <c r="K116" s="108"/>
      <c r="L116" s="108"/>
      <c r="M116" s="108"/>
      <c r="N116" s="108"/>
      <c r="O116" s="108"/>
      <c r="P116" s="108"/>
      <c r="Q116" s="108"/>
      <c r="R116" s="108"/>
      <c r="S116" s="108"/>
      <c r="T116" s="108"/>
      <c r="U116" s="108"/>
      <c r="V116" s="108"/>
      <c r="W116" s="108"/>
      <c r="X116" s="108"/>
      <c r="Y116" s="108"/>
      <c r="Z116" s="108"/>
      <c r="AA116" s="108"/>
      <c r="AB116" s="108"/>
      <c r="AC116" s="108"/>
      <c r="AD116" s="108"/>
    </row>
    <row r="117" spans="1:30" ht="15.75" customHeight="1">
      <c r="A117" s="108"/>
      <c r="B117" s="108"/>
      <c r="C117" s="108"/>
      <c r="D117" s="108"/>
      <c r="E117" s="108"/>
      <c r="F117" s="108"/>
      <c r="G117" s="108"/>
      <c r="I117" s="108"/>
      <c r="J117" s="108"/>
      <c r="K117" s="108"/>
      <c r="L117" s="108"/>
      <c r="M117" s="108"/>
      <c r="N117" s="108"/>
      <c r="O117" s="108"/>
      <c r="P117" s="108"/>
      <c r="Q117" s="108"/>
      <c r="R117" s="108"/>
      <c r="S117" s="108"/>
      <c r="T117" s="108"/>
      <c r="U117" s="108"/>
      <c r="V117" s="108"/>
      <c r="W117" s="108"/>
      <c r="X117" s="108"/>
      <c r="Y117" s="108"/>
      <c r="Z117" s="108"/>
      <c r="AA117" s="108"/>
      <c r="AB117" s="108"/>
      <c r="AC117" s="108"/>
      <c r="AD117" s="108"/>
    </row>
    <row r="118" spans="1:30" ht="15.75" customHeight="1">
      <c r="A118" s="108"/>
      <c r="B118" s="108"/>
      <c r="C118" s="108"/>
      <c r="D118" s="108"/>
      <c r="E118" s="108"/>
      <c r="F118" s="108"/>
      <c r="G118" s="108"/>
      <c r="I118" s="108"/>
      <c r="J118" s="108"/>
      <c r="K118" s="108"/>
      <c r="L118" s="108"/>
      <c r="M118" s="108"/>
      <c r="N118" s="108"/>
      <c r="O118" s="108"/>
      <c r="P118" s="108"/>
      <c r="Q118" s="108"/>
      <c r="R118" s="108"/>
      <c r="S118" s="108"/>
      <c r="T118" s="108"/>
      <c r="U118" s="108"/>
      <c r="V118" s="108"/>
      <c r="W118" s="108"/>
      <c r="X118" s="108"/>
      <c r="Y118" s="108"/>
      <c r="Z118" s="108"/>
      <c r="AA118" s="108"/>
      <c r="AB118" s="108"/>
      <c r="AC118" s="108"/>
      <c r="AD118" s="108"/>
    </row>
    <row r="119" spans="1:30" ht="15.75" customHeight="1">
      <c r="A119" s="108"/>
      <c r="B119" s="108"/>
      <c r="C119" s="108"/>
      <c r="D119" s="108"/>
      <c r="E119" s="108"/>
      <c r="F119" s="108"/>
      <c r="G119" s="108"/>
      <c r="I119" s="108"/>
      <c r="J119" s="108"/>
      <c r="K119" s="108"/>
      <c r="L119" s="108"/>
      <c r="M119" s="108"/>
      <c r="N119" s="108"/>
      <c r="O119" s="108"/>
      <c r="P119" s="108"/>
      <c r="Q119" s="108"/>
      <c r="R119" s="108"/>
      <c r="S119" s="108"/>
      <c r="T119" s="108"/>
      <c r="U119" s="108"/>
      <c r="V119" s="108"/>
      <c r="W119" s="108"/>
      <c r="X119" s="108"/>
      <c r="Y119" s="108"/>
      <c r="Z119" s="108"/>
      <c r="AA119" s="108"/>
      <c r="AB119" s="108"/>
      <c r="AC119" s="108"/>
      <c r="AD119" s="108"/>
    </row>
    <row r="120" spans="1:30" ht="15.75" customHeight="1">
      <c r="A120" s="108"/>
      <c r="B120" s="108"/>
      <c r="C120" s="108"/>
      <c r="D120" s="108"/>
      <c r="E120" s="108"/>
      <c r="F120" s="108"/>
      <c r="G120" s="108"/>
      <c r="I120" s="108"/>
      <c r="J120" s="108"/>
      <c r="K120" s="108"/>
      <c r="L120" s="108"/>
      <c r="M120" s="108"/>
      <c r="N120" s="108"/>
      <c r="O120" s="108"/>
      <c r="P120" s="108"/>
      <c r="Q120" s="108"/>
      <c r="R120" s="108"/>
      <c r="S120" s="108"/>
      <c r="T120" s="108"/>
      <c r="U120" s="108"/>
      <c r="V120" s="108"/>
      <c r="W120" s="108"/>
      <c r="X120" s="108"/>
      <c r="Y120" s="108"/>
      <c r="Z120" s="108"/>
      <c r="AA120" s="108"/>
      <c r="AB120" s="108"/>
      <c r="AC120" s="108"/>
      <c r="AD120" s="108"/>
    </row>
    <row r="121" spans="1:30" ht="15.75" customHeight="1">
      <c r="A121" s="108"/>
      <c r="B121" s="108"/>
      <c r="C121" s="108"/>
      <c r="D121" s="108"/>
      <c r="E121" s="108"/>
      <c r="F121" s="108"/>
      <c r="G121" s="108"/>
      <c r="I121" s="108"/>
      <c r="J121" s="108"/>
      <c r="K121" s="108"/>
      <c r="L121" s="108"/>
      <c r="M121" s="108"/>
      <c r="N121" s="108"/>
      <c r="O121" s="108"/>
      <c r="P121" s="108"/>
      <c r="Q121" s="108"/>
      <c r="R121" s="108"/>
      <c r="S121" s="108"/>
      <c r="T121" s="108"/>
      <c r="U121" s="108"/>
      <c r="V121" s="108"/>
      <c r="W121" s="108"/>
      <c r="X121" s="108"/>
      <c r="Y121" s="108"/>
      <c r="Z121" s="108"/>
      <c r="AA121" s="108"/>
      <c r="AB121" s="108"/>
      <c r="AC121" s="108"/>
      <c r="AD121" s="108"/>
    </row>
    <row r="122" spans="1:30" ht="15.75" customHeight="1">
      <c r="A122" s="108"/>
      <c r="B122" s="108"/>
      <c r="C122" s="108"/>
      <c r="D122" s="108"/>
      <c r="E122" s="108"/>
      <c r="F122" s="108"/>
      <c r="G122" s="108"/>
      <c r="I122" s="108"/>
      <c r="J122" s="108"/>
      <c r="K122" s="108"/>
      <c r="L122" s="108"/>
      <c r="M122" s="108"/>
      <c r="N122" s="108"/>
      <c r="O122" s="108"/>
      <c r="P122" s="108"/>
      <c r="Q122" s="108"/>
      <c r="R122" s="108"/>
      <c r="S122" s="108"/>
      <c r="T122" s="108"/>
      <c r="U122" s="108"/>
      <c r="V122" s="108"/>
      <c r="W122" s="108"/>
      <c r="X122" s="108"/>
      <c r="Y122" s="108"/>
      <c r="Z122" s="108"/>
      <c r="AA122" s="108"/>
      <c r="AB122" s="108"/>
      <c r="AC122" s="108"/>
      <c r="AD122" s="108"/>
    </row>
    <row r="123" spans="1:30" ht="15.75" customHeight="1">
      <c r="A123" s="108"/>
      <c r="B123" s="108"/>
      <c r="C123" s="108"/>
      <c r="D123" s="108"/>
      <c r="E123" s="108"/>
      <c r="F123" s="108"/>
      <c r="G123" s="108"/>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row>
    <row r="124" spans="1:30" ht="15.75" customHeight="1">
      <c r="A124" s="108"/>
      <c r="B124" s="108"/>
      <c r="C124" s="108"/>
      <c r="D124" s="108"/>
      <c r="E124" s="108"/>
      <c r="F124" s="108"/>
      <c r="G124" s="108"/>
      <c r="I124" s="108"/>
      <c r="J124" s="108"/>
      <c r="K124" s="108"/>
      <c r="L124" s="108"/>
      <c r="M124" s="108"/>
      <c r="N124" s="108"/>
      <c r="O124" s="108"/>
      <c r="P124" s="108"/>
      <c r="Q124" s="108"/>
      <c r="R124" s="108"/>
      <c r="S124" s="108"/>
      <c r="T124" s="108"/>
      <c r="U124" s="108"/>
      <c r="V124" s="108"/>
      <c r="W124" s="108"/>
      <c r="X124" s="108"/>
      <c r="Y124" s="108"/>
      <c r="Z124" s="108"/>
      <c r="AA124" s="108"/>
      <c r="AB124" s="108"/>
      <c r="AC124" s="108"/>
      <c r="AD124" s="108"/>
    </row>
    <row r="125" spans="1:30" ht="15.75" customHeight="1">
      <c r="A125" s="108"/>
      <c r="B125" s="108"/>
      <c r="C125" s="108"/>
      <c r="D125" s="108"/>
      <c r="E125" s="108"/>
      <c r="F125" s="108"/>
      <c r="G125" s="108"/>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row>
    <row r="126" spans="1:30" ht="15.75" customHeight="1">
      <c r="A126" s="108"/>
      <c r="B126" s="108"/>
      <c r="C126" s="108"/>
      <c r="D126" s="108"/>
      <c r="E126" s="108"/>
      <c r="F126" s="108"/>
      <c r="G126" s="108"/>
      <c r="I126" s="108"/>
      <c r="J126" s="108"/>
      <c r="K126" s="108"/>
      <c r="L126" s="108"/>
      <c r="M126" s="108"/>
      <c r="N126" s="108"/>
      <c r="O126" s="108"/>
      <c r="P126" s="108"/>
      <c r="Q126" s="108"/>
      <c r="R126" s="108"/>
      <c r="S126" s="108"/>
      <c r="T126" s="108"/>
      <c r="U126" s="108"/>
      <c r="V126" s="108"/>
      <c r="W126" s="108"/>
      <c r="X126" s="108"/>
      <c r="Y126" s="108"/>
      <c r="Z126" s="108"/>
      <c r="AA126" s="108"/>
      <c r="AB126" s="108"/>
      <c r="AC126" s="108"/>
      <c r="AD126" s="108"/>
    </row>
    <row r="127" spans="1:30" ht="15.75" customHeight="1">
      <c r="A127" s="108"/>
      <c r="B127" s="108"/>
      <c r="C127" s="108"/>
      <c r="D127" s="108"/>
      <c r="E127" s="108"/>
      <c r="F127" s="108"/>
      <c r="G127" s="108"/>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row>
    <row r="128" spans="1:30" ht="15.75" customHeight="1">
      <c r="A128" s="108"/>
      <c r="B128" s="108"/>
      <c r="C128" s="108"/>
      <c r="D128" s="108"/>
      <c r="E128" s="108"/>
      <c r="F128" s="108"/>
      <c r="G128" s="108"/>
      <c r="I128" s="108"/>
      <c r="J128" s="108"/>
      <c r="K128" s="108"/>
      <c r="L128" s="108"/>
      <c r="M128" s="108"/>
      <c r="N128" s="108"/>
      <c r="O128" s="108"/>
      <c r="P128" s="108"/>
      <c r="Q128" s="108"/>
      <c r="R128" s="108"/>
      <c r="S128" s="108"/>
      <c r="T128" s="108"/>
      <c r="U128" s="108"/>
      <c r="V128" s="108"/>
      <c r="W128" s="108"/>
      <c r="X128" s="108"/>
      <c r="Y128" s="108"/>
      <c r="Z128" s="108"/>
      <c r="AA128" s="108"/>
      <c r="AB128" s="108"/>
      <c r="AC128" s="108"/>
      <c r="AD128" s="108"/>
    </row>
    <row r="129" spans="1:30" ht="15.75" customHeight="1">
      <c r="A129" s="108"/>
      <c r="B129" s="108"/>
      <c r="C129" s="108"/>
      <c r="D129" s="108"/>
      <c r="E129" s="108"/>
      <c r="F129" s="108"/>
      <c r="G129" s="108"/>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row>
    <row r="130" spans="1:30" ht="15.75" customHeight="1">
      <c r="A130" s="108"/>
      <c r="B130" s="108"/>
      <c r="C130" s="108"/>
      <c r="D130" s="108"/>
      <c r="E130" s="108"/>
      <c r="F130" s="108"/>
      <c r="G130" s="108"/>
      <c r="I130" s="108"/>
      <c r="J130" s="108"/>
      <c r="K130" s="108"/>
      <c r="L130" s="108"/>
      <c r="M130" s="108"/>
      <c r="N130" s="108"/>
      <c r="O130" s="108"/>
      <c r="P130" s="108"/>
      <c r="Q130" s="108"/>
      <c r="R130" s="108"/>
      <c r="S130" s="108"/>
      <c r="T130" s="108"/>
      <c r="U130" s="108"/>
      <c r="V130" s="108"/>
      <c r="W130" s="108"/>
      <c r="X130" s="108"/>
      <c r="Y130" s="108"/>
      <c r="Z130" s="108"/>
      <c r="AA130" s="108"/>
      <c r="AB130" s="108"/>
      <c r="AC130" s="108"/>
      <c r="AD130" s="108"/>
    </row>
    <row r="131" spans="1:30" ht="15.75" customHeight="1">
      <c r="A131" s="108"/>
      <c r="B131" s="108"/>
      <c r="C131" s="108"/>
      <c r="D131" s="108"/>
      <c r="E131" s="108"/>
      <c r="F131" s="108"/>
      <c r="G131" s="108"/>
      <c r="I131" s="108"/>
      <c r="J131" s="108"/>
      <c r="K131" s="108"/>
      <c r="L131" s="108"/>
      <c r="M131" s="108"/>
      <c r="N131" s="108"/>
      <c r="O131" s="108"/>
      <c r="P131" s="108"/>
      <c r="Q131" s="108"/>
      <c r="R131" s="108"/>
      <c r="S131" s="108"/>
      <c r="T131" s="108"/>
      <c r="U131" s="108"/>
      <c r="V131" s="108"/>
      <c r="W131" s="108"/>
      <c r="X131" s="108"/>
      <c r="Y131" s="108"/>
      <c r="Z131" s="108"/>
      <c r="AA131" s="108"/>
      <c r="AB131" s="108"/>
      <c r="AC131" s="108"/>
      <c r="AD131" s="108"/>
    </row>
    <row r="132" spans="1:30" ht="15.75" customHeight="1">
      <c r="A132" s="108"/>
      <c r="B132" s="108"/>
      <c r="C132" s="108"/>
      <c r="D132" s="108"/>
      <c r="E132" s="108"/>
      <c r="F132" s="108"/>
      <c r="G132" s="108"/>
      <c r="I132" s="108"/>
      <c r="J132" s="108"/>
      <c r="K132" s="108"/>
      <c r="L132" s="108"/>
      <c r="M132" s="108"/>
      <c r="N132" s="108"/>
      <c r="O132" s="108"/>
      <c r="P132" s="108"/>
      <c r="Q132" s="108"/>
      <c r="R132" s="108"/>
      <c r="S132" s="108"/>
      <c r="T132" s="108"/>
      <c r="U132" s="108"/>
      <c r="V132" s="108"/>
      <c r="W132" s="108"/>
      <c r="X132" s="108"/>
      <c r="Y132" s="108"/>
      <c r="Z132" s="108"/>
      <c r="AA132" s="108"/>
      <c r="AB132" s="108"/>
      <c r="AC132" s="108"/>
      <c r="AD132" s="108"/>
    </row>
    <row r="133" spans="1:30" ht="15.75" customHeight="1">
      <c r="A133" s="108"/>
      <c r="B133" s="108"/>
      <c r="C133" s="108"/>
      <c r="D133" s="108"/>
      <c r="E133" s="108"/>
      <c r="F133" s="108"/>
      <c r="G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row>
    <row r="134" spans="1:30" ht="15.75" customHeight="1">
      <c r="A134" s="108"/>
      <c r="B134" s="108"/>
      <c r="C134" s="108"/>
      <c r="D134" s="108"/>
      <c r="E134" s="108"/>
      <c r="F134" s="108"/>
      <c r="G134" s="108"/>
      <c r="I134" s="108"/>
      <c r="J134" s="108"/>
      <c r="K134" s="108"/>
      <c r="L134" s="108"/>
      <c r="M134" s="108"/>
      <c r="N134" s="108"/>
      <c r="O134" s="108"/>
      <c r="P134" s="108"/>
      <c r="Q134" s="108"/>
      <c r="R134" s="108"/>
      <c r="S134" s="108"/>
      <c r="T134" s="108"/>
      <c r="U134" s="108"/>
      <c r="V134" s="108"/>
      <c r="W134" s="108"/>
      <c r="X134" s="108"/>
      <c r="Y134" s="108"/>
      <c r="Z134" s="108"/>
      <c r="AA134" s="108"/>
      <c r="AB134" s="108"/>
      <c r="AC134" s="108"/>
      <c r="AD134" s="108"/>
    </row>
    <row r="135" spans="1:30" ht="15.75" customHeight="1">
      <c r="A135" s="108"/>
      <c r="B135" s="108"/>
      <c r="C135" s="108"/>
      <c r="D135" s="108"/>
      <c r="E135" s="108"/>
      <c r="F135" s="108"/>
      <c r="G135" s="108"/>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row>
    <row r="136" spans="1:30" ht="15.75" customHeight="1">
      <c r="A136" s="108"/>
      <c r="B136" s="108"/>
      <c r="C136" s="108"/>
      <c r="D136" s="108"/>
      <c r="E136" s="108"/>
      <c r="F136" s="108"/>
      <c r="G136" s="108"/>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row>
    <row r="137" spans="1:30" ht="15.75" customHeight="1">
      <c r="A137" s="108"/>
      <c r="B137" s="108"/>
      <c r="C137" s="108"/>
      <c r="D137" s="108"/>
      <c r="E137" s="108"/>
      <c r="F137" s="108"/>
      <c r="G137" s="108"/>
      <c r="I137" s="108"/>
      <c r="J137" s="108"/>
      <c r="K137" s="108"/>
      <c r="L137" s="108"/>
      <c r="M137" s="108"/>
      <c r="N137" s="108"/>
      <c r="O137" s="108"/>
      <c r="P137" s="108"/>
      <c r="Q137" s="108"/>
      <c r="R137" s="108"/>
      <c r="S137" s="108"/>
      <c r="T137" s="108"/>
      <c r="U137" s="108"/>
      <c r="V137" s="108"/>
      <c r="W137" s="108"/>
      <c r="X137" s="108"/>
      <c r="Y137" s="108"/>
      <c r="Z137" s="108"/>
      <c r="AA137" s="108"/>
      <c r="AB137" s="108"/>
      <c r="AC137" s="108"/>
      <c r="AD137" s="108"/>
    </row>
    <row r="138" spans="1:30" ht="15.75" customHeight="1">
      <c r="A138" s="108"/>
      <c r="B138" s="108"/>
      <c r="C138" s="108"/>
      <c r="D138" s="108"/>
      <c r="E138" s="108"/>
      <c r="F138" s="108"/>
      <c r="G138" s="108"/>
      <c r="I138" s="108"/>
      <c r="J138" s="108"/>
      <c r="K138" s="108"/>
      <c r="L138" s="108"/>
      <c r="M138" s="108"/>
      <c r="N138" s="108"/>
      <c r="O138" s="108"/>
      <c r="P138" s="108"/>
      <c r="Q138" s="108"/>
      <c r="R138" s="108"/>
      <c r="S138" s="108"/>
      <c r="T138" s="108"/>
      <c r="U138" s="108"/>
      <c r="V138" s="108"/>
      <c r="W138" s="108"/>
      <c r="X138" s="108"/>
      <c r="Y138" s="108"/>
      <c r="Z138" s="108"/>
      <c r="AA138" s="108"/>
      <c r="AB138" s="108"/>
      <c r="AC138" s="108"/>
      <c r="AD138" s="108"/>
    </row>
    <row r="139" spans="1:30" ht="15.75" customHeight="1">
      <c r="A139" s="108"/>
      <c r="B139" s="108"/>
      <c r="C139" s="108"/>
      <c r="D139" s="108"/>
      <c r="E139" s="108"/>
      <c r="F139" s="108"/>
      <c r="G139" s="108"/>
      <c r="I139" s="108"/>
      <c r="J139" s="108"/>
      <c r="K139" s="108"/>
      <c r="L139" s="108"/>
      <c r="M139" s="108"/>
      <c r="N139" s="108"/>
      <c r="O139" s="108"/>
      <c r="P139" s="108"/>
      <c r="Q139" s="108"/>
      <c r="R139" s="108"/>
      <c r="S139" s="108"/>
      <c r="T139" s="108"/>
      <c r="U139" s="108"/>
      <c r="V139" s="108"/>
      <c r="W139" s="108"/>
      <c r="X139" s="108"/>
      <c r="Y139" s="108"/>
      <c r="Z139" s="108"/>
      <c r="AA139" s="108"/>
      <c r="AB139" s="108"/>
      <c r="AC139" s="108"/>
      <c r="AD139" s="108"/>
    </row>
    <row r="140" spans="1:30" ht="15.75" customHeight="1">
      <c r="A140" s="108"/>
      <c r="B140" s="108"/>
      <c r="C140" s="108"/>
      <c r="D140" s="108"/>
      <c r="E140" s="108"/>
      <c r="F140" s="108"/>
      <c r="G140" s="108"/>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row>
    <row r="141" spans="1:30" ht="15.75" customHeight="1">
      <c r="A141" s="108"/>
      <c r="B141" s="108"/>
      <c r="C141" s="108"/>
      <c r="D141" s="108"/>
      <c r="E141" s="108"/>
      <c r="F141" s="108"/>
      <c r="G141" s="108"/>
      <c r="I141" s="108"/>
      <c r="J141" s="108"/>
      <c r="K141" s="108"/>
      <c r="L141" s="108"/>
      <c r="M141" s="108"/>
      <c r="N141" s="108"/>
      <c r="O141" s="108"/>
      <c r="P141" s="108"/>
      <c r="Q141" s="108"/>
      <c r="R141" s="108"/>
      <c r="S141" s="108"/>
      <c r="T141" s="108"/>
      <c r="U141" s="108"/>
      <c r="V141" s="108"/>
      <c r="W141" s="108"/>
      <c r="X141" s="108"/>
      <c r="Y141" s="108"/>
      <c r="Z141" s="108"/>
      <c r="AA141" s="108"/>
      <c r="AB141" s="108"/>
      <c r="AC141" s="108"/>
      <c r="AD141" s="108"/>
    </row>
    <row r="142" spans="1:30" ht="15.75" customHeight="1">
      <c r="A142" s="108"/>
      <c r="B142" s="108"/>
      <c r="C142" s="108"/>
      <c r="D142" s="108"/>
      <c r="E142" s="108"/>
      <c r="F142" s="108"/>
      <c r="G142" s="108"/>
      <c r="I142" s="108"/>
      <c r="J142" s="108"/>
      <c r="K142" s="108"/>
      <c r="L142" s="108"/>
      <c r="M142" s="108"/>
      <c r="N142" s="108"/>
      <c r="O142" s="108"/>
      <c r="P142" s="108"/>
      <c r="Q142" s="108"/>
      <c r="R142" s="108"/>
      <c r="S142" s="108"/>
      <c r="T142" s="108"/>
      <c r="U142" s="108"/>
      <c r="V142" s="108"/>
      <c r="W142" s="108"/>
      <c r="X142" s="108"/>
      <c r="Y142" s="108"/>
      <c r="Z142" s="108"/>
      <c r="AA142" s="108"/>
      <c r="AB142" s="108"/>
      <c r="AC142" s="108"/>
      <c r="AD142" s="108"/>
    </row>
    <row r="143" spans="1:30" ht="15.75" customHeight="1">
      <c r="A143" s="108"/>
      <c r="B143" s="108"/>
      <c r="C143" s="108"/>
      <c r="D143" s="108"/>
      <c r="E143" s="108"/>
      <c r="F143" s="108"/>
      <c r="G143" s="108"/>
      <c r="I143" s="108"/>
      <c r="J143" s="108"/>
      <c r="K143" s="108"/>
      <c r="L143" s="108"/>
      <c r="M143" s="108"/>
      <c r="N143" s="108"/>
      <c r="O143" s="108"/>
      <c r="P143" s="108"/>
      <c r="Q143" s="108"/>
      <c r="R143" s="108"/>
      <c r="S143" s="108"/>
      <c r="T143" s="108"/>
      <c r="U143" s="108"/>
      <c r="V143" s="108"/>
      <c r="W143" s="108"/>
      <c r="X143" s="108"/>
      <c r="Y143" s="108"/>
      <c r="Z143" s="108"/>
      <c r="AA143" s="108"/>
      <c r="AB143" s="108"/>
      <c r="AC143" s="108"/>
      <c r="AD143" s="108"/>
    </row>
    <row r="144" spans="1:30" ht="15.75" customHeight="1">
      <c r="A144" s="108"/>
      <c r="B144" s="108"/>
      <c r="C144" s="108"/>
      <c r="D144" s="108"/>
      <c r="E144" s="108"/>
      <c r="F144" s="108"/>
      <c r="G144" s="108"/>
      <c r="I144" s="108"/>
      <c r="J144" s="108"/>
      <c r="K144" s="108"/>
      <c r="L144" s="108"/>
      <c r="M144" s="108"/>
      <c r="N144" s="108"/>
      <c r="O144" s="108"/>
      <c r="P144" s="108"/>
      <c r="Q144" s="108"/>
      <c r="R144" s="108"/>
      <c r="S144" s="108"/>
      <c r="T144" s="108"/>
      <c r="U144" s="108"/>
      <c r="V144" s="108"/>
      <c r="W144" s="108"/>
      <c r="X144" s="108"/>
      <c r="Y144" s="108"/>
      <c r="Z144" s="108"/>
      <c r="AA144" s="108"/>
      <c r="AB144" s="108"/>
      <c r="AC144" s="108"/>
      <c r="AD144" s="108"/>
    </row>
    <row r="145" spans="1:30" ht="15.75" customHeight="1">
      <c r="A145" s="108"/>
      <c r="B145" s="108"/>
      <c r="C145" s="108"/>
      <c r="D145" s="108"/>
      <c r="E145" s="108"/>
      <c r="F145" s="108"/>
      <c r="G145" s="108"/>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row>
    <row r="146" spans="1:30" ht="15.75" customHeight="1">
      <c r="A146" s="108"/>
      <c r="B146" s="108"/>
      <c r="C146" s="108"/>
      <c r="D146" s="108"/>
      <c r="E146" s="108"/>
      <c r="F146" s="108"/>
      <c r="G146" s="108"/>
      <c r="I146" s="108"/>
      <c r="J146" s="108"/>
      <c r="K146" s="108"/>
      <c r="L146" s="108"/>
      <c r="M146" s="108"/>
      <c r="N146" s="108"/>
      <c r="O146" s="108"/>
      <c r="P146" s="108"/>
      <c r="Q146" s="108"/>
      <c r="R146" s="108"/>
      <c r="S146" s="108"/>
      <c r="T146" s="108"/>
      <c r="U146" s="108"/>
      <c r="V146" s="108"/>
      <c r="W146" s="108"/>
      <c r="X146" s="108"/>
      <c r="Y146" s="108"/>
      <c r="Z146" s="108"/>
      <c r="AA146" s="108"/>
      <c r="AB146" s="108"/>
      <c r="AC146" s="108"/>
      <c r="AD146" s="108"/>
    </row>
    <row r="147" spans="1:30" ht="15.75" customHeight="1">
      <c r="A147" s="108"/>
      <c r="B147" s="108"/>
      <c r="C147" s="108"/>
      <c r="D147" s="108"/>
      <c r="E147" s="108"/>
      <c r="F147" s="108"/>
      <c r="G147" s="108"/>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row>
    <row r="148" spans="1:30" ht="15.75" customHeight="1">
      <c r="A148" s="108"/>
      <c r="B148" s="108"/>
      <c r="C148" s="108"/>
      <c r="D148" s="108"/>
      <c r="E148" s="108"/>
      <c r="F148" s="108"/>
      <c r="G148" s="108"/>
      <c r="I148" s="108"/>
      <c r="J148" s="108"/>
      <c r="K148" s="108"/>
      <c r="L148" s="108"/>
      <c r="M148" s="108"/>
      <c r="N148" s="108"/>
      <c r="O148" s="108"/>
      <c r="P148" s="108"/>
      <c r="Q148" s="108"/>
      <c r="R148" s="108"/>
      <c r="S148" s="108"/>
      <c r="T148" s="108"/>
      <c r="U148" s="108"/>
      <c r="V148" s="108"/>
      <c r="W148" s="108"/>
      <c r="X148" s="108"/>
      <c r="Y148" s="108"/>
      <c r="Z148" s="108"/>
      <c r="AA148" s="108"/>
      <c r="AB148" s="108"/>
      <c r="AC148" s="108"/>
      <c r="AD148" s="108"/>
    </row>
    <row r="149" spans="1:30" ht="15.75" customHeight="1">
      <c r="A149" s="108"/>
      <c r="B149" s="108"/>
      <c r="C149" s="108"/>
      <c r="D149" s="108"/>
      <c r="E149" s="108"/>
      <c r="F149" s="108"/>
      <c r="G149" s="108"/>
      <c r="I149" s="108"/>
      <c r="J149" s="108"/>
      <c r="K149" s="108"/>
      <c r="L149" s="108"/>
      <c r="M149" s="108"/>
      <c r="N149" s="108"/>
      <c r="O149" s="108"/>
      <c r="P149" s="108"/>
      <c r="Q149" s="108"/>
      <c r="R149" s="108"/>
      <c r="S149" s="108"/>
      <c r="T149" s="108"/>
      <c r="U149" s="108"/>
      <c r="V149" s="108"/>
      <c r="W149" s="108"/>
      <c r="X149" s="108"/>
      <c r="Y149" s="108"/>
      <c r="Z149" s="108"/>
      <c r="AA149" s="108"/>
      <c r="AB149" s="108"/>
      <c r="AC149" s="108"/>
      <c r="AD149" s="108"/>
    </row>
    <row r="150" spans="1:30" ht="15.75" customHeight="1">
      <c r="A150" s="108"/>
      <c r="B150" s="108"/>
      <c r="C150" s="108"/>
      <c r="D150" s="108"/>
      <c r="E150" s="108"/>
      <c r="F150" s="108"/>
      <c r="G150" s="108"/>
      <c r="I150" s="108"/>
      <c r="J150" s="108"/>
      <c r="K150" s="108"/>
      <c r="L150" s="108"/>
      <c r="M150" s="108"/>
      <c r="N150" s="108"/>
      <c r="O150" s="108"/>
      <c r="P150" s="108"/>
      <c r="Q150" s="108"/>
      <c r="R150" s="108"/>
      <c r="S150" s="108"/>
      <c r="T150" s="108"/>
      <c r="U150" s="108"/>
      <c r="V150" s="108"/>
      <c r="W150" s="108"/>
      <c r="X150" s="108"/>
      <c r="Y150" s="108"/>
      <c r="Z150" s="108"/>
      <c r="AA150" s="108"/>
      <c r="AB150" s="108"/>
      <c r="AC150" s="108"/>
      <c r="AD150" s="108"/>
    </row>
    <row r="151" spans="1:30" ht="15.75" customHeight="1">
      <c r="A151" s="108"/>
      <c r="B151" s="108"/>
      <c r="C151" s="108"/>
      <c r="D151" s="108"/>
      <c r="E151" s="108"/>
      <c r="F151" s="108"/>
      <c r="G151" s="108"/>
      <c r="I151" s="108"/>
      <c r="J151" s="108"/>
      <c r="K151" s="108"/>
      <c r="L151" s="108"/>
      <c r="M151" s="108"/>
      <c r="N151" s="108"/>
      <c r="O151" s="108"/>
      <c r="P151" s="108"/>
      <c r="Q151" s="108"/>
      <c r="R151" s="108"/>
      <c r="S151" s="108"/>
      <c r="T151" s="108"/>
      <c r="U151" s="108"/>
      <c r="V151" s="108"/>
      <c r="W151" s="108"/>
      <c r="X151" s="108"/>
      <c r="Y151" s="108"/>
      <c r="Z151" s="108"/>
      <c r="AA151" s="108"/>
      <c r="AB151" s="108"/>
      <c r="AC151" s="108"/>
      <c r="AD151" s="108"/>
    </row>
    <row r="152" spans="1:30" ht="15.75" customHeight="1">
      <c r="A152" s="108"/>
      <c r="B152" s="108"/>
      <c r="C152" s="108"/>
      <c r="D152" s="108"/>
      <c r="E152" s="108"/>
      <c r="F152" s="108"/>
      <c r="G152" s="108"/>
      <c r="I152" s="108"/>
      <c r="J152" s="108"/>
      <c r="K152" s="108"/>
      <c r="L152" s="108"/>
      <c r="M152" s="108"/>
      <c r="N152" s="108"/>
      <c r="O152" s="108"/>
      <c r="P152" s="108"/>
      <c r="Q152" s="108"/>
      <c r="R152" s="108"/>
      <c r="S152" s="108"/>
      <c r="T152" s="108"/>
      <c r="U152" s="108"/>
      <c r="V152" s="108"/>
      <c r="W152" s="108"/>
      <c r="X152" s="108"/>
      <c r="Y152" s="108"/>
      <c r="Z152" s="108"/>
      <c r="AA152" s="108"/>
      <c r="AB152" s="108"/>
      <c r="AC152" s="108"/>
      <c r="AD152" s="108"/>
    </row>
    <row r="153" spans="1:30" ht="15.75" customHeight="1">
      <c r="A153" s="108"/>
      <c r="B153" s="108"/>
      <c r="C153" s="108"/>
      <c r="D153" s="108"/>
      <c r="E153" s="108"/>
      <c r="F153" s="108"/>
      <c r="G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row>
    <row r="154" spans="1:30" ht="15.75" customHeight="1">
      <c r="A154" s="108"/>
      <c r="B154" s="108"/>
      <c r="C154" s="108"/>
      <c r="D154" s="108"/>
      <c r="E154" s="108"/>
      <c r="F154" s="108"/>
      <c r="G154" s="108"/>
      <c r="I154" s="108"/>
      <c r="J154" s="108"/>
      <c r="K154" s="108"/>
      <c r="L154" s="108"/>
      <c r="M154" s="108"/>
      <c r="N154" s="108"/>
      <c r="O154" s="108"/>
      <c r="P154" s="108"/>
      <c r="Q154" s="108"/>
      <c r="R154" s="108"/>
      <c r="S154" s="108"/>
      <c r="T154" s="108"/>
      <c r="U154" s="108"/>
      <c r="V154" s="108"/>
      <c r="W154" s="108"/>
      <c r="X154" s="108"/>
      <c r="Y154" s="108"/>
      <c r="Z154" s="108"/>
      <c r="AA154" s="108"/>
      <c r="AB154" s="108"/>
      <c r="AC154" s="108"/>
      <c r="AD154" s="108"/>
    </row>
    <row r="155" spans="1:30" ht="15.75" customHeight="1">
      <c r="A155" s="108"/>
      <c r="B155" s="108"/>
      <c r="C155" s="108"/>
      <c r="D155" s="108"/>
      <c r="E155" s="108"/>
      <c r="F155" s="108"/>
      <c r="G155" s="108"/>
      <c r="I155" s="108"/>
      <c r="J155" s="108"/>
      <c r="K155" s="108"/>
      <c r="L155" s="108"/>
      <c r="M155" s="108"/>
      <c r="N155" s="108"/>
      <c r="O155" s="108"/>
      <c r="P155" s="108"/>
      <c r="Q155" s="108"/>
      <c r="R155" s="108"/>
      <c r="S155" s="108"/>
      <c r="T155" s="108"/>
      <c r="U155" s="108"/>
      <c r="V155" s="108"/>
      <c r="W155" s="108"/>
      <c r="X155" s="108"/>
      <c r="Y155" s="108"/>
      <c r="Z155" s="108"/>
      <c r="AA155" s="108"/>
      <c r="AB155" s="108"/>
      <c r="AC155" s="108"/>
      <c r="AD155" s="108"/>
    </row>
    <row r="156" spans="1:30" ht="15.75" customHeight="1">
      <c r="A156" s="108"/>
      <c r="B156" s="108"/>
      <c r="C156" s="108"/>
      <c r="D156" s="108"/>
      <c r="E156" s="108"/>
      <c r="F156" s="108"/>
      <c r="G156" s="108"/>
      <c r="I156" s="108"/>
      <c r="J156" s="108"/>
      <c r="K156" s="108"/>
      <c r="L156" s="108"/>
      <c r="M156" s="108"/>
      <c r="N156" s="108"/>
      <c r="O156" s="108"/>
      <c r="P156" s="108"/>
      <c r="Q156" s="108"/>
      <c r="R156" s="108"/>
      <c r="S156" s="108"/>
      <c r="T156" s="108"/>
      <c r="U156" s="108"/>
      <c r="V156" s="108"/>
      <c r="W156" s="108"/>
      <c r="X156" s="108"/>
      <c r="Y156" s="108"/>
      <c r="Z156" s="108"/>
      <c r="AA156" s="108"/>
      <c r="AB156" s="108"/>
      <c r="AC156" s="108"/>
      <c r="AD156" s="108"/>
    </row>
    <row r="157" spans="1:30" ht="15.75" customHeight="1">
      <c r="A157" s="108"/>
      <c r="B157" s="108"/>
      <c r="C157" s="108"/>
      <c r="D157" s="108"/>
      <c r="E157" s="108"/>
      <c r="F157" s="108"/>
      <c r="G157" s="108"/>
      <c r="I157" s="108"/>
      <c r="J157" s="108"/>
      <c r="K157" s="108"/>
      <c r="L157" s="108"/>
      <c r="M157" s="108"/>
      <c r="N157" s="108"/>
      <c r="O157" s="108"/>
      <c r="P157" s="108"/>
      <c r="Q157" s="108"/>
      <c r="R157" s="108"/>
      <c r="S157" s="108"/>
      <c r="T157" s="108"/>
      <c r="U157" s="108"/>
      <c r="V157" s="108"/>
      <c r="W157" s="108"/>
      <c r="X157" s="108"/>
      <c r="Y157" s="108"/>
      <c r="Z157" s="108"/>
      <c r="AA157" s="108"/>
      <c r="AB157" s="108"/>
      <c r="AC157" s="108"/>
      <c r="AD157" s="108"/>
    </row>
    <row r="158" spans="1:30" ht="15.75" customHeight="1">
      <c r="A158" s="108"/>
      <c r="B158" s="108"/>
      <c r="C158" s="108"/>
      <c r="D158" s="108"/>
      <c r="E158" s="108"/>
      <c r="F158" s="108"/>
      <c r="G158" s="108"/>
      <c r="I158" s="108"/>
      <c r="J158" s="108"/>
      <c r="K158" s="108"/>
      <c r="L158" s="108"/>
      <c r="M158" s="108"/>
      <c r="N158" s="108"/>
      <c r="O158" s="108"/>
      <c r="P158" s="108"/>
      <c r="Q158" s="108"/>
      <c r="R158" s="108"/>
      <c r="S158" s="108"/>
      <c r="T158" s="108"/>
      <c r="U158" s="108"/>
      <c r="V158" s="108"/>
      <c r="W158" s="108"/>
      <c r="X158" s="108"/>
      <c r="Y158" s="108"/>
      <c r="Z158" s="108"/>
      <c r="AA158" s="108"/>
      <c r="AB158" s="108"/>
      <c r="AC158" s="108"/>
      <c r="AD158" s="108"/>
    </row>
    <row r="159" spans="1:30" ht="15.75" customHeight="1">
      <c r="A159" s="108"/>
      <c r="B159" s="108"/>
      <c r="C159" s="108"/>
      <c r="D159" s="108"/>
      <c r="E159" s="108"/>
      <c r="F159" s="108"/>
      <c r="G159" s="108"/>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row>
    <row r="160" spans="1:30" ht="15.75" customHeight="1">
      <c r="A160" s="108"/>
      <c r="B160" s="108"/>
      <c r="C160" s="108"/>
      <c r="D160" s="108"/>
      <c r="E160" s="108"/>
      <c r="F160" s="108"/>
      <c r="G160" s="108"/>
      <c r="I160" s="108"/>
      <c r="J160" s="108"/>
      <c r="K160" s="108"/>
      <c r="L160" s="108"/>
      <c r="M160" s="108"/>
      <c r="N160" s="108"/>
      <c r="O160" s="108"/>
      <c r="P160" s="108"/>
      <c r="Q160" s="108"/>
      <c r="R160" s="108"/>
      <c r="S160" s="108"/>
      <c r="T160" s="108"/>
      <c r="U160" s="108"/>
      <c r="V160" s="108"/>
      <c r="W160" s="108"/>
      <c r="X160" s="108"/>
      <c r="Y160" s="108"/>
      <c r="Z160" s="108"/>
      <c r="AA160" s="108"/>
      <c r="AB160" s="108"/>
      <c r="AC160" s="108"/>
      <c r="AD160" s="108"/>
    </row>
    <row r="161" spans="1:30" ht="15.75" customHeight="1">
      <c r="A161" s="108"/>
      <c r="B161" s="108"/>
      <c r="C161" s="108"/>
      <c r="D161" s="108"/>
      <c r="E161" s="108"/>
      <c r="F161" s="108"/>
      <c r="G161" s="108"/>
      <c r="I161" s="108"/>
      <c r="J161" s="108"/>
      <c r="K161" s="108"/>
      <c r="L161" s="108"/>
      <c r="M161" s="108"/>
      <c r="N161" s="108"/>
      <c r="O161" s="108"/>
      <c r="P161" s="108"/>
      <c r="Q161" s="108"/>
      <c r="R161" s="108"/>
      <c r="S161" s="108"/>
      <c r="T161" s="108"/>
      <c r="U161" s="108"/>
      <c r="V161" s="108"/>
      <c r="W161" s="108"/>
      <c r="X161" s="108"/>
      <c r="Y161" s="108"/>
      <c r="Z161" s="108"/>
      <c r="AA161" s="108"/>
      <c r="AB161" s="108"/>
      <c r="AC161" s="108"/>
      <c r="AD161" s="108"/>
    </row>
    <row r="162" spans="1:30" ht="15.75" customHeight="1">
      <c r="A162" s="108"/>
      <c r="B162" s="108"/>
      <c r="C162" s="108"/>
      <c r="D162" s="108"/>
      <c r="E162" s="108"/>
      <c r="F162" s="108"/>
      <c r="G162" s="108"/>
      <c r="I162" s="108"/>
      <c r="J162" s="108"/>
      <c r="K162" s="108"/>
      <c r="L162" s="108"/>
      <c r="M162" s="108"/>
      <c r="N162" s="108"/>
      <c r="O162" s="108"/>
      <c r="P162" s="108"/>
      <c r="Q162" s="108"/>
      <c r="R162" s="108"/>
      <c r="S162" s="108"/>
      <c r="T162" s="108"/>
      <c r="U162" s="108"/>
      <c r="V162" s="108"/>
      <c r="W162" s="108"/>
      <c r="X162" s="108"/>
      <c r="Y162" s="108"/>
      <c r="Z162" s="108"/>
      <c r="AA162" s="108"/>
      <c r="AB162" s="108"/>
      <c r="AC162" s="108"/>
      <c r="AD162" s="108"/>
    </row>
    <row r="163" spans="1:30" ht="15.75" customHeight="1">
      <c r="A163" s="108"/>
      <c r="B163" s="108"/>
      <c r="C163" s="108"/>
      <c r="D163" s="108"/>
      <c r="E163" s="108"/>
      <c r="F163" s="108"/>
      <c r="G163" s="108"/>
      <c r="I163" s="108"/>
      <c r="J163" s="108"/>
      <c r="K163" s="108"/>
      <c r="L163" s="108"/>
      <c r="M163" s="108"/>
      <c r="N163" s="108"/>
      <c r="O163" s="108"/>
      <c r="P163" s="108"/>
      <c r="Q163" s="108"/>
      <c r="R163" s="108"/>
      <c r="S163" s="108"/>
      <c r="T163" s="108"/>
      <c r="U163" s="108"/>
      <c r="V163" s="108"/>
      <c r="W163" s="108"/>
      <c r="X163" s="108"/>
      <c r="Y163" s="108"/>
      <c r="Z163" s="108"/>
      <c r="AA163" s="108"/>
      <c r="AB163" s="108"/>
      <c r="AC163" s="108"/>
      <c r="AD163" s="108"/>
    </row>
    <row r="164" spans="1:30" ht="15.75" customHeight="1">
      <c r="A164" s="108"/>
      <c r="B164" s="108"/>
      <c r="C164" s="108"/>
      <c r="D164" s="108"/>
      <c r="E164" s="108"/>
      <c r="F164" s="108"/>
      <c r="G164" s="108"/>
      <c r="I164" s="108"/>
      <c r="J164" s="108"/>
      <c r="K164" s="108"/>
      <c r="L164" s="108"/>
      <c r="M164" s="108"/>
      <c r="N164" s="108"/>
      <c r="O164" s="108"/>
      <c r="P164" s="108"/>
      <c r="Q164" s="108"/>
      <c r="R164" s="108"/>
      <c r="S164" s="108"/>
      <c r="T164" s="108"/>
      <c r="U164" s="108"/>
      <c r="V164" s="108"/>
      <c r="W164" s="108"/>
      <c r="X164" s="108"/>
      <c r="Y164" s="108"/>
      <c r="Z164" s="108"/>
      <c r="AA164" s="108"/>
      <c r="AB164" s="108"/>
      <c r="AC164" s="108"/>
      <c r="AD164" s="108"/>
    </row>
    <row r="165" spans="1:30" ht="15.75" customHeight="1">
      <c r="A165" s="108"/>
      <c r="B165" s="108"/>
      <c r="C165" s="108"/>
      <c r="D165" s="108"/>
      <c r="E165" s="108"/>
      <c r="F165" s="108"/>
      <c r="G165" s="108"/>
      <c r="I165" s="108"/>
      <c r="J165" s="108"/>
      <c r="K165" s="108"/>
      <c r="L165" s="108"/>
      <c r="M165" s="108"/>
      <c r="N165" s="108"/>
      <c r="O165" s="108"/>
      <c r="P165" s="108"/>
      <c r="Q165" s="108"/>
      <c r="R165" s="108"/>
      <c r="S165" s="108"/>
      <c r="T165" s="108"/>
      <c r="U165" s="108"/>
      <c r="V165" s="108"/>
      <c r="W165" s="108"/>
      <c r="X165" s="108"/>
      <c r="Y165" s="108"/>
      <c r="Z165" s="108"/>
      <c r="AA165" s="108"/>
      <c r="AB165" s="108"/>
      <c r="AC165" s="108"/>
      <c r="AD165" s="108"/>
    </row>
    <row r="166" spans="1:30" ht="15.75" customHeight="1">
      <c r="A166" s="108"/>
      <c r="B166" s="108"/>
      <c r="C166" s="108"/>
      <c r="D166" s="108"/>
      <c r="E166" s="108"/>
      <c r="F166" s="108"/>
      <c r="G166" s="108"/>
      <c r="I166" s="108"/>
      <c r="J166" s="108"/>
      <c r="K166" s="108"/>
      <c r="L166" s="108"/>
      <c r="M166" s="108"/>
      <c r="N166" s="108"/>
      <c r="O166" s="108"/>
      <c r="P166" s="108"/>
      <c r="Q166" s="108"/>
      <c r="R166" s="108"/>
      <c r="S166" s="108"/>
      <c r="T166" s="108"/>
      <c r="U166" s="108"/>
      <c r="V166" s="108"/>
      <c r="W166" s="108"/>
      <c r="X166" s="108"/>
      <c r="Y166" s="108"/>
      <c r="Z166" s="108"/>
      <c r="AA166" s="108"/>
      <c r="AB166" s="108"/>
      <c r="AC166" s="108"/>
      <c r="AD166" s="108"/>
    </row>
    <row r="167" spans="1:30" ht="15.75" customHeight="1">
      <c r="A167" s="108"/>
      <c r="B167" s="108"/>
      <c r="C167" s="108"/>
      <c r="D167" s="108"/>
      <c r="E167" s="108"/>
      <c r="F167" s="108"/>
      <c r="G167" s="108"/>
      <c r="I167" s="108"/>
      <c r="J167" s="108"/>
      <c r="K167" s="108"/>
      <c r="L167" s="108"/>
      <c r="M167" s="108"/>
      <c r="N167" s="108"/>
      <c r="O167" s="108"/>
      <c r="P167" s="108"/>
      <c r="Q167" s="108"/>
      <c r="R167" s="108"/>
      <c r="S167" s="108"/>
      <c r="T167" s="108"/>
      <c r="U167" s="108"/>
      <c r="V167" s="108"/>
      <c r="W167" s="108"/>
      <c r="X167" s="108"/>
      <c r="Y167" s="108"/>
      <c r="Z167" s="108"/>
      <c r="AA167" s="108"/>
      <c r="AB167" s="108"/>
      <c r="AC167" s="108"/>
      <c r="AD167" s="108"/>
    </row>
    <row r="168" spans="1:30" ht="15.75" customHeight="1">
      <c r="A168" s="108"/>
      <c r="B168" s="108"/>
      <c r="C168" s="108"/>
      <c r="D168" s="108"/>
      <c r="E168" s="108"/>
      <c r="F168" s="108"/>
      <c r="G168" s="108"/>
      <c r="I168" s="108"/>
      <c r="J168" s="108"/>
      <c r="K168" s="108"/>
      <c r="L168" s="108"/>
      <c r="M168" s="108"/>
      <c r="N168" s="108"/>
      <c r="O168" s="108"/>
      <c r="P168" s="108"/>
      <c r="Q168" s="108"/>
      <c r="R168" s="108"/>
      <c r="S168" s="108"/>
      <c r="T168" s="108"/>
      <c r="U168" s="108"/>
      <c r="V168" s="108"/>
      <c r="W168" s="108"/>
      <c r="X168" s="108"/>
      <c r="Y168" s="108"/>
      <c r="Z168" s="108"/>
      <c r="AA168" s="108"/>
      <c r="AB168" s="108"/>
      <c r="AC168" s="108"/>
      <c r="AD168" s="108"/>
    </row>
    <row r="169" spans="1:30" ht="15.75" customHeight="1">
      <c r="A169" s="108"/>
      <c r="B169" s="108"/>
      <c r="C169" s="108"/>
      <c r="D169" s="108"/>
      <c r="E169" s="108"/>
      <c r="F169" s="108"/>
      <c r="G169" s="108"/>
      <c r="I169" s="108"/>
      <c r="J169" s="108"/>
      <c r="K169" s="108"/>
      <c r="L169" s="108"/>
      <c r="M169" s="108"/>
      <c r="N169" s="108"/>
      <c r="O169" s="108"/>
      <c r="P169" s="108"/>
      <c r="Q169" s="108"/>
      <c r="R169" s="108"/>
      <c r="S169" s="108"/>
      <c r="T169" s="108"/>
      <c r="U169" s="108"/>
      <c r="V169" s="108"/>
      <c r="W169" s="108"/>
      <c r="X169" s="108"/>
      <c r="Y169" s="108"/>
      <c r="Z169" s="108"/>
      <c r="AA169" s="108"/>
      <c r="AB169" s="108"/>
      <c r="AC169" s="108"/>
      <c r="AD169" s="108"/>
    </row>
    <row r="170" spans="1:30" ht="15.75" customHeight="1">
      <c r="A170" s="108"/>
      <c r="B170" s="108"/>
      <c r="C170" s="108"/>
      <c r="D170" s="108"/>
      <c r="E170" s="108"/>
      <c r="F170" s="108"/>
      <c r="G170" s="108"/>
      <c r="I170" s="108"/>
      <c r="J170" s="108"/>
      <c r="K170" s="108"/>
      <c r="L170" s="108"/>
      <c r="M170" s="108"/>
      <c r="N170" s="108"/>
      <c r="O170" s="108"/>
      <c r="P170" s="108"/>
      <c r="Q170" s="108"/>
      <c r="R170" s="108"/>
      <c r="S170" s="108"/>
      <c r="T170" s="108"/>
      <c r="U170" s="108"/>
      <c r="V170" s="108"/>
      <c r="W170" s="108"/>
      <c r="X170" s="108"/>
      <c r="Y170" s="108"/>
      <c r="Z170" s="108"/>
      <c r="AA170" s="108"/>
      <c r="AB170" s="108"/>
      <c r="AC170" s="108"/>
      <c r="AD170" s="108"/>
    </row>
    <row r="171" spans="1:30" ht="15.75" customHeight="1">
      <c r="A171" s="108"/>
      <c r="B171" s="108"/>
      <c r="C171" s="108"/>
      <c r="D171" s="108"/>
      <c r="E171" s="108"/>
      <c r="F171" s="108"/>
      <c r="G171" s="108"/>
      <c r="I171" s="108"/>
      <c r="J171" s="108"/>
      <c r="K171" s="108"/>
      <c r="L171" s="108"/>
      <c r="M171" s="108"/>
      <c r="N171" s="108"/>
      <c r="O171" s="108"/>
      <c r="P171" s="108"/>
      <c r="Q171" s="108"/>
      <c r="R171" s="108"/>
      <c r="S171" s="108"/>
      <c r="T171" s="108"/>
      <c r="U171" s="108"/>
      <c r="V171" s="108"/>
      <c r="W171" s="108"/>
      <c r="X171" s="108"/>
      <c r="Y171" s="108"/>
      <c r="Z171" s="108"/>
      <c r="AA171" s="108"/>
      <c r="AB171" s="108"/>
      <c r="AC171" s="108"/>
      <c r="AD171" s="108"/>
    </row>
    <row r="172" spans="1:30" ht="15.75" customHeight="1">
      <c r="A172" s="108"/>
      <c r="B172" s="108"/>
      <c r="C172" s="108"/>
      <c r="D172" s="108"/>
      <c r="E172" s="108"/>
      <c r="F172" s="108"/>
      <c r="G172" s="108"/>
      <c r="I172" s="108"/>
      <c r="J172" s="108"/>
      <c r="K172" s="108"/>
      <c r="L172" s="108"/>
      <c r="M172" s="108"/>
      <c r="N172" s="108"/>
      <c r="O172" s="108"/>
      <c r="P172" s="108"/>
      <c r="Q172" s="108"/>
      <c r="R172" s="108"/>
      <c r="S172" s="108"/>
      <c r="T172" s="108"/>
      <c r="U172" s="108"/>
      <c r="V172" s="108"/>
      <c r="W172" s="108"/>
      <c r="X172" s="108"/>
      <c r="Y172" s="108"/>
      <c r="Z172" s="108"/>
      <c r="AA172" s="108"/>
      <c r="AB172" s="108"/>
      <c r="AC172" s="108"/>
      <c r="AD172" s="108"/>
    </row>
    <row r="173" spans="1:30" ht="15.75" customHeight="1">
      <c r="A173" s="108"/>
      <c r="B173" s="108"/>
      <c r="C173" s="108"/>
      <c r="D173" s="108"/>
      <c r="E173" s="108"/>
      <c r="F173" s="108"/>
      <c r="G173" s="108"/>
      <c r="I173" s="108"/>
      <c r="J173" s="108"/>
      <c r="K173" s="108"/>
      <c r="L173" s="108"/>
      <c r="M173" s="108"/>
      <c r="N173" s="108"/>
      <c r="O173" s="108"/>
      <c r="P173" s="108"/>
      <c r="Q173" s="108"/>
      <c r="R173" s="108"/>
      <c r="S173" s="108"/>
      <c r="T173" s="108"/>
      <c r="U173" s="108"/>
      <c r="V173" s="108"/>
      <c r="W173" s="108"/>
      <c r="X173" s="108"/>
      <c r="Y173" s="108"/>
      <c r="Z173" s="108"/>
      <c r="AA173" s="108"/>
      <c r="AB173" s="108"/>
      <c r="AC173" s="108"/>
      <c r="AD173" s="108"/>
    </row>
    <row r="174" spans="1:30" ht="15.75" customHeight="1">
      <c r="A174" s="108"/>
      <c r="B174" s="108"/>
      <c r="C174" s="108"/>
      <c r="D174" s="108"/>
      <c r="E174" s="108"/>
      <c r="F174" s="108"/>
      <c r="G174" s="108"/>
      <c r="I174" s="108"/>
      <c r="J174" s="108"/>
      <c r="K174" s="108"/>
      <c r="L174" s="108"/>
      <c r="M174" s="108"/>
      <c r="N174" s="108"/>
      <c r="O174" s="108"/>
      <c r="P174" s="108"/>
      <c r="Q174" s="108"/>
      <c r="R174" s="108"/>
      <c r="S174" s="108"/>
      <c r="T174" s="108"/>
      <c r="U174" s="108"/>
      <c r="V174" s="108"/>
      <c r="W174" s="108"/>
      <c r="X174" s="108"/>
      <c r="Y174" s="108"/>
      <c r="Z174" s="108"/>
      <c r="AA174" s="108"/>
      <c r="AB174" s="108"/>
      <c r="AC174" s="108"/>
      <c r="AD174" s="108"/>
    </row>
    <row r="175" spans="1:30" ht="15.75" customHeight="1">
      <c r="A175" s="108"/>
      <c r="B175" s="108"/>
      <c r="C175" s="108"/>
      <c r="D175" s="108"/>
      <c r="E175" s="108"/>
      <c r="F175" s="108"/>
      <c r="G175" s="108"/>
      <c r="I175" s="108"/>
      <c r="J175" s="108"/>
      <c r="K175" s="108"/>
      <c r="L175" s="108"/>
      <c r="M175" s="108"/>
      <c r="N175" s="108"/>
      <c r="O175" s="108"/>
      <c r="P175" s="108"/>
      <c r="Q175" s="108"/>
      <c r="R175" s="108"/>
      <c r="S175" s="108"/>
      <c r="T175" s="108"/>
      <c r="U175" s="108"/>
      <c r="V175" s="108"/>
      <c r="W175" s="108"/>
      <c r="X175" s="108"/>
      <c r="Y175" s="108"/>
      <c r="Z175" s="108"/>
      <c r="AA175" s="108"/>
      <c r="AB175" s="108"/>
      <c r="AC175" s="108"/>
      <c r="AD175" s="108"/>
    </row>
    <row r="176" spans="1:30" ht="15.75" customHeight="1">
      <c r="A176" s="108"/>
      <c r="B176" s="108"/>
      <c r="C176" s="108"/>
      <c r="D176" s="108"/>
      <c r="E176" s="108"/>
      <c r="F176" s="108"/>
      <c r="G176" s="108"/>
      <c r="I176" s="108"/>
      <c r="J176" s="108"/>
      <c r="K176" s="108"/>
      <c r="L176" s="108"/>
      <c r="M176" s="108"/>
      <c r="N176" s="108"/>
      <c r="O176" s="108"/>
      <c r="P176" s="108"/>
      <c r="Q176" s="108"/>
      <c r="R176" s="108"/>
      <c r="S176" s="108"/>
      <c r="T176" s="108"/>
      <c r="U176" s="108"/>
      <c r="V176" s="108"/>
      <c r="W176" s="108"/>
      <c r="X176" s="108"/>
      <c r="Y176" s="108"/>
      <c r="Z176" s="108"/>
      <c r="AA176" s="108"/>
      <c r="AB176" s="108"/>
      <c r="AC176" s="108"/>
      <c r="AD176" s="108"/>
    </row>
    <row r="177" spans="1:30" ht="15.75" customHeight="1">
      <c r="A177" s="108"/>
      <c r="B177" s="108"/>
      <c r="C177" s="108"/>
      <c r="D177" s="108"/>
      <c r="E177" s="108"/>
      <c r="F177" s="108"/>
      <c r="G177" s="108"/>
      <c r="I177" s="108"/>
      <c r="J177" s="108"/>
      <c r="K177" s="108"/>
      <c r="L177" s="108"/>
      <c r="M177" s="108"/>
      <c r="N177" s="108"/>
      <c r="O177" s="108"/>
      <c r="P177" s="108"/>
      <c r="Q177" s="108"/>
      <c r="R177" s="108"/>
      <c r="S177" s="108"/>
      <c r="T177" s="108"/>
      <c r="U177" s="108"/>
      <c r="V177" s="108"/>
      <c r="W177" s="108"/>
      <c r="X177" s="108"/>
      <c r="Y177" s="108"/>
      <c r="Z177" s="108"/>
      <c r="AA177" s="108"/>
      <c r="AB177" s="108"/>
      <c r="AC177" s="108"/>
      <c r="AD177" s="108"/>
    </row>
    <row r="178" spans="1:30" ht="15.75" customHeight="1">
      <c r="A178" s="108"/>
      <c r="B178" s="108"/>
      <c r="C178" s="108"/>
      <c r="D178" s="108"/>
      <c r="E178" s="108"/>
      <c r="F178" s="108"/>
      <c r="G178" s="108"/>
      <c r="I178" s="108"/>
      <c r="J178" s="108"/>
      <c r="K178" s="108"/>
      <c r="L178" s="108"/>
      <c r="M178" s="108"/>
      <c r="N178" s="108"/>
      <c r="O178" s="108"/>
      <c r="P178" s="108"/>
      <c r="Q178" s="108"/>
      <c r="R178" s="108"/>
      <c r="S178" s="108"/>
      <c r="T178" s="108"/>
      <c r="U178" s="108"/>
      <c r="V178" s="108"/>
      <c r="W178" s="108"/>
      <c r="X178" s="108"/>
      <c r="Y178" s="108"/>
      <c r="Z178" s="108"/>
      <c r="AA178" s="108"/>
      <c r="AB178" s="108"/>
      <c r="AC178" s="108"/>
      <c r="AD178" s="108"/>
    </row>
    <row r="179" spans="1:30" ht="15.75" customHeight="1">
      <c r="A179" s="108"/>
      <c r="B179" s="108"/>
      <c r="C179" s="108"/>
      <c r="D179" s="108"/>
      <c r="E179" s="108"/>
      <c r="F179" s="108"/>
      <c r="G179" s="108"/>
      <c r="I179" s="108"/>
      <c r="J179" s="108"/>
      <c r="K179" s="108"/>
      <c r="L179" s="108"/>
      <c r="M179" s="108"/>
      <c r="N179" s="108"/>
      <c r="O179" s="108"/>
      <c r="P179" s="108"/>
      <c r="Q179" s="108"/>
      <c r="R179" s="108"/>
      <c r="S179" s="108"/>
      <c r="T179" s="108"/>
      <c r="U179" s="108"/>
      <c r="V179" s="108"/>
      <c r="W179" s="108"/>
      <c r="X179" s="108"/>
      <c r="Y179" s="108"/>
      <c r="Z179" s="108"/>
      <c r="AA179" s="108"/>
      <c r="AB179" s="108"/>
      <c r="AC179" s="108"/>
      <c r="AD179" s="108"/>
    </row>
    <row r="180" spans="1:30" ht="15.75" customHeight="1">
      <c r="A180" s="108"/>
      <c r="B180" s="108"/>
      <c r="C180" s="108"/>
      <c r="D180" s="108"/>
      <c r="E180" s="108"/>
      <c r="F180" s="108"/>
      <c r="G180" s="108"/>
      <c r="I180" s="108"/>
      <c r="J180" s="108"/>
      <c r="K180" s="108"/>
      <c r="L180" s="108"/>
      <c r="M180" s="108"/>
      <c r="N180" s="108"/>
      <c r="O180" s="108"/>
      <c r="P180" s="108"/>
      <c r="Q180" s="108"/>
      <c r="R180" s="108"/>
      <c r="S180" s="108"/>
      <c r="T180" s="108"/>
      <c r="U180" s="108"/>
      <c r="V180" s="108"/>
      <c r="W180" s="108"/>
      <c r="X180" s="108"/>
      <c r="Y180" s="108"/>
      <c r="Z180" s="108"/>
      <c r="AA180" s="108"/>
      <c r="AB180" s="108"/>
      <c r="AC180" s="108"/>
      <c r="AD180" s="108"/>
    </row>
    <row r="181" spans="1:30" ht="15.75" customHeight="1">
      <c r="A181" s="108"/>
      <c r="B181" s="108"/>
      <c r="C181" s="108"/>
      <c r="D181" s="108"/>
      <c r="E181" s="108"/>
      <c r="F181" s="108"/>
      <c r="G181" s="108"/>
      <c r="I181" s="108"/>
      <c r="J181" s="108"/>
      <c r="K181" s="108"/>
      <c r="L181" s="108"/>
      <c r="M181" s="108"/>
      <c r="N181" s="108"/>
      <c r="O181" s="108"/>
      <c r="P181" s="108"/>
      <c r="Q181" s="108"/>
      <c r="R181" s="108"/>
      <c r="S181" s="108"/>
      <c r="T181" s="108"/>
      <c r="U181" s="108"/>
      <c r="V181" s="108"/>
      <c r="W181" s="108"/>
      <c r="X181" s="108"/>
      <c r="Y181" s="108"/>
      <c r="Z181" s="108"/>
      <c r="AA181" s="108"/>
      <c r="AB181" s="108"/>
      <c r="AC181" s="108"/>
      <c r="AD181" s="108"/>
    </row>
    <row r="182" spans="1:30" ht="15.75" customHeight="1">
      <c r="A182" s="108"/>
      <c r="B182" s="108"/>
      <c r="C182" s="108"/>
      <c r="D182" s="108"/>
      <c r="E182" s="108"/>
      <c r="F182" s="108"/>
      <c r="G182" s="108"/>
      <c r="I182" s="108"/>
      <c r="J182" s="108"/>
      <c r="K182" s="108"/>
      <c r="L182" s="108"/>
      <c r="M182" s="108"/>
      <c r="N182" s="108"/>
      <c r="O182" s="108"/>
      <c r="P182" s="108"/>
      <c r="Q182" s="108"/>
      <c r="R182" s="108"/>
      <c r="S182" s="108"/>
      <c r="T182" s="108"/>
      <c r="U182" s="108"/>
      <c r="V182" s="108"/>
      <c r="W182" s="108"/>
      <c r="X182" s="108"/>
      <c r="Y182" s="108"/>
      <c r="Z182" s="108"/>
      <c r="AA182" s="108"/>
      <c r="AB182" s="108"/>
      <c r="AC182" s="108"/>
      <c r="AD182" s="108"/>
    </row>
    <row r="183" spans="1:30" ht="15.75" customHeight="1">
      <c r="A183" s="108"/>
      <c r="B183" s="108"/>
      <c r="C183" s="108"/>
      <c r="D183" s="108"/>
      <c r="E183" s="108"/>
      <c r="F183" s="108"/>
      <c r="G183" s="108"/>
      <c r="I183" s="108"/>
      <c r="J183" s="108"/>
      <c r="K183" s="108"/>
      <c r="L183" s="108"/>
      <c r="M183" s="108"/>
      <c r="N183" s="108"/>
      <c r="O183" s="108"/>
      <c r="P183" s="108"/>
      <c r="Q183" s="108"/>
      <c r="R183" s="108"/>
      <c r="S183" s="108"/>
      <c r="T183" s="108"/>
      <c r="U183" s="108"/>
      <c r="V183" s="108"/>
      <c r="W183" s="108"/>
      <c r="X183" s="108"/>
      <c r="Y183" s="108"/>
      <c r="Z183" s="108"/>
      <c r="AA183" s="108"/>
      <c r="AB183" s="108"/>
      <c r="AC183" s="108"/>
      <c r="AD183" s="108"/>
    </row>
    <row r="184" spans="1:30" ht="15.75" customHeight="1">
      <c r="A184" s="108"/>
      <c r="B184" s="108"/>
      <c r="C184" s="108"/>
      <c r="D184" s="108"/>
      <c r="E184" s="108"/>
      <c r="F184" s="108"/>
      <c r="G184" s="108"/>
      <c r="I184" s="108"/>
      <c r="J184" s="108"/>
      <c r="K184" s="108"/>
      <c r="L184" s="108"/>
      <c r="M184" s="108"/>
      <c r="N184" s="108"/>
      <c r="O184" s="108"/>
      <c r="P184" s="108"/>
      <c r="Q184" s="108"/>
      <c r="R184" s="108"/>
      <c r="S184" s="108"/>
      <c r="T184" s="108"/>
      <c r="U184" s="108"/>
      <c r="V184" s="108"/>
      <c r="W184" s="108"/>
      <c r="X184" s="108"/>
      <c r="Y184" s="108"/>
      <c r="Z184" s="108"/>
      <c r="AA184" s="108"/>
      <c r="AB184" s="108"/>
      <c r="AC184" s="108"/>
      <c r="AD184" s="108"/>
    </row>
    <row r="185" spans="1:30" ht="15.75" customHeight="1">
      <c r="A185" s="108"/>
      <c r="B185" s="108"/>
      <c r="C185" s="108"/>
      <c r="D185" s="108"/>
      <c r="E185" s="108"/>
      <c r="F185" s="108"/>
      <c r="G185" s="108"/>
      <c r="I185" s="108"/>
      <c r="J185" s="108"/>
      <c r="K185" s="108"/>
      <c r="L185" s="108"/>
      <c r="M185" s="108"/>
      <c r="N185" s="108"/>
      <c r="O185" s="108"/>
      <c r="P185" s="108"/>
      <c r="Q185" s="108"/>
      <c r="R185" s="108"/>
      <c r="S185" s="108"/>
      <c r="T185" s="108"/>
      <c r="U185" s="108"/>
      <c r="V185" s="108"/>
      <c r="W185" s="108"/>
      <c r="X185" s="108"/>
      <c r="Y185" s="108"/>
      <c r="Z185" s="108"/>
      <c r="AA185" s="108"/>
      <c r="AB185" s="108"/>
      <c r="AC185" s="108"/>
      <c r="AD185" s="108"/>
    </row>
    <row r="186" spans="1:30" ht="15.75" customHeight="1">
      <c r="A186" s="108"/>
      <c r="B186" s="108"/>
      <c r="C186" s="108"/>
      <c r="D186" s="108"/>
      <c r="E186" s="108"/>
      <c r="F186" s="108"/>
      <c r="G186" s="108"/>
      <c r="I186" s="108"/>
      <c r="J186" s="108"/>
      <c r="K186" s="108"/>
      <c r="L186" s="108"/>
      <c r="M186" s="108"/>
      <c r="N186" s="108"/>
      <c r="O186" s="108"/>
      <c r="P186" s="108"/>
      <c r="Q186" s="108"/>
      <c r="R186" s="108"/>
      <c r="S186" s="108"/>
      <c r="T186" s="108"/>
      <c r="U186" s="108"/>
      <c r="V186" s="108"/>
      <c r="W186" s="108"/>
      <c r="X186" s="108"/>
      <c r="Y186" s="108"/>
      <c r="Z186" s="108"/>
      <c r="AA186" s="108"/>
      <c r="AB186" s="108"/>
      <c r="AC186" s="108"/>
      <c r="AD186" s="108"/>
    </row>
    <row r="187" spans="1:30" ht="15.75" customHeight="1">
      <c r="A187" s="108"/>
      <c r="B187" s="108"/>
      <c r="C187" s="108"/>
      <c r="D187" s="108"/>
      <c r="E187" s="108"/>
      <c r="F187" s="108"/>
      <c r="G187" s="108"/>
      <c r="I187" s="108"/>
      <c r="J187" s="108"/>
      <c r="K187" s="108"/>
      <c r="L187" s="108"/>
      <c r="M187" s="108"/>
      <c r="N187" s="108"/>
      <c r="O187" s="108"/>
      <c r="P187" s="108"/>
      <c r="Q187" s="108"/>
      <c r="R187" s="108"/>
      <c r="S187" s="108"/>
      <c r="T187" s="108"/>
      <c r="U187" s="108"/>
      <c r="V187" s="108"/>
      <c r="W187" s="108"/>
      <c r="X187" s="108"/>
      <c r="Y187" s="108"/>
      <c r="Z187" s="108"/>
      <c r="AA187" s="108"/>
      <c r="AB187" s="108"/>
      <c r="AC187" s="108"/>
      <c r="AD187" s="108"/>
    </row>
    <row r="188" spans="1:30" ht="15.75" customHeight="1">
      <c r="A188" s="108"/>
      <c r="B188" s="108"/>
      <c r="C188" s="108"/>
      <c r="D188" s="108"/>
      <c r="E188" s="108"/>
      <c r="F188" s="108"/>
      <c r="G188" s="108"/>
      <c r="I188" s="108"/>
      <c r="J188" s="108"/>
      <c r="K188" s="108"/>
      <c r="L188" s="108"/>
      <c r="M188" s="108"/>
      <c r="N188" s="108"/>
      <c r="O188" s="108"/>
      <c r="P188" s="108"/>
      <c r="Q188" s="108"/>
      <c r="R188" s="108"/>
      <c r="S188" s="108"/>
      <c r="T188" s="108"/>
      <c r="U188" s="108"/>
      <c r="V188" s="108"/>
      <c r="W188" s="108"/>
      <c r="X188" s="108"/>
      <c r="Y188" s="108"/>
      <c r="Z188" s="108"/>
      <c r="AA188" s="108"/>
      <c r="AB188" s="108"/>
      <c r="AC188" s="108"/>
      <c r="AD188" s="108"/>
    </row>
    <row r="189" spans="1:30" ht="15.75" customHeight="1">
      <c r="A189" s="108"/>
      <c r="B189" s="108"/>
      <c r="C189" s="108"/>
      <c r="D189" s="108"/>
      <c r="E189" s="108"/>
      <c r="F189" s="108"/>
      <c r="G189" s="108"/>
      <c r="I189" s="108"/>
      <c r="J189" s="108"/>
      <c r="K189" s="108"/>
      <c r="L189" s="108"/>
      <c r="M189" s="108"/>
      <c r="N189" s="108"/>
      <c r="O189" s="108"/>
      <c r="P189" s="108"/>
      <c r="Q189" s="108"/>
      <c r="R189" s="108"/>
      <c r="S189" s="108"/>
      <c r="T189" s="108"/>
      <c r="U189" s="108"/>
      <c r="V189" s="108"/>
      <c r="W189" s="108"/>
      <c r="X189" s="108"/>
      <c r="Y189" s="108"/>
      <c r="Z189" s="108"/>
      <c r="AA189" s="108"/>
      <c r="AB189" s="108"/>
      <c r="AC189" s="108"/>
      <c r="AD189" s="108"/>
    </row>
    <row r="190" spans="1:30" ht="15.75" customHeight="1">
      <c r="A190" s="108"/>
      <c r="B190" s="108"/>
      <c r="C190" s="108"/>
      <c r="D190" s="108"/>
      <c r="E190" s="108"/>
      <c r="F190" s="108"/>
      <c r="G190" s="108"/>
      <c r="I190" s="108"/>
      <c r="J190" s="108"/>
      <c r="K190" s="108"/>
      <c r="L190" s="108"/>
      <c r="M190" s="108"/>
      <c r="N190" s="108"/>
      <c r="O190" s="108"/>
      <c r="P190" s="108"/>
      <c r="Q190" s="108"/>
      <c r="R190" s="108"/>
      <c r="S190" s="108"/>
      <c r="T190" s="108"/>
      <c r="U190" s="108"/>
      <c r="V190" s="108"/>
      <c r="W190" s="108"/>
      <c r="X190" s="108"/>
      <c r="Y190" s="108"/>
      <c r="Z190" s="108"/>
      <c r="AA190" s="108"/>
      <c r="AB190" s="108"/>
      <c r="AC190" s="108"/>
      <c r="AD190" s="108"/>
    </row>
    <row r="191" spans="1:30" ht="15.75" customHeight="1">
      <c r="A191" s="108"/>
      <c r="B191" s="108"/>
      <c r="C191" s="108"/>
      <c r="D191" s="108"/>
      <c r="E191" s="108"/>
      <c r="F191" s="108"/>
      <c r="G191" s="108"/>
      <c r="I191" s="108"/>
      <c r="J191" s="108"/>
      <c r="K191" s="108"/>
      <c r="L191" s="108"/>
      <c r="M191" s="108"/>
      <c r="N191" s="108"/>
      <c r="O191" s="108"/>
      <c r="P191" s="108"/>
      <c r="Q191" s="108"/>
      <c r="R191" s="108"/>
      <c r="S191" s="108"/>
      <c r="T191" s="108"/>
      <c r="U191" s="108"/>
      <c r="V191" s="108"/>
      <c r="W191" s="108"/>
      <c r="X191" s="108"/>
      <c r="Y191" s="108"/>
      <c r="Z191" s="108"/>
      <c r="AA191" s="108"/>
      <c r="AB191" s="108"/>
      <c r="AC191" s="108"/>
      <c r="AD191" s="108"/>
    </row>
    <row r="192" spans="1:30" ht="15.75" customHeight="1">
      <c r="A192" s="108"/>
      <c r="B192" s="108"/>
      <c r="C192" s="108"/>
      <c r="D192" s="108"/>
      <c r="E192" s="108"/>
      <c r="F192" s="108"/>
      <c r="G192" s="108"/>
      <c r="I192" s="108"/>
      <c r="J192" s="108"/>
      <c r="K192" s="108"/>
      <c r="L192" s="108"/>
      <c r="M192" s="108"/>
      <c r="N192" s="108"/>
      <c r="O192" s="108"/>
      <c r="P192" s="108"/>
      <c r="Q192" s="108"/>
      <c r="R192" s="108"/>
      <c r="S192" s="108"/>
      <c r="T192" s="108"/>
      <c r="U192" s="108"/>
      <c r="V192" s="108"/>
      <c r="W192" s="108"/>
      <c r="X192" s="108"/>
      <c r="Y192" s="108"/>
      <c r="Z192" s="108"/>
      <c r="AA192" s="108"/>
      <c r="AB192" s="108"/>
      <c r="AC192" s="108"/>
      <c r="AD192" s="108"/>
    </row>
    <row r="193" spans="1:30" ht="15.75" customHeight="1">
      <c r="A193" s="108"/>
      <c r="B193" s="108"/>
      <c r="C193" s="108"/>
      <c r="D193" s="108"/>
      <c r="E193" s="108"/>
      <c r="F193" s="108"/>
      <c r="G193" s="108"/>
      <c r="I193" s="108"/>
      <c r="J193" s="108"/>
      <c r="K193" s="108"/>
      <c r="L193" s="108"/>
      <c r="M193" s="108"/>
      <c r="N193" s="108"/>
      <c r="O193" s="108"/>
      <c r="P193" s="108"/>
      <c r="Q193" s="108"/>
      <c r="R193" s="108"/>
      <c r="S193" s="108"/>
      <c r="T193" s="108"/>
      <c r="U193" s="108"/>
      <c r="V193" s="108"/>
      <c r="W193" s="108"/>
      <c r="X193" s="108"/>
      <c r="Y193" s="108"/>
      <c r="Z193" s="108"/>
      <c r="AA193" s="108"/>
      <c r="AB193" s="108"/>
      <c r="AC193" s="108"/>
      <c r="AD193" s="108"/>
    </row>
    <row r="194" spans="1:30" ht="15.75" customHeight="1">
      <c r="A194" s="108"/>
      <c r="B194" s="108"/>
      <c r="C194" s="108"/>
      <c r="D194" s="108"/>
      <c r="E194" s="108"/>
      <c r="F194" s="108"/>
      <c r="G194" s="108"/>
      <c r="I194" s="108"/>
      <c r="J194" s="108"/>
      <c r="K194" s="108"/>
      <c r="L194" s="108"/>
      <c r="M194" s="108"/>
      <c r="N194" s="108"/>
      <c r="O194" s="108"/>
      <c r="P194" s="108"/>
      <c r="Q194" s="108"/>
      <c r="R194" s="108"/>
      <c r="S194" s="108"/>
      <c r="T194" s="108"/>
      <c r="U194" s="108"/>
      <c r="V194" s="108"/>
      <c r="W194" s="108"/>
      <c r="X194" s="108"/>
      <c r="Y194" s="108"/>
      <c r="Z194" s="108"/>
      <c r="AA194" s="108"/>
      <c r="AB194" s="108"/>
      <c r="AC194" s="108"/>
      <c r="AD194" s="108"/>
    </row>
    <row r="195" spans="1:30" ht="15.75" customHeight="1">
      <c r="A195" s="108"/>
      <c r="B195" s="108"/>
      <c r="C195" s="108"/>
      <c r="D195" s="108"/>
      <c r="E195" s="108"/>
      <c r="F195" s="108"/>
      <c r="G195" s="108"/>
      <c r="I195" s="108"/>
      <c r="J195" s="108"/>
      <c r="K195" s="108"/>
      <c r="L195" s="108"/>
      <c r="M195" s="108"/>
      <c r="N195" s="108"/>
      <c r="O195" s="108"/>
      <c r="P195" s="108"/>
      <c r="Q195" s="108"/>
      <c r="R195" s="108"/>
      <c r="S195" s="108"/>
      <c r="T195" s="108"/>
      <c r="U195" s="108"/>
      <c r="V195" s="108"/>
      <c r="W195" s="108"/>
      <c r="X195" s="108"/>
      <c r="Y195" s="108"/>
      <c r="Z195" s="108"/>
      <c r="AA195" s="108"/>
      <c r="AB195" s="108"/>
      <c r="AC195" s="108"/>
      <c r="AD195" s="108"/>
    </row>
    <row r="196" spans="1:30" ht="15.75" customHeight="1">
      <c r="A196" s="108"/>
      <c r="B196" s="108"/>
      <c r="C196" s="108"/>
      <c r="D196" s="108"/>
      <c r="E196" s="108"/>
      <c r="F196" s="108"/>
      <c r="G196" s="108"/>
      <c r="I196" s="108"/>
      <c r="J196" s="108"/>
      <c r="K196" s="108"/>
      <c r="L196" s="108"/>
      <c r="M196" s="108"/>
      <c r="N196" s="108"/>
      <c r="O196" s="108"/>
      <c r="P196" s="108"/>
      <c r="Q196" s="108"/>
      <c r="R196" s="108"/>
      <c r="S196" s="108"/>
      <c r="T196" s="108"/>
      <c r="U196" s="108"/>
      <c r="V196" s="108"/>
      <c r="W196" s="108"/>
      <c r="X196" s="108"/>
      <c r="Y196" s="108"/>
      <c r="Z196" s="108"/>
      <c r="AA196" s="108"/>
      <c r="AB196" s="108"/>
      <c r="AC196" s="108"/>
      <c r="AD196" s="108"/>
    </row>
    <row r="197" spans="1:30" ht="15.75" customHeight="1">
      <c r="A197" s="108"/>
      <c r="B197" s="108"/>
      <c r="C197" s="108"/>
      <c r="D197" s="108"/>
      <c r="E197" s="108"/>
      <c r="F197" s="108"/>
      <c r="G197" s="108"/>
      <c r="I197" s="108"/>
      <c r="J197" s="108"/>
      <c r="K197" s="108"/>
      <c r="L197" s="108"/>
      <c r="M197" s="108"/>
      <c r="N197" s="108"/>
      <c r="O197" s="108"/>
      <c r="P197" s="108"/>
      <c r="Q197" s="108"/>
      <c r="R197" s="108"/>
      <c r="S197" s="108"/>
      <c r="T197" s="108"/>
      <c r="U197" s="108"/>
      <c r="V197" s="108"/>
      <c r="W197" s="108"/>
      <c r="X197" s="108"/>
      <c r="Y197" s="108"/>
      <c r="Z197" s="108"/>
      <c r="AA197" s="108"/>
      <c r="AB197" s="108"/>
      <c r="AC197" s="108"/>
      <c r="AD197" s="108"/>
    </row>
    <row r="198" spans="1:30" ht="15.75" customHeight="1">
      <c r="A198" s="108"/>
      <c r="B198" s="108"/>
      <c r="C198" s="108"/>
      <c r="D198" s="108"/>
      <c r="E198" s="108"/>
      <c r="F198" s="108"/>
      <c r="G198" s="108"/>
      <c r="I198" s="108"/>
      <c r="J198" s="108"/>
      <c r="K198" s="108"/>
      <c r="L198" s="108"/>
      <c r="M198" s="108"/>
      <c r="N198" s="108"/>
      <c r="O198" s="108"/>
      <c r="P198" s="108"/>
      <c r="Q198" s="108"/>
      <c r="R198" s="108"/>
      <c r="S198" s="108"/>
      <c r="T198" s="108"/>
      <c r="U198" s="108"/>
      <c r="V198" s="108"/>
      <c r="W198" s="108"/>
      <c r="X198" s="108"/>
      <c r="Y198" s="108"/>
      <c r="Z198" s="108"/>
      <c r="AA198" s="108"/>
      <c r="AB198" s="108"/>
      <c r="AC198" s="108"/>
      <c r="AD198" s="108"/>
    </row>
    <row r="199" spans="1:30" ht="15.75" customHeight="1">
      <c r="A199" s="108"/>
      <c r="B199" s="108"/>
      <c r="C199" s="108"/>
      <c r="D199" s="108"/>
      <c r="E199" s="108"/>
      <c r="F199" s="108"/>
      <c r="G199" s="108"/>
      <c r="I199" s="108"/>
      <c r="J199" s="108"/>
      <c r="K199" s="108"/>
      <c r="L199" s="108"/>
      <c r="M199" s="108"/>
      <c r="N199" s="108"/>
      <c r="O199" s="108"/>
      <c r="P199" s="108"/>
      <c r="Q199" s="108"/>
      <c r="R199" s="108"/>
      <c r="S199" s="108"/>
      <c r="T199" s="108"/>
      <c r="U199" s="108"/>
      <c r="V199" s="108"/>
      <c r="W199" s="108"/>
      <c r="X199" s="108"/>
      <c r="Y199" s="108"/>
      <c r="Z199" s="108"/>
      <c r="AA199" s="108"/>
      <c r="AB199" s="108"/>
      <c r="AC199" s="108"/>
      <c r="AD199" s="108"/>
    </row>
    <row r="200" spans="1:30" ht="15.75" customHeight="1">
      <c r="A200" s="108"/>
      <c r="B200" s="108"/>
      <c r="C200" s="108"/>
      <c r="D200" s="108"/>
      <c r="E200" s="108"/>
      <c r="F200" s="108"/>
      <c r="G200" s="108"/>
      <c r="I200" s="108"/>
      <c r="J200" s="108"/>
      <c r="K200" s="108"/>
      <c r="L200" s="108"/>
      <c r="M200" s="108"/>
      <c r="N200" s="108"/>
      <c r="O200" s="108"/>
      <c r="P200" s="108"/>
      <c r="Q200" s="108"/>
      <c r="R200" s="108"/>
      <c r="S200" s="108"/>
      <c r="T200" s="108"/>
      <c r="U200" s="108"/>
      <c r="V200" s="108"/>
      <c r="W200" s="108"/>
      <c r="X200" s="108"/>
      <c r="Y200" s="108"/>
      <c r="Z200" s="108"/>
      <c r="AA200" s="108"/>
      <c r="AB200" s="108"/>
      <c r="AC200" s="108"/>
      <c r="AD200" s="108"/>
    </row>
    <row r="201" spans="1:30" ht="15.75" customHeight="1">
      <c r="A201" s="108"/>
      <c r="B201" s="108"/>
      <c r="C201" s="108"/>
      <c r="D201" s="108"/>
      <c r="E201" s="108"/>
      <c r="F201" s="108"/>
      <c r="G201" s="108"/>
      <c r="I201" s="108"/>
      <c r="J201" s="108"/>
      <c r="K201" s="108"/>
      <c r="L201" s="108"/>
      <c r="M201" s="108"/>
      <c r="N201" s="108"/>
      <c r="O201" s="108"/>
      <c r="P201" s="108"/>
      <c r="Q201" s="108"/>
      <c r="R201" s="108"/>
      <c r="S201" s="108"/>
      <c r="T201" s="108"/>
      <c r="U201" s="108"/>
      <c r="V201" s="108"/>
      <c r="W201" s="108"/>
      <c r="X201" s="108"/>
      <c r="Y201" s="108"/>
      <c r="Z201" s="108"/>
      <c r="AA201" s="108"/>
      <c r="AB201" s="108"/>
      <c r="AC201" s="108"/>
      <c r="AD201" s="108"/>
    </row>
    <row r="202" spans="1:30" ht="15.75" customHeight="1">
      <c r="A202" s="108"/>
      <c r="B202" s="108"/>
      <c r="C202" s="108"/>
      <c r="D202" s="108"/>
      <c r="E202" s="108"/>
      <c r="F202" s="108"/>
      <c r="G202" s="108"/>
      <c r="I202" s="108"/>
      <c r="J202" s="108"/>
      <c r="K202" s="108"/>
      <c r="L202" s="108"/>
      <c r="M202" s="108"/>
      <c r="N202" s="108"/>
      <c r="O202" s="108"/>
      <c r="P202" s="108"/>
      <c r="Q202" s="108"/>
      <c r="R202" s="108"/>
      <c r="S202" s="108"/>
      <c r="T202" s="108"/>
      <c r="U202" s="108"/>
      <c r="V202" s="108"/>
      <c r="W202" s="108"/>
      <c r="X202" s="108"/>
      <c r="Y202" s="108"/>
      <c r="Z202" s="108"/>
      <c r="AA202" s="108"/>
      <c r="AB202" s="108"/>
      <c r="AC202" s="108"/>
      <c r="AD202" s="108"/>
    </row>
    <row r="203" spans="1:30" ht="15.75" customHeight="1">
      <c r="A203" s="108"/>
      <c r="B203" s="108"/>
      <c r="C203" s="108"/>
      <c r="D203" s="108"/>
      <c r="E203" s="108"/>
      <c r="F203" s="108"/>
      <c r="G203" s="108"/>
      <c r="I203" s="108"/>
      <c r="J203" s="108"/>
      <c r="K203" s="108"/>
      <c r="L203" s="108"/>
      <c r="M203" s="108"/>
      <c r="N203" s="108"/>
      <c r="O203" s="108"/>
      <c r="P203" s="108"/>
      <c r="Q203" s="108"/>
      <c r="R203" s="108"/>
      <c r="S203" s="108"/>
      <c r="T203" s="108"/>
      <c r="U203" s="108"/>
      <c r="V203" s="108"/>
      <c r="W203" s="108"/>
      <c r="X203" s="108"/>
      <c r="Y203" s="108"/>
      <c r="Z203" s="108"/>
      <c r="AA203" s="108"/>
      <c r="AB203" s="108"/>
      <c r="AC203" s="108"/>
      <c r="AD203" s="108"/>
    </row>
    <row r="204" spans="1:30" ht="15.75" customHeight="1">
      <c r="A204" s="108"/>
      <c r="B204" s="108"/>
      <c r="C204" s="108"/>
      <c r="D204" s="108"/>
      <c r="E204" s="108"/>
      <c r="F204" s="108"/>
      <c r="G204" s="108"/>
      <c r="I204" s="108"/>
      <c r="J204" s="108"/>
      <c r="K204" s="108"/>
      <c r="L204" s="108"/>
      <c r="M204" s="108"/>
      <c r="N204" s="108"/>
      <c r="O204" s="108"/>
      <c r="P204" s="108"/>
      <c r="Q204" s="108"/>
      <c r="R204" s="108"/>
      <c r="S204" s="108"/>
      <c r="T204" s="108"/>
      <c r="U204" s="108"/>
      <c r="V204" s="108"/>
      <c r="W204" s="108"/>
      <c r="X204" s="108"/>
      <c r="Y204" s="108"/>
      <c r="Z204" s="108"/>
      <c r="AA204" s="108"/>
      <c r="AB204" s="108"/>
      <c r="AC204" s="108"/>
      <c r="AD204" s="108"/>
    </row>
    <row r="205" spans="1:30" ht="15.75" customHeight="1">
      <c r="A205" s="108"/>
      <c r="B205" s="108"/>
      <c r="C205" s="108"/>
      <c r="D205" s="108"/>
      <c r="E205" s="108"/>
      <c r="F205" s="108"/>
      <c r="G205" s="108"/>
      <c r="I205" s="108"/>
      <c r="J205" s="108"/>
      <c r="K205" s="108"/>
      <c r="L205" s="108"/>
      <c r="M205" s="108"/>
      <c r="N205" s="108"/>
      <c r="O205" s="108"/>
      <c r="P205" s="108"/>
      <c r="Q205" s="108"/>
      <c r="R205" s="108"/>
      <c r="S205" s="108"/>
      <c r="T205" s="108"/>
      <c r="U205" s="108"/>
      <c r="V205" s="108"/>
      <c r="W205" s="108"/>
      <c r="X205" s="108"/>
      <c r="Y205" s="108"/>
      <c r="Z205" s="108"/>
      <c r="AA205" s="108"/>
      <c r="AB205" s="108"/>
      <c r="AC205" s="108"/>
      <c r="AD205" s="108"/>
    </row>
    <row r="206" spans="1:30" ht="15.75" customHeight="1">
      <c r="A206" s="108"/>
      <c r="B206" s="108"/>
      <c r="C206" s="108"/>
      <c r="D206" s="108"/>
      <c r="E206" s="108"/>
      <c r="F206" s="108"/>
      <c r="G206" s="108"/>
      <c r="I206" s="108"/>
      <c r="J206" s="108"/>
      <c r="K206" s="108"/>
      <c r="L206" s="108"/>
      <c r="M206" s="108"/>
      <c r="N206" s="108"/>
      <c r="O206" s="108"/>
      <c r="P206" s="108"/>
      <c r="Q206" s="108"/>
      <c r="R206" s="108"/>
      <c r="S206" s="108"/>
      <c r="T206" s="108"/>
      <c r="U206" s="108"/>
      <c r="V206" s="108"/>
      <c r="W206" s="108"/>
      <c r="X206" s="108"/>
      <c r="Y206" s="108"/>
      <c r="Z206" s="108"/>
      <c r="AA206" s="108"/>
      <c r="AB206" s="108"/>
      <c r="AC206" s="108"/>
      <c r="AD206" s="108"/>
    </row>
    <row r="207" spans="1:30" ht="15.75" customHeight="1">
      <c r="A207" s="108"/>
      <c r="B207" s="108"/>
      <c r="C207" s="108"/>
      <c r="D207" s="108"/>
      <c r="E207" s="108"/>
      <c r="F207" s="108"/>
      <c r="G207" s="108"/>
      <c r="I207" s="108"/>
      <c r="J207" s="108"/>
      <c r="K207" s="108"/>
      <c r="L207" s="108"/>
      <c r="M207" s="108"/>
      <c r="N207" s="108"/>
      <c r="O207" s="108"/>
      <c r="P207" s="108"/>
      <c r="Q207" s="108"/>
      <c r="R207" s="108"/>
      <c r="S207" s="108"/>
      <c r="T207" s="108"/>
      <c r="U207" s="108"/>
      <c r="V207" s="108"/>
      <c r="W207" s="108"/>
      <c r="X207" s="108"/>
      <c r="Y207" s="108"/>
      <c r="Z207" s="108"/>
      <c r="AA207" s="108"/>
      <c r="AB207" s="108"/>
      <c r="AC207" s="108"/>
      <c r="AD207" s="108"/>
    </row>
    <row r="208" spans="1:30" ht="15.75" customHeight="1">
      <c r="A208" s="108"/>
      <c r="B208" s="108"/>
      <c r="C208" s="108"/>
      <c r="D208" s="108"/>
      <c r="E208" s="108"/>
      <c r="F208" s="108"/>
      <c r="G208" s="108"/>
      <c r="I208" s="108"/>
      <c r="J208" s="108"/>
      <c r="K208" s="108"/>
      <c r="L208" s="108"/>
      <c r="M208" s="108"/>
      <c r="N208" s="108"/>
      <c r="O208" s="108"/>
      <c r="P208" s="108"/>
      <c r="Q208" s="108"/>
      <c r="R208" s="108"/>
      <c r="S208" s="108"/>
      <c r="T208" s="108"/>
      <c r="U208" s="108"/>
      <c r="V208" s="108"/>
      <c r="W208" s="108"/>
      <c r="X208" s="108"/>
      <c r="Y208" s="108"/>
      <c r="Z208" s="108"/>
      <c r="AA208" s="108"/>
      <c r="AB208" s="108"/>
      <c r="AC208" s="108"/>
      <c r="AD208" s="108"/>
    </row>
    <row r="209" spans="1:30" ht="15.75" customHeight="1">
      <c r="A209" s="108"/>
      <c r="B209" s="108"/>
      <c r="C209" s="108"/>
      <c r="D209" s="108"/>
      <c r="E209" s="108"/>
      <c r="F209" s="108"/>
      <c r="G209" s="108"/>
      <c r="I209" s="108"/>
      <c r="J209" s="108"/>
      <c r="K209" s="108"/>
      <c r="L209" s="108"/>
      <c r="M209" s="108"/>
      <c r="N209" s="108"/>
      <c r="O209" s="108"/>
      <c r="P209" s="108"/>
      <c r="Q209" s="108"/>
      <c r="R209" s="108"/>
      <c r="S209" s="108"/>
      <c r="T209" s="108"/>
      <c r="U209" s="108"/>
      <c r="V209" s="108"/>
      <c r="W209" s="108"/>
      <c r="X209" s="108"/>
      <c r="Y209" s="108"/>
      <c r="Z209" s="108"/>
      <c r="AA209" s="108"/>
      <c r="AB209" s="108"/>
      <c r="AC209" s="108"/>
      <c r="AD209" s="108"/>
    </row>
    <row r="210" spans="1:30" ht="15.75" customHeight="1">
      <c r="A210" s="108"/>
      <c r="B210" s="108"/>
      <c r="C210" s="108"/>
      <c r="D210" s="108"/>
      <c r="E210" s="108"/>
      <c r="F210" s="108"/>
      <c r="G210" s="108"/>
      <c r="I210" s="108"/>
      <c r="J210" s="108"/>
      <c r="K210" s="108"/>
      <c r="L210" s="108"/>
      <c r="M210" s="108"/>
      <c r="N210" s="108"/>
      <c r="O210" s="108"/>
      <c r="P210" s="108"/>
      <c r="Q210" s="108"/>
      <c r="R210" s="108"/>
      <c r="S210" s="108"/>
      <c r="T210" s="108"/>
      <c r="U210" s="108"/>
      <c r="V210" s="108"/>
      <c r="W210" s="108"/>
      <c r="X210" s="108"/>
      <c r="Y210" s="108"/>
      <c r="Z210" s="108"/>
      <c r="AA210" s="108"/>
      <c r="AB210" s="108"/>
      <c r="AC210" s="108"/>
      <c r="AD210" s="108"/>
    </row>
    <row r="211" spans="1:30" ht="15.75" customHeight="1">
      <c r="A211" s="108"/>
      <c r="B211" s="108"/>
      <c r="C211" s="108"/>
      <c r="D211" s="108"/>
      <c r="E211" s="108"/>
      <c r="F211" s="108"/>
      <c r="G211" s="108"/>
      <c r="I211" s="108"/>
      <c r="J211" s="108"/>
      <c r="K211" s="108"/>
      <c r="L211" s="108"/>
      <c r="M211" s="108"/>
      <c r="N211" s="108"/>
      <c r="O211" s="108"/>
      <c r="P211" s="108"/>
      <c r="Q211" s="108"/>
      <c r="R211" s="108"/>
      <c r="S211" s="108"/>
      <c r="T211" s="108"/>
      <c r="U211" s="108"/>
      <c r="V211" s="108"/>
      <c r="W211" s="108"/>
      <c r="X211" s="108"/>
      <c r="Y211" s="108"/>
      <c r="Z211" s="108"/>
      <c r="AA211" s="108"/>
      <c r="AB211" s="108"/>
      <c r="AC211" s="108"/>
      <c r="AD211" s="108"/>
    </row>
    <row r="212" spans="1:30" ht="15.75" customHeight="1">
      <c r="A212" s="108"/>
      <c r="B212" s="108"/>
      <c r="C212" s="108"/>
      <c r="D212" s="108"/>
      <c r="E212" s="108"/>
      <c r="F212" s="108"/>
      <c r="G212" s="108"/>
      <c r="I212" s="108"/>
      <c r="J212" s="108"/>
      <c r="K212" s="108"/>
      <c r="L212" s="108"/>
      <c r="M212" s="108"/>
      <c r="N212" s="108"/>
      <c r="O212" s="108"/>
      <c r="P212" s="108"/>
      <c r="Q212" s="108"/>
      <c r="R212" s="108"/>
      <c r="S212" s="108"/>
      <c r="T212" s="108"/>
      <c r="U212" s="108"/>
      <c r="V212" s="108"/>
      <c r="W212" s="108"/>
      <c r="X212" s="108"/>
      <c r="Y212" s="108"/>
      <c r="Z212" s="108"/>
      <c r="AA212" s="108"/>
      <c r="AB212" s="108"/>
      <c r="AC212" s="108"/>
      <c r="AD212" s="108"/>
    </row>
    <row r="213" spans="1:30" ht="15.75" customHeight="1">
      <c r="A213" s="108"/>
      <c r="B213" s="108"/>
      <c r="C213" s="108"/>
      <c r="D213" s="108"/>
      <c r="E213" s="108"/>
      <c r="F213" s="108"/>
      <c r="G213" s="108"/>
      <c r="I213" s="108"/>
      <c r="J213" s="108"/>
      <c r="K213" s="108"/>
      <c r="L213" s="108"/>
      <c r="M213" s="108"/>
      <c r="N213" s="108"/>
      <c r="O213" s="108"/>
      <c r="P213" s="108"/>
      <c r="Q213" s="108"/>
      <c r="R213" s="108"/>
      <c r="S213" s="108"/>
      <c r="T213" s="108"/>
      <c r="U213" s="108"/>
      <c r="V213" s="108"/>
      <c r="W213" s="108"/>
      <c r="X213" s="108"/>
      <c r="Y213" s="108"/>
      <c r="Z213" s="108"/>
      <c r="AA213" s="108"/>
      <c r="AB213" s="108"/>
      <c r="AC213" s="108"/>
      <c r="AD213" s="108"/>
    </row>
    <row r="214" spans="1:30" ht="15.75" customHeight="1">
      <c r="A214" s="108"/>
      <c r="B214" s="108"/>
      <c r="C214" s="108"/>
      <c r="D214" s="108"/>
      <c r="E214" s="108"/>
      <c r="F214" s="108"/>
      <c r="G214" s="108"/>
      <c r="I214" s="108"/>
      <c r="J214" s="108"/>
      <c r="K214" s="108"/>
      <c r="L214" s="108"/>
      <c r="M214" s="108"/>
      <c r="N214" s="108"/>
      <c r="O214" s="108"/>
      <c r="P214" s="108"/>
      <c r="Q214" s="108"/>
      <c r="R214" s="108"/>
      <c r="S214" s="108"/>
      <c r="T214" s="108"/>
      <c r="U214" s="108"/>
      <c r="V214" s="108"/>
      <c r="W214" s="108"/>
      <c r="X214" s="108"/>
      <c r="Y214" s="108"/>
      <c r="Z214" s="108"/>
      <c r="AA214" s="108"/>
      <c r="AB214" s="108"/>
      <c r="AC214" s="108"/>
      <c r="AD214" s="108"/>
    </row>
    <row r="215" spans="1:30" ht="15.75" customHeight="1">
      <c r="A215" s="108"/>
      <c r="B215" s="108"/>
      <c r="C215" s="108"/>
      <c r="D215" s="108"/>
      <c r="E215" s="108"/>
      <c r="F215" s="108"/>
      <c r="G215" s="108"/>
      <c r="I215" s="108"/>
      <c r="J215" s="108"/>
      <c r="K215" s="108"/>
      <c r="L215" s="108"/>
      <c r="M215" s="108"/>
      <c r="N215" s="108"/>
      <c r="O215" s="108"/>
      <c r="P215" s="108"/>
      <c r="Q215" s="108"/>
      <c r="R215" s="108"/>
      <c r="S215" s="108"/>
      <c r="T215" s="108"/>
      <c r="U215" s="108"/>
      <c r="V215" s="108"/>
      <c r="W215" s="108"/>
      <c r="X215" s="108"/>
      <c r="Y215" s="108"/>
      <c r="Z215" s="108"/>
      <c r="AA215" s="108"/>
      <c r="AB215" s="108"/>
      <c r="AC215" s="108"/>
      <c r="AD215" s="108"/>
    </row>
    <row r="216" spans="1:30" ht="15.75" customHeight="1">
      <c r="A216" s="108"/>
      <c r="B216" s="108"/>
      <c r="C216" s="108"/>
      <c r="D216" s="108"/>
      <c r="E216" s="108"/>
      <c r="F216" s="108"/>
      <c r="G216" s="108"/>
      <c r="I216" s="108"/>
      <c r="J216" s="108"/>
      <c r="K216" s="108"/>
      <c r="L216" s="108"/>
      <c r="M216" s="108"/>
      <c r="N216" s="108"/>
      <c r="O216" s="108"/>
      <c r="P216" s="108"/>
      <c r="Q216" s="108"/>
      <c r="R216" s="108"/>
      <c r="S216" s="108"/>
      <c r="T216" s="108"/>
      <c r="U216" s="108"/>
      <c r="V216" s="108"/>
      <c r="W216" s="108"/>
      <c r="X216" s="108"/>
      <c r="Y216" s="108"/>
      <c r="Z216" s="108"/>
      <c r="AA216" s="108"/>
      <c r="AB216" s="108"/>
      <c r="AC216" s="108"/>
      <c r="AD216" s="108"/>
    </row>
    <row r="217" spans="1:30" ht="15.75" customHeight="1">
      <c r="A217" s="108"/>
      <c r="B217" s="108"/>
      <c r="C217" s="108"/>
      <c r="D217" s="108"/>
      <c r="E217" s="108"/>
      <c r="F217" s="108"/>
      <c r="G217" s="108"/>
      <c r="I217" s="108"/>
      <c r="J217" s="108"/>
      <c r="K217" s="108"/>
      <c r="L217" s="108"/>
      <c r="M217" s="108"/>
      <c r="N217" s="108"/>
      <c r="O217" s="108"/>
      <c r="P217" s="108"/>
      <c r="Q217" s="108"/>
      <c r="R217" s="108"/>
      <c r="S217" s="108"/>
      <c r="T217" s="108"/>
      <c r="U217" s="108"/>
      <c r="V217" s="108"/>
      <c r="W217" s="108"/>
      <c r="X217" s="108"/>
      <c r="Y217" s="108"/>
      <c r="Z217" s="108"/>
      <c r="AA217" s="108"/>
      <c r="AB217" s="108"/>
      <c r="AC217" s="108"/>
      <c r="AD217" s="108"/>
    </row>
    <row r="218" spans="1:30" ht="15.75" customHeight="1">
      <c r="A218" s="108"/>
      <c r="B218" s="108"/>
      <c r="C218" s="108"/>
      <c r="D218" s="108"/>
      <c r="E218" s="108"/>
      <c r="F218" s="108"/>
      <c r="G218" s="108"/>
      <c r="I218" s="108"/>
      <c r="J218" s="108"/>
      <c r="K218" s="108"/>
      <c r="L218" s="108"/>
      <c r="M218" s="108"/>
      <c r="N218" s="108"/>
      <c r="O218" s="108"/>
      <c r="P218" s="108"/>
      <c r="Q218" s="108"/>
      <c r="R218" s="108"/>
      <c r="S218" s="108"/>
      <c r="T218" s="108"/>
      <c r="U218" s="108"/>
      <c r="V218" s="108"/>
      <c r="W218" s="108"/>
      <c r="X218" s="108"/>
      <c r="Y218" s="108"/>
      <c r="Z218" s="108"/>
      <c r="AA218" s="108"/>
      <c r="AB218" s="108"/>
      <c r="AC218" s="108"/>
      <c r="AD218" s="108"/>
    </row>
    <row r="219" spans="1:30" ht="15.75" customHeight="1">
      <c r="A219" s="108"/>
      <c r="B219" s="108"/>
      <c r="C219" s="108"/>
      <c r="D219" s="108"/>
      <c r="E219" s="108"/>
      <c r="F219" s="108"/>
      <c r="G219" s="108"/>
      <c r="I219" s="108"/>
      <c r="J219" s="108"/>
      <c r="K219" s="108"/>
      <c r="L219" s="108"/>
      <c r="M219" s="108"/>
      <c r="N219" s="108"/>
      <c r="O219" s="108"/>
      <c r="P219" s="108"/>
      <c r="Q219" s="108"/>
      <c r="R219" s="108"/>
      <c r="S219" s="108"/>
      <c r="T219" s="108"/>
      <c r="U219" s="108"/>
      <c r="V219" s="108"/>
      <c r="W219" s="108"/>
      <c r="X219" s="108"/>
      <c r="Y219" s="108"/>
      <c r="Z219" s="108"/>
      <c r="AA219" s="108"/>
      <c r="AB219" s="108"/>
      <c r="AC219" s="108"/>
      <c r="AD219" s="108"/>
    </row>
    <row r="220" spans="1:30" ht="15.75" customHeight="1">
      <c r="A220" s="108"/>
      <c r="B220" s="108"/>
      <c r="C220" s="108"/>
      <c r="D220" s="108"/>
      <c r="E220" s="108"/>
      <c r="F220" s="108"/>
      <c r="G220" s="108"/>
      <c r="I220" s="108"/>
      <c r="J220" s="108"/>
      <c r="K220" s="108"/>
      <c r="L220" s="108"/>
      <c r="M220" s="108"/>
      <c r="N220" s="108"/>
      <c r="O220" s="108"/>
      <c r="P220" s="108"/>
      <c r="Q220" s="108"/>
      <c r="R220" s="108"/>
      <c r="S220" s="108"/>
      <c r="T220" s="108"/>
      <c r="U220" s="108"/>
      <c r="V220" s="108"/>
      <c r="W220" s="108"/>
      <c r="X220" s="108"/>
      <c r="Y220" s="108"/>
      <c r="Z220" s="108"/>
      <c r="AA220" s="108"/>
      <c r="AB220" s="108"/>
      <c r="AC220" s="108"/>
      <c r="AD220" s="108"/>
    </row>
    <row r="221" spans="1:30" ht="15.75" customHeight="1">
      <c r="A221" s="108"/>
      <c r="B221" s="108"/>
      <c r="C221" s="108"/>
      <c r="D221" s="108"/>
      <c r="E221" s="108"/>
      <c r="F221" s="108"/>
      <c r="G221" s="108"/>
      <c r="I221" s="108"/>
      <c r="J221" s="108"/>
      <c r="K221" s="108"/>
      <c r="L221" s="108"/>
      <c r="M221" s="108"/>
      <c r="N221" s="108"/>
      <c r="O221" s="108"/>
      <c r="P221" s="108"/>
      <c r="Q221" s="108"/>
      <c r="R221" s="108"/>
      <c r="S221" s="108"/>
      <c r="T221" s="108"/>
      <c r="U221" s="108"/>
      <c r="V221" s="108"/>
      <c r="W221" s="108"/>
      <c r="X221" s="108"/>
      <c r="Y221" s="108"/>
      <c r="Z221" s="108"/>
      <c r="AA221" s="108"/>
      <c r="AB221" s="108"/>
      <c r="AC221" s="108"/>
      <c r="AD221" s="108"/>
    </row>
    <row r="222" spans="1:30" ht="15.75" customHeight="1">
      <c r="A222" s="108"/>
      <c r="B222" s="108"/>
      <c r="C222" s="108"/>
      <c r="D222" s="108"/>
      <c r="E222" s="108"/>
      <c r="F222" s="108"/>
      <c r="G222" s="108"/>
      <c r="I222" s="108"/>
      <c r="J222" s="108"/>
      <c r="K222" s="108"/>
      <c r="L222" s="108"/>
      <c r="M222" s="108"/>
      <c r="N222" s="108"/>
      <c r="O222" s="108"/>
      <c r="P222" s="108"/>
      <c r="Q222" s="108"/>
      <c r="R222" s="108"/>
      <c r="S222" s="108"/>
      <c r="T222" s="108"/>
      <c r="U222" s="108"/>
      <c r="V222" s="108"/>
      <c r="W222" s="108"/>
      <c r="X222" s="108"/>
      <c r="Y222" s="108"/>
      <c r="Z222" s="108"/>
      <c r="AA222" s="108"/>
      <c r="AB222" s="108"/>
      <c r="AC222" s="108"/>
      <c r="AD222" s="108"/>
    </row>
    <row r="223" spans="1:30" ht="15.75" customHeight="1">
      <c r="A223" s="108"/>
      <c r="B223" s="108"/>
      <c r="C223" s="108"/>
      <c r="D223" s="108"/>
      <c r="E223" s="108"/>
      <c r="F223" s="108"/>
      <c r="G223" s="108"/>
      <c r="I223" s="108"/>
      <c r="J223" s="108"/>
      <c r="K223" s="108"/>
      <c r="L223" s="108"/>
      <c r="M223" s="108"/>
      <c r="N223" s="108"/>
      <c r="O223" s="108"/>
      <c r="P223" s="108"/>
      <c r="Q223" s="108"/>
      <c r="R223" s="108"/>
      <c r="S223" s="108"/>
      <c r="T223" s="108"/>
      <c r="U223" s="108"/>
      <c r="V223" s="108"/>
      <c r="W223" s="108"/>
      <c r="X223" s="108"/>
      <c r="Y223" s="108"/>
      <c r="Z223" s="108"/>
      <c r="AA223" s="108"/>
      <c r="AB223" s="108"/>
      <c r="AC223" s="108"/>
      <c r="AD223" s="108"/>
    </row>
    <row r="224" spans="1:30" ht="15.75" customHeight="1">
      <c r="A224" s="108"/>
      <c r="B224" s="108"/>
      <c r="C224" s="108"/>
      <c r="D224" s="108"/>
      <c r="E224" s="108"/>
      <c r="F224" s="108"/>
      <c r="G224" s="108"/>
      <c r="I224" s="108"/>
      <c r="J224" s="108"/>
      <c r="K224" s="108"/>
      <c r="L224" s="108"/>
      <c r="M224" s="108"/>
      <c r="N224" s="108"/>
      <c r="O224" s="108"/>
      <c r="P224" s="108"/>
      <c r="Q224" s="108"/>
      <c r="R224" s="108"/>
      <c r="S224" s="108"/>
      <c r="T224" s="108"/>
      <c r="U224" s="108"/>
      <c r="V224" s="108"/>
      <c r="W224" s="108"/>
      <c r="X224" s="108"/>
      <c r="Y224" s="108"/>
      <c r="Z224" s="108"/>
      <c r="AA224" s="108"/>
      <c r="AB224" s="108"/>
      <c r="AC224" s="108"/>
      <c r="AD224" s="108"/>
    </row>
    <row r="225" spans="1:30" ht="15.75" customHeight="1">
      <c r="A225" s="108"/>
      <c r="B225" s="108"/>
      <c r="C225" s="108"/>
      <c r="D225" s="108"/>
      <c r="E225" s="108"/>
      <c r="F225" s="108"/>
      <c r="G225" s="108"/>
      <c r="I225" s="108"/>
      <c r="J225" s="108"/>
      <c r="K225" s="108"/>
      <c r="L225" s="108"/>
      <c r="M225" s="108"/>
      <c r="N225" s="108"/>
      <c r="O225" s="108"/>
      <c r="P225" s="108"/>
      <c r="Q225" s="108"/>
      <c r="R225" s="108"/>
      <c r="S225" s="108"/>
      <c r="T225" s="108"/>
      <c r="U225" s="108"/>
      <c r="V225" s="108"/>
      <c r="W225" s="108"/>
      <c r="X225" s="108"/>
      <c r="Y225" s="108"/>
      <c r="Z225" s="108"/>
      <c r="AA225" s="108"/>
      <c r="AB225" s="108"/>
      <c r="AC225" s="108"/>
      <c r="AD225" s="108"/>
    </row>
    <row r="226" spans="1:30" ht="15.75" customHeight="1"/>
    <row r="227" spans="1:30" ht="15.75" customHeight="1"/>
    <row r="228" spans="1:30" ht="15.75" customHeight="1"/>
    <row r="229" spans="1:30" ht="15.75" customHeight="1"/>
    <row r="230" spans="1:30" ht="15.75" customHeight="1"/>
    <row r="231" spans="1:30" ht="15.75" customHeight="1"/>
    <row r="232" spans="1:30" ht="15.75" customHeight="1"/>
    <row r="233" spans="1:30" ht="15.75" customHeight="1"/>
    <row r="234" spans="1:30" ht="15.75" customHeight="1"/>
    <row r="235" spans="1:30" ht="15.75" customHeight="1"/>
    <row r="236" spans="1:30" ht="15.75" customHeight="1"/>
    <row r="237" spans="1:30" ht="15.75" customHeight="1"/>
    <row r="238" spans="1:30" ht="15.75" customHeight="1"/>
    <row r="239" spans="1:30" ht="15.75" customHeight="1"/>
    <row r="240" spans="1:3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sheetProtection algorithmName="SHA-512" hashValue="DEYlGFcUK5SG3pkKcN7ceIoetOedu9XJTeLmx+MyOjyZSYr0TnKon86deWqjFMhTF8RZI5CQleyQeD1Qo4Ph+Q==" saltValue="jJSWHi0iVH+EM5g9SuzNJA==" spinCount="100000" sheet="1" objects="1" scenarios="1" formatCells="0" formatRows="0" insertRows="0" deleteRows="0"/>
  <mergeCells count="2">
    <mergeCell ref="A39:K39"/>
    <mergeCell ref="A1:M1"/>
  </mergeCells>
  <conditionalFormatting sqref="B4:F38">
    <cfRule type="cellIs" dxfId="16" priority="1" stopIfTrue="1" operator="equal">
      <formula>"ESCRIBA AQUÍ EL NOMBRE DEL CAPITULO"</formula>
    </cfRule>
  </conditionalFormatting>
  <printOptions horizontalCentered="1" verticalCentered="1"/>
  <pageMargins left="0.3013392857142857" right="0.43526785714285721" top="1.102362204724409" bottom="0.9575892857142857" header="0.47244094488188981" footer="0.43307086614173229"/>
  <pageSetup scale="39" orientation="landscape" r:id="rId1"/>
  <headerFooter>
    <oddHeader>&amp;L&amp;G
Alcaldía Municipal 
de Palmira
Nit.: 891.380.007-3&amp;C                
  PROCESO: BANCO DE PROYECTOS 
CADENA DE VALOR Y PRESUPUESTO DEL PROYECTO&amp;REBPFO-017 
 Versión.07
 18/02/2025 
Página &amp;P de &amp;N</oddHeader>
    <oddFooter>&amp;LCentro Administrativo Municipal de Palmira 
Calle 30 No. 29 -39: Código Postal 763533
www.palmira.gov.co
Teléfono:  6028912312&amp;R&amp;G</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D1007"/>
  <sheetViews>
    <sheetView showGridLines="0" view="pageBreakPreview" zoomScale="70" zoomScaleNormal="75" zoomScaleSheetLayoutView="70" zoomScalePageLayoutView="70" workbookViewId="0">
      <selection activeCell="D30" sqref="D30"/>
    </sheetView>
  </sheetViews>
  <sheetFormatPr baseColWidth="10" defaultColWidth="14.44140625" defaultRowHeight="15" customHeight="1"/>
  <cols>
    <col min="1" max="1" width="16.109375" customWidth="1"/>
    <col min="2" max="4" width="46.88671875" customWidth="1"/>
    <col min="5" max="5" width="27.5546875" customWidth="1"/>
    <col min="6" max="6" width="22.44140625" customWidth="1"/>
    <col min="7" max="7" width="26.109375" customWidth="1"/>
    <col min="8" max="8" width="18.5546875" customWidth="1"/>
  </cols>
  <sheetData>
    <row r="1" spans="2:30" s="312" customFormat="1" ht="37.5" customHeight="1">
      <c r="B1" s="358" t="s">
        <v>295</v>
      </c>
      <c r="C1" s="359"/>
      <c r="D1" s="359"/>
      <c r="E1" s="359"/>
      <c r="F1" s="359"/>
      <c r="G1" s="359"/>
      <c r="H1" s="82"/>
      <c r="I1" s="82"/>
      <c r="J1" s="82"/>
      <c r="K1" s="82"/>
      <c r="L1" s="82"/>
      <c r="M1" s="82"/>
      <c r="N1" s="82"/>
      <c r="O1" s="82"/>
      <c r="P1" s="82"/>
      <c r="Q1" s="82"/>
      <c r="R1" s="82"/>
      <c r="S1" s="82"/>
      <c r="T1" s="82"/>
      <c r="U1" s="82"/>
      <c r="V1" s="82"/>
      <c r="W1" s="82"/>
      <c r="X1" s="82"/>
      <c r="Y1" s="82"/>
      <c r="Z1" s="82"/>
      <c r="AA1" s="82"/>
      <c r="AB1" s="82"/>
      <c r="AC1" s="82"/>
      <c r="AD1" s="82"/>
    </row>
    <row r="2" spans="2:30" s="312" customFormat="1" ht="7.5" customHeight="1"/>
    <row r="3" spans="2:30" ht="15" customHeight="1" thickBot="1"/>
    <row r="4" spans="2:30" s="1" customFormat="1" ht="51.75" customHeight="1" thickBot="1">
      <c r="B4" s="129" t="s">
        <v>296</v>
      </c>
      <c r="C4" s="159" t="s">
        <v>297</v>
      </c>
      <c r="D4" s="159" t="s">
        <v>298</v>
      </c>
      <c r="E4" s="159" t="s">
        <v>299</v>
      </c>
      <c r="F4" s="175" t="s">
        <v>300</v>
      </c>
      <c r="G4" s="161" t="s">
        <v>301</v>
      </c>
    </row>
    <row r="5" spans="2:30" s="312" customFormat="1" ht="39.75" customHeight="1" thickBot="1">
      <c r="B5" s="251" t="s">
        <v>37</v>
      </c>
      <c r="C5" s="252" t="str">
        <f>IFERROR(VLOOKUP(B5,'INDICADORES DE PRODUCTO'!B:F,2,0)," ")</f>
        <v>Hospitales de primer nivel de atención construidos y dotados (1906030)</v>
      </c>
      <c r="D5" s="253" t="s">
        <v>302</v>
      </c>
      <c r="E5" s="254" t="s">
        <v>303</v>
      </c>
      <c r="F5" s="255" t="s">
        <v>304</v>
      </c>
      <c r="G5" s="256">
        <v>22058</v>
      </c>
    </row>
    <row r="6" spans="2:30" s="312" customFormat="1" ht="39.75" hidden="1" customHeight="1">
      <c r="B6" s="87"/>
      <c r="C6" s="208" t="str">
        <f>IFERROR(VLOOKUP(B6,'INDICADORES DE PRODUCTO'!B:F,2,0)," ")</f>
        <v xml:space="preserve"> </v>
      </c>
      <c r="D6" s="121"/>
      <c r="E6" s="122"/>
      <c r="F6" s="176"/>
      <c r="G6" s="164"/>
    </row>
    <row r="7" spans="2:30" s="312" customFormat="1" ht="39.75" hidden="1" customHeight="1" thickBot="1">
      <c r="B7" s="120"/>
      <c r="C7" s="128" t="str">
        <f>IFERROR(VLOOKUP(B7,'INDICADORES DE PRODUCTO'!B:F,2,0)," ")</f>
        <v xml:space="preserve"> </v>
      </c>
      <c r="D7" s="209"/>
      <c r="E7" s="210"/>
      <c r="F7" s="211"/>
      <c r="G7" s="212"/>
    </row>
    <row r="8" spans="2:30" s="312" customFormat="1" ht="39.75" hidden="1" customHeight="1">
      <c r="B8" s="87"/>
      <c r="C8" s="208" t="str">
        <f>IFERROR(VLOOKUP(B8,'INDICADORES DE PRODUCTO'!B:F,2,0)," ")</f>
        <v xml:space="preserve"> </v>
      </c>
      <c r="D8" s="121"/>
      <c r="E8" s="122"/>
      <c r="F8" s="176"/>
      <c r="G8" s="164"/>
    </row>
    <row r="9" spans="2:30" s="312" customFormat="1" ht="39.75" hidden="1" customHeight="1">
      <c r="B9" s="87"/>
      <c r="C9" s="127" t="str">
        <f>IFERROR(VLOOKUP(B9,'INDICADORES DE PRODUCTO'!B:F,2,0)," ")</f>
        <v xml:space="preserve"> </v>
      </c>
      <c r="D9" s="121"/>
      <c r="E9" s="122"/>
      <c r="F9" s="176"/>
      <c r="G9" s="164"/>
    </row>
    <row r="10" spans="2:30" s="312" customFormat="1" ht="39.75" hidden="1" customHeight="1">
      <c r="B10" s="87"/>
      <c r="C10" s="127" t="str">
        <f>IFERROR(VLOOKUP(B10,'INDICADORES DE PRODUCTO'!B:F,2,0)," ")</f>
        <v xml:space="preserve"> </v>
      </c>
      <c r="D10" s="121"/>
      <c r="E10" s="122"/>
      <c r="F10" s="176"/>
      <c r="G10" s="164"/>
    </row>
    <row r="11" spans="2:30" s="312" customFormat="1" ht="39.75" hidden="1" customHeight="1">
      <c r="B11" s="87"/>
      <c r="C11" s="127" t="str">
        <f>IFERROR(VLOOKUP(B11,'INDICADORES DE PRODUCTO'!B:F,2,0)," ")</f>
        <v xml:space="preserve"> </v>
      </c>
      <c r="D11" s="121"/>
      <c r="E11" s="122"/>
      <c r="F11" s="176"/>
      <c r="G11" s="164"/>
    </row>
    <row r="12" spans="2:30" s="312" customFormat="1" ht="39.75" hidden="1" customHeight="1">
      <c r="B12" s="87"/>
      <c r="C12" s="127" t="str">
        <f>IFERROR(VLOOKUP(B12,'INDICADORES DE PRODUCTO'!B:F,2,0)," ")</f>
        <v xml:space="preserve"> </v>
      </c>
      <c r="D12" s="121"/>
      <c r="E12" s="122"/>
      <c r="F12" s="176"/>
      <c r="G12" s="164"/>
    </row>
    <row r="13" spans="2:30" s="312" customFormat="1" ht="39.75" hidden="1" customHeight="1">
      <c r="B13" s="87"/>
      <c r="C13" s="127" t="str">
        <f>IFERROR(VLOOKUP(B13,'INDICADORES DE PRODUCTO'!B:F,2,0)," ")</f>
        <v xml:space="preserve"> </v>
      </c>
      <c r="D13" s="121"/>
      <c r="E13" s="122"/>
      <c r="F13" s="176"/>
      <c r="G13" s="164"/>
    </row>
    <row r="14" spans="2:30" s="312" customFormat="1" ht="39.75" hidden="1" customHeight="1">
      <c r="B14" s="87"/>
      <c r="C14" s="127" t="str">
        <f>IFERROR(VLOOKUP(B14,'INDICADORES DE PRODUCTO'!B:F,2,0)," ")</f>
        <v xml:space="preserve"> </v>
      </c>
      <c r="D14" s="121"/>
      <c r="E14" s="122"/>
      <c r="F14" s="176"/>
      <c r="G14" s="164"/>
    </row>
    <row r="15" spans="2:30" s="312" customFormat="1" ht="39.75" hidden="1" customHeight="1">
      <c r="B15" s="87"/>
      <c r="C15" s="127" t="str">
        <f>IFERROR(VLOOKUP(B15,'INDICADORES DE PRODUCTO'!B:F,2,0)," ")</f>
        <v xml:space="preserve"> </v>
      </c>
      <c r="D15" s="121"/>
      <c r="E15" s="122"/>
      <c r="F15" s="176"/>
      <c r="G15" s="164"/>
    </row>
    <row r="16" spans="2:30" s="312" customFormat="1" ht="39.75" hidden="1" customHeight="1">
      <c r="B16" s="87"/>
      <c r="C16" s="127" t="str">
        <f>IFERROR(VLOOKUP(B16,'INDICADORES DE PRODUCTO'!B:F,2,0)," ")</f>
        <v xml:space="preserve"> </v>
      </c>
      <c r="D16" s="121"/>
      <c r="E16" s="122"/>
      <c r="F16" s="176"/>
      <c r="G16" s="164"/>
    </row>
    <row r="17" spans="2:15" s="312" customFormat="1" ht="39.75" hidden="1" customHeight="1">
      <c r="B17" s="87"/>
      <c r="C17" s="127" t="str">
        <f>IFERROR(VLOOKUP(B17,'INDICADORES DE PRODUCTO'!B:F,2,0)," ")</f>
        <v xml:space="preserve"> </v>
      </c>
      <c r="D17" s="123"/>
      <c r="E17" s="124"/>
      <c r="F17" s="177"/>
      <c r="G17" s="165"/>
    </row>
    <row r="18" spans="2:15" s="312" customFormat="1" ht="39.75" hidden="1" customHeight="1" thickBot="1">
      <c r="B18" s="120"/>
      <c r="C18" s="128" t="str">
        <f>IFERROR(VLOOKUP(B18,'INDICADORES DE PRODUCTO'!B:F,2,0)," ")</f>
        <v xml:space="preserve"> </v>
      </c>
      <c r="D18" s="125"/>
      <c r="E18" s="126"/>
      <c r="F18" s="178"/>
      <c r="G18" s="166"/>
    </row>
    <row r="19" spans="2:15" s="1" customFormat="1" ht="33" customHeight="1" thickBot="1">
      <c r="B19" s="360" t="s">
        <v>305</v>
      </c>
      <c r="C19" s="322"/>
      <c r="D19" s="322"/>
      <c r="E19" s="322"/>
      <c r="F19" s="322"/>
      <c r="G19" s="167">
        <f>SUM(G5:G18)</f>
        <v>22058</v>
      </c>
    </row>
    <row r="22" spans="2:15" s="99" customFormat="1" ht="14.4" customHeight="1">
      <c r="B22" s="239" t="s">
        <v>58</v>
      </c>
      <c r="C22" s="193"/>
      <c r="D22" s="98"/>
      <c r="E22" s="113"/>
      <c r="F22" s="113"/>
      <c r="G22" s="113"/>
      <c r="H22" s="113"/>
      <c r="I22" s="113"/>
      <c r="J22" s="113"/>
      <c r="K22" s="113"/>
      <c r="L22" s="113"/>
      <c r="M22" s="113"/>
      <c r="N22" s="113"/>
      <c r="O22" s="113"/>
    </row>
    <row r="23" spans="2:15" s="99" customFormat="1" ht="14.4" customHeight="1">
      <c r="B23" s="193" t="s">
        <v>59</v>
      </c>
    </row>
    <row r="24" spans="2:15" s="99" customFormat="1" ht="14.4" customHeight="1">
      <c r="B24" s="239" t="s">
        <v>60</v>
      </c>
      <c r="C24" s="194"/>
      <c r="D24" s="98"/>
    </row>
    <row r="25" spans="2:15" s="99" customFormat="1" ht="14.4" customHeight="1">
      <c r="B25" s="194" t="s">
        <v>61</v>
      </c>
    </row>
    <row r="32" spans="2:1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4vFddrIamkYoFpquoI4qRDIM6zbInFOpMhlm8sE4EtBsF9N/DaPOAZloAcGOGJNFncQZWPTKDzOZmls7w/YbNg==" saltValue="xcUp6I/1UM6NmjW3YlrDCA==" spinCount="100000" sheet="1" objects="1" scenarios="1" formatCells="0" formatRows="0" insertRows="0" deleteColumns="0"/>
  <mergeCells count="2">
    <mergeCell ref="B19:F19"/>
    <mergeCell ref="B1:G1"/>
  </mergeCells>
  <printOptions horizontalCentered="1" verticalCentered="1"/>
  <pageMargins left="0.28273809523809518" right="0.94488188976377963" top="1.3318452380952379" bottom="1.0863095238095239" header="0.47244094488188981" footer="0.43307086614173229"/>
  <pageSetup scale="50" orientation="landscape" r:id="rId1"/>
  <headerFooter>
    <oddHeader>&amp;L&amp;G
Alcaldía Municipal 
de Palmira
Nit.: 891.380.007-3&amp;C                
  PROCESO: BANCO DE PROYECTOS 
CADENA DE VALOR Y PRESUPUESTO DEL PROYECTO&amp;REBPFO-017 
 Versión.07
 18/02/2025 
Página &amp;P de &amp;N</oddHeader>
    <oddFooter>&amp;LCentro Administrativo Municipal de Palmira 
Calle 30 No. 29 -39: Código Postal 763533
www.palmira.gov.co
Teléfono: 6028912312&amp;R&amp;G</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1033"/>
  <sheetViews>
    <sheetView showGridLines="0" tabSelected="1" view="pageBreakPreview" zoomScale="70" zoomScaleNormal="70" zoomScaleSheetLayoutView="70" zoomScalePageLayoutView="60" workbookViewId="0">
      <selection activeCell="W9" sqref="W9"/>
    </sheetView>
  </sheetViews>
  <sheetFormatPr baseColWidth="10" defaultColWidth="14.44140625" defaultRowHeight="15" customHeight="1"/>
  <cols>
    <col min="1" max="1" width="5.109375" customWidth="1"/>
    <col min="2" max="2" width="45.5546875" customWidth="1"/>
    <col min="3" max="3" width="1" hidden="1" customWidth="1"/>
    <col min="4" max="4" width="16.88671875" customWidth="1"/>
    <col min="5" max="5" width="17.44140625" bestFit="1" customWidth="1"/>
    <col min="6" max="6" width="7.5546875" bestFit="1" customWidth="1"/>
    <col min="7" max="7" width="4.44140625" bestFit="1" customWidth="1"/>
    <col min="8" max="10" width="2.88671875" bestFit="1" customWidth="1"/>
    <col min="11" max="13" width="2.88671875" style="229" bestFit="1" customWidth="1"/>
    <col min="14" max="17" width="4.44140625" style="229" bestFit="1" customWidth="1"/>
    <col min="18" max="18" width="5.6640625" customWidth="1"/>
  </cols>
  <sheetData>
    <row r="1" spans="1:17" ht="30" customHeight="1">
      <c r="A1" s="361" t="s">
        <v>306</v>
      </c>
      <c r="B1" s="362"/>
      <c r="C1" s="362"/>
      <c r="D1" s="362"/>
      <c r="E1" s="362"/>
      <c r="F1" s="362"/>
      <c r="G1" s="362"/>
      <c r="H1" s="362"/>
      <c r="I1" s="362"/>
      <c r="J1" s="362"/>
      <c r="K1" s="363"/>
      <c r="L1" s="363"/>
      <c r="M1" s="363"/>
      <c r="N1" s="363"/>
      <c r="O1" s="363"/>
      <c r="P1" s="363"/>
      <c r="Q1" s="363"/>
    </row>
    <row r="2" spans="1:17" ht="20.25" customHeight="1" thickBot="1">
      <c r="A2" s="83"/>
      <c r="B2" s="83"/>
      <c r="C2" s="83"/>
      <c r="D2" s="83"/>
      <c r="E2" s="83"/>
      <c r="F2" s="83"/>
      <c r="G2" s="83"/>
      <c r="H2" s="83"/>
      <c r="I2" s="83"/>
      <c r="J2" s="83"/>
      <c r="K2" s="83"/>
      <c r="L2" s="83"/>
      <c r="M2" s="83"/>
      <c r="N2" s="83"/>
      <c r="O2" s="83"/>
      <c r="P2" s="83"/>
      <c r="Q2" s="83"/>
    </row>
    <row r="3" spans="1:17" ht="28.5" customHeight="1" thickBot="1">
      <c r="A3" s="370" t="s">
        <v>307</v>
      </c>
      <c r="B3" s="318"/>
      <c r="C3" s="318"/>
      <c r="D3" s="318"/>
      <c r="E3" s="319"/>
      <c r="F3" s="367">
        <v>46234</v>
      </c>
      <c r="G3" s="368"/>
      <c r="H3" s="368"/>
      <c r="I3" s="368"/>
      <c r="J3" s="368"/>
      <c r="K3" s="368"/>
      <c r="L3" s="368"/>
      <c r="M3" s="368"/>
      <c r="N3" s="368"/>
      <c r="O3" s="368"/>
      <c r="P3" s="368"/>
      <c r="Q3" s="369"/>
    </row>
    <row r="4" spans="1:17" s="1" customFormat="1" ht="28.5" customHeight="1" thickBot="1">
      <c r="A4" s="371" t="s">
        <v>308</v>
      </c>
      <c r="B4" s="374" t="s">
        <v>309</v>
      </c>
      <c r="C4" s="364" t="s">
        <v>310</v>
      </c>
      <c r="D4" s="364" t="s">
        <v>311</v>
      </c>
      <c r="E4" s="383" t="s">
        <v>312</v>
      </c>
      <c r="F4" s="380">
        <f>'1. PRESUPUESTO GENERAL'!H3</f>
        <v>2026</v>
      </c>
      <c r="G4" s="381"/>
      <c r="H4" s="381"/>
      <c r="I4" s="381"/>
      <c r="J4" s="381"/>
      <c r="K4" s="381"/>
      <c r="L4" s="381"/>
      <c r="M4" s="381"/>
      <c r="N4" s="381"/>
      <c r="O4" s="381"/>
      <c r="P4" s="381"/>
      <c r="Q4" s="382"/>
    </row>
    <row r="5" spans="1:17" s="1" customFormat="1" ht="28.5" customHeight="1">
      <c r="A5" s="372"/>
      <c r="B5" s="375"/>
      <c r="C5" s="365"/>
      <c r="D5" s="365"/>
      <c r="E5" s="384"/>
      <c r="F5" s="377" t="s">
        <v>313</v>
      </c>
      <c r="G5" s="378"/>
      <c r="H5" s="378"/>
      <c r="I5" s="378"/>
      <c r="J5" s="378"/>
      <c r="K5" s="378"/>
      <c r="L5" s="378"/>
      <c r="M5" s="378"/>
      <c r="N5" s="378"/>
      <c r="O5" s="378"/>
      <c r="P5" s="378"/>
      <c r="Q5" s="379"/>
    </row>
    <row r="6" spans="1:17" s="1" customFormat="1" ht="60.75" customHeight="1" thickBot="1">
      <c r="A6" s="373"/>
      <c r="B6" s="376"/>
      <c r="C6" s="366"/>
      <c r="D6" s="366"/>
      <c r="E6" s="385"/>
      <c r="F6" s="269" t="s">
        <v>314</v>
      </c>
      <c r="G6" s="270" t="s">
        <v>315</v>
      </c>
      <c r="H6" s="270" t="s">
        <v>316</v>
      </c>
      <c r="I6" s="270" t="s">
        <v>317</v>
      </c>
      <c r="J6" s="270" t="s">
        <v>318</v>
      </c>
      <c r="K6" s="270" t="s">
        <v>319</v>
      </c>
      <c r="L6" s="270" t="s">
        <v>320</v>
      </c>
      <c r="M6" s="270" t="s">
        <v>321</v>
      </c>
      <c r="N6" s="270" t="s">
        <v>322</v>
      </c>
      <c r="O6" s="270" t="s">
        <v>323</v>
      </c>
      <c r="P6" s="270" t="s">
        <v>324</v>
      </c>
      <c r="Q6" s="271" t="s">
        <v>325</v>
      </c>
    </row>
    <row r="7" spans="1:17" ht="60" customHeight="1">
      <c r="A7" s="188">
        <v>1</v>
      </c>
      <c r="B7" s="173" t="str">
        <f>VLOOKUP(C7,'1. PRESUPUESTO GENERAL'!J:K,2,0)</f>
        <v>REALIZAR LAS OBRAS PRELIMINARES PARA LA CONSTRUCCION DEL CENTRO DE SALUD DE ROZO</v>
      </c>
      <c r="C7" s="189" t="str">
        <f>CONCATENATE('1. PRESUPUESTO GENERAL'!$C$3,"_",A7)</f>
        <v>2600012_1</v>
      </c>
      <c r="D7" s="259">
        <v>46234</v>
      </c>
      <c r="E7" s="259">
        <v>46387</v>
      </c>
      <c r="F7" s="272"/>
      <c r="G7" s="272"/>
      <c r="H7" s="272"/>
      <c r="I7" s="272"/>
      <c r="J7" s="272"/>
      <c r="K7" s="273"/>
      <c r="L7" s="273"/>
      <c r="M7" s="273"/>
      <c r="N7" s="273"/>
      <c r="O7" s="273" t="s">
        <v>326</v>
      </c>
      <c r="P7" s="273" t="s">
        <v>326</v>
      </c>
      <c r="Q7" s="309" t="s">
        <v>326</v>
      </c>
    </row>
    <row r="8" spans="1:17" ht="60" customHeight="1">
      <c r="A8" s="134">
        <v>2</v>
      </c>
      <c r="B8" s="151" t="str">
        <f>VLOOKUP(C8,'1. PRESUPUESTO GENERAL'!J:K,2,0)</f>
        <v>REALIZAR LA OBRA CIVIL PARA LA CONSTRUCCION DEL CENTRO DE SALUD DE ROZO</v>
      </c>
      <c r="C8" s="151" t="str">
        <f>CONCATENATE('1. PRESUPUESTO GENERAL'!$C$3,"_",A8)</f>
        <v>2600012_2</v>
      </c>
      <c r="D8" s="258">
        <v>46327</v>
      </c>
      <c r="E8" s="258">
        <v>46387</v>
      </c>
      <c r="F8" s="135"/>
      <c r="G8" s="135"/>
      <c r="H8" s="135"/>
      <c r="I8" s="135"/>
      <c r="J8" s="135"/>
      <c r="K8" s="223"/>
      <c r="L8" s="223"/>
      <c r="M8" s="223"/>
      <c r="N8" s="223"/>
      <c r="O8" s="223"/>
      <c r="P8" s="223" t="s">
        <v>326</v>
      </c>
      <c r="Q8" s="224" t="s">
        <v>326</v>
      </c>
    </row>
    <row r="9" spans="1:17" ht="60" customHeight="1">
      <c r="A9" s="134">
        <v>3</v>
      </c>
      <c r="B9" s="151" t="str">
        <f>VLOOKUP(C9,'1. PRESUPUESTO GENERAL'!J:K,2,0)</f>
        <v>INSTALAR LAS REDES HIDRAULICAS, SANITARIAS, ELECTRICAS, VOZ, DATOS Y CONTRA INCENDIOS PARA LA CONSTRUCCION DEL CENTRO DE SALUD DE ROZO</v>
      </c>
      <c r="C9" s="151" t="str">
        <f>CONCATENATE('1. PRESUPUESTO GENERAL'!$C$3,"_",A9)</f>
        <v>2600012_3</v>
      </c>
      <c r="D9" s="258">
        <v>46357</v>
      </c>
      <c r="E9" s="258">
        <v>46387</v>
      </c>
      <c r="F9" s="135"/>
      <c r="G9" s="135"/>
      <c r="H9" s="135"/>
      <c r="I9" s="135"/>
      <c r="J9" s="135"/>
      <c r="K9" s="223"/>
      <c r="L9" s="223"/>
      <c r="M9" s="223"/>
      <c r="N9" s="223"/>
      <c r="O9" s="223"/>
      <c r="P9" s="223"/>
      <c r="Q9" s="224" t="s">
        <v>326</v>
      </c>
    </row>
    <row r="10" spans="1:17" ht="60" customHeight="1">
      <c r="A10" s="134">
        <v>4</v>
      </c>
      <c r="B10" s="151" t="str">
        <f>VLOOKUP(C10,'1. PRESUPUESTO GENERAL'!J:K,2,0)</f>
        <v>REALIZAR LA OBRA BLANCA PARA LA CONSTRUCCION DEL CENTRO DE SALUD DE ROZO</v>
      </c>
      <c r="C10" s="151" t="str">
        <f>CONCATENATE('1. PRESUPUESTO GENERAL'!$C$3,"_",A10)</f>
        <v>2600012_4</v>
      </c>
      <c r="D10" s="258">
        <v>46357</v>
      </c>
      <c r="E10" s="258">
        <v>46387</v>
      </c>
      <c r="F10" s="135"/>
      <c r="G10" s="135"/>
      <c r="H10" s="135"/>
      <c r="I10" s="135"/>
      <c r="J10" s="135"/>
      <c r="K10" s="223"/>
      <c r="L10" s="223"/>
      <c r="M10" s="223"/>
      <c r="N10" s="223"/>
      <c r="O10" s="223"/>
      <c r="P10" s="223"/>
      <c r="Q10" s="224" t="s">
        <v>326</v>
      </c>
    </row>
    <row r="11" spans="1:17" ht="60" customHeight="1">
      <c r="A11" s="134">
        <v>5</v>
      </c>
      <c r="B11" s="151" t="str">
        <f>VLOOKUP(C11,'1. PRESUPUESTO GENERAL'!J:K,2,0)</f>
        <v>IMPLEMENTAR LOS PLANES DE MANEJO AMBIENTAL Y DE TRANSITO EN LA CONSTRUCCION DEL CENTRO DE SALUD DE ROZO</v>
      </c>
      <c r="C11" s="151" t="str">
        <f>CONCATENATE('1. PRESUPUESTO GENERAL'!$C$3,"_",A11)</f>
        <v>2600012_5</v>
      </c>
      <c r="D11" s="258">
        <v>46234</v>
      </c>
      <c r="E11" s="258">
        <v>46387</v>
      </c>
      <c r="F11" s="135"/>
      <c r="G11" s="135"/>
      <c r="H11" s="135"/>
      <c r="I11" s="135"/>
      <c r="J11" s="135"/>
      <c r="K11" s="223"/>
      <c r="L11" s="223"/>
      <c r="M11" s="223"/>
      <c r="N11" s="223"/>
      <c r="O11" s="223" t="s">
        <v>326</v>
      </c>
      <c r="P11" s="223" t="s">
        <v>326</v>
      </c>
      <c r="Q11" s="224" t="s">
        <v>326</v>
      </c>
    </row>
    <row r="12" spans="1:17" ht="60" customHeight="1">
      <c r="A12" s="134">
        <v>6</v>
      </c>
      <c r="B12" s="151" t="str">
        <f>VLOOKUP(C12,'1. PRESUPUESTO GENERAL'!J:K,2,0)</f>
        <v>REALIZAR LA INTERVENTORIA A LAS OBRAS DE CONSTRUCCION DEL CENTRO DE SALUD DE ROZO</v>
      </c>
      <c r="C12" s="151" t="str">
        <f>CONCATENATE('1. PRESUPUESTO GENERAL'!$C$3,"_",A12)</f>
        <v>2600012_6</v>
      </c>
      <c r="D12" s="258">
        <v>46234</v>
      </c>
      <c r="E12" s="258">
        <v>46387</v>
      </c>
      <c r="F12" s="135"/>
      <c r="G12" s="135"/>
      <c r="H12" s="135"/>
      <c r="I12" s="135"/>
      <c r="J12" s="135"/>
      <c r="K12" s="223"/>
      <c r="L12" s="223"/>
      <c r="M12" s="223"/>
      <c r="N12" s="223"/>
      <c r="O12" s="223" t="s">
        <v>326</v>
      </c>
      <c r="P12" s="223" t="s">
        <v>326</v>
      </c>
      <c r="Q12" s="224" t="s">
        <v>326</v>
      </c>
    </row>
    <row r="13" spans="1:17" ht="60" customHeight="1" thickBot="1">
      <c r="A13" s="136">
        <v>7</v>
      </c>
      <c r="B13" s="152" t="str">
        <f>VLOOKUP(C13,'1. PRESUPUESTO GENERAL'!J:K,2,0)</f>
        <v>DOTAR CON EQUIPOS DE VENTILACION MECANICA EL CENTRO DE SALUD DE ROZO</v>
      </c>
      <c r="C13" s="152" t="str">
        <f>CONCATENATE('1. PRESUPUESTO GENERAL'!$C$3,"_",A13)</f>
        <v>2600012_7</v>
      </c>
      <c r="D13" s="260"/>
      <c r="E13" s="260"/>
      <c r="F13" s="137"/>
      <c r="G13" s="137"/>
      <c r="H13" s="137"/>
      <c r="I13" s="137"/>
      <c r="J13" s="137"/>
      <c r="K13" s="225"/>
      <c r="L13" s="225"/>
      <c r="M13" s="225"/>
      <c r="N13" s="225"/>
      <c r="O13" s="225"/>
      <c r="P13" s="225"/>
      <c r="Q13" s="226"/>
    </row>
    <row r="14" spans="1:17" ht="25.5" hidden="1" customHeight="1">
      <c r="A14" s="214">
        <v>8</v>
      </c>
      <c r="B14" s="215">
        <f>VLOOKUP(C14,'1. PRESUPUESTO GENERAL'!J:K,2,0)</f>
        <v>0</v>
      </c>
      <c r="C14" s="215" t="str">
        <f>CONCATENATE('1. PRESUPUESTO GENERAL'!$C$3,"_",A14)</f>
        <v>2600012_8</v>
      </c>
      <c r="D14" s="216"/>
      <c r="E14" s="216"/>
      <c r="F14" s="213"/>
      <c r="G14" s="213"/>
      <c r="H14" s="213"/>
      <c r="I14" s="213"/>
      <c r="J14" s="217"/>
      <c r="K14" s="227"/>
      <c r="L14" s="227"/>
      <c r="M14" s="227"/>
      <c r="N14" s="227"/>
      <c r="O14" s="227"/>
      <c r="P14" s="227"/>
      <c r="Q14" s="228"/>
    </row>
    <row r="15" spans="1:17" ht="25.5" hidden="1" customHeight="1">
      <c r="A15" s="134">
        <v>9</v>
      </c>
      <c r="B15" s="151">
        <f>VLOOKUP(C15,'1. PRESUPUESTO GENERAL'!J:K,2,0)</f>
        <v>0</v>
      </c>
      <c r="C15" s="151" t="str">
        <f>CONCATENATE('1. PRESUPUESTO GENERAL'!$C$3,"_",A15)</f>
        <v>2600012_9</v>
      </c>
      <c r="D15" s="154"/>
      <c r="E15" s="154"/>
      <c r="F15" s="135"/>
      <c r="G15" s="135"/>
      <c r="H15" s="135"/>
      <c r="I15" s="135"/>
      <c r="J15" s="186"/>
      <c r="K15" s="223"/>
      <c r="L15" s="223"/>
      <c r="M15" s="223"/>
      <c r="N15" s="223"/>
      <c r="O15" s="223"/>
      <c r="P15" s="223"/>
      <c r="Q15" s="224"/>
    </row>
    <row r="16" spans="1:17" ht="25.5" hidden="1" customHeight="1">
      <c r="A16" s="134">
        <v>10</v>
      </c>
      <c r="B16" s="151">
        <f>VLOOKUP(C16,'1. PRESUPUESTO GENERAL'!J:K,2,0)</f>
        <v>0</v>
      </c>
      <c r="C16" s="151" t="str">
        <f>CONCATENATE('1. PRESUPUESTO GENERAL'!$C$3,"_",A16)</f>
        <v>2600012_10</v>
      </c>
      <c r="D16" s="154"/>
      <c r="E16" s="154"/>
      <c r="F16" s="135"/>
      <c r="G16" s="135"/>
      <c r="H16" s="135"/>
      <c r="I16" s="135"/>
      <c r="J16" s="186"/>
      <c r="K16" s="223"/>
      <c r="L16" s="223"/>
      <c r="M16" s="223"/>
      <c r="N16" s="223"/>
      <c r="O16" s="223"/>
      <c r="P16" s="223"/>
      <c r="Q16" s="224"/>
    </row>
    <row r="17" spans="1:17" ht="25.5" hidden="1" customHeight="1">
      <c r="A17" s="134">
        <v>11</v>
      </c>
      <c r="B17" s="151">
        <f>VLOOKUP(C17,'1. PRESUPUESTO GENERAL'!J:K,2,0)</f>
        <v>0</v>
      </c>
      <c r="C17" s="151" t="str">
        <f>CONCATENATE('1. PRESUPUESTO GENERAL'!$C$3,"_",A17)</f>
        <v>2600012_11</v>
      </c>
      <c r="D17" s="154"/>
      <c r="E17" s="154"/>
      <c r="F17" s="135"/>
      <c r="G17" s="135"/>
      <c r="H17" s="135"/>
      <c r="I17" s="135"/>
      <c r="J17" s="186"/>
      <c r="K17" s="223"/>
      <c r="L17" s="223"/>
      <c r="M17" s="223"/>
      <c r="N17" s="223"/>
      <c r="O17" s="223"/>
      <c r="P17" s="223"/>
      <c r="Q17" s="224"/>
    </row>
    <row r="18" spans="1:17" ht="25.5" hidden="1" customHeight="1">
      <c r="A18" s="134">
        <v>12</v>
      </c>
      <c r="B18" s="151">
        <f>VLOOKUP(C18,'1. PRESUPUESTO GENERAL'!J:K,2,0)</f>
        <v>0</v>
      </c>
      <c r="C18" s="151" t="str">
        <f>CONCATENATE('1. PRESUPUESTO GENERAL'!$C$3,"_",A18)</f>
        <v>2600012_12</v>
      </c>
      <c r="D18" s="154"/>
      <c r="E18" s="154"/>
      <c r="F18" s="135"/>
      <c r="G18" s="135"/>
      <c r="H18" s="135"/>
      <c r="I18" s="135"/>
      <c r="J18" s="186"/>
      <c r="K18" s="223"/>
      <c r="L18" s="223"/>
      <c r="M18" s="223"/>
      <c r="N18" s="223"/>
      <c r="O18" s="223"/>
      <c r="P18" s="223"/>
      <c r="Q18" s="224"/>
    </row>
    <row r="19" spans="1:17" ht="25.5" hidden="1" customHeight="1">
      <c r="A19" s="134">
        <v>13</v>
      </c>
      <c r="B19" s="151">
        <f>VLOOKUP(C19,'1. PRESUPUESTO GENERAL'!J:K,2,0)</f>
        <v>0</v>
      </c>
      <c r="C19" s="151" t="str">
        <f>CONCATENATE('1. PRESUPUESTO GENERAL'!$C$3,"_",A19)</f>
        <v>2600012_13</v>
      </c>
      <c r="D19" s="154"/>
      <c r="E19" s="154"/>
      <c r="F19" s="135"/>
      <c r="G19" s="135"/>
      <c r="H19" s="135"/>
      <c r="I19" s="135"/>
      <c r="J19" s="186"/>
      <c r="K19" s="223"/>
      <c r="L19" s="223"/>
      <c r="M19" s="223"/>
      <c r="N19" s="223"/>
      <c r="O19" s="223"/>
      <c r="P19" s="223"/>
      <c r="Q19" s="224"/>
    </row>
    <row r="20" spans="1:17" ht="25.5" hidden="1" customHeight="1">
      <c r="A20" s="134">
        <v>14</v>
      </c>
      <c r="B20" s="151">
        <f>VLOOKUP(C20,'1. PRESUPUESTO GENERAL'!J:K,2,0)</f>
        <v>0</v>
      </c>
      <c r="C20" s="151" t="str">
        <f>CONCATENATE('1. PRESUPUESTO GENERAL'!$C$3,"_",A20)</f>
        <v>2600012_14</v>
      </c>
      <c r="D20" s="154"/>
      <c r="E20" s="154"/>
      <c r="F20" s="135"/>
      <c r="G20" s="135"/>
      <c r="H20" s="135"/>
      <c r="I20" s="135"/>
      <c r="J20" s="186"/>
      <c r="K20" s="223"/>
      <c r="L20" s="223"/>
      <c r="M20" s="223"/>
      <c r="N20" s="223"/>
      <c r="O20" s="223"/>
      <c r="P20" s="223"/>
      <c r="Q20" s="224"/>
    </row>
    <row r="21" spans="1:17" ht="25.5" hidden="1" customHeight="1">
      <c r="A21" s="134">
        <v>15</v>
      </c>
      <c r="B21" s="151">
        <f>VLOOKUP(C21,'1. PRESUPUESTO GENERAL'!J:K,2,0)</f>
        <v>0</v>
      </c>
      <c r="C21" s="151" t="str">
        <f>CONCATENATE('1. PRESUPUESTO GENERAL'!$C$3,"_",A21)</f>
        <v>2600012_15</v>
      </c>
      <c r="D21" s="154"/>
      <c r="E21" s="154"/>
      <c r="F21" s="135"/>
      <c r="G21" s="135"/>
      <c r="H21" s="135"/>
      <c r="I21" s="135"/>
      <c r="J21" s="186"/>
      <c r="K21" s="223"/>
      <c r="L21" s="223"/>
      <c r="M21" s="223"/>
      <c r="N21" s="223"/>
      <c r="O21" s="223"/>
      <c r="P21" s="223"/>
      <c r="Q21" s="224"/>
    </row>
    <row r="22" spans="1:17" ht="25.5" hidden="1" customHeight="1">
      <c r="A22" s="134">
        <v>16</v>
      </c>
      <c r="B22" s="151">
        <f>VLOOKUP(C22,'1. PRESUPUESTO GENERAL'!J:K,2,0)</f>
        <v>0</v>
      </c>
      <c r="C22" s="151" t="str">
        <f>CONCATENATE('1. PRESUPUESTO GENERAL'!$C$3,"_",A22)</f>
        <v>2600012_16</v>
      </c>
      <c r="D22" s="154"/>
      <c r="E22" s="154"/>
      <c r="F22" s="135"/>
      <c r="G22" s="135"/>
      <c r="H22" s="135"/>
      <c r="I22" s="135"/>
      <c r="J22" s="186"/>
      <c r="K22" s="223"/>
      <c r="L22" s="223"/>
      <c r="M22" s="223"/>
      <c r="N22" s="223"/>
      <c r="O22" s="223"/>
      <c r="P22" s="223"/>
      <c r="Q22" s="224"/>
    </row>
    <row r="23" spans="1:17" ht="25.5" hidden="1" customHeight="1">
      <c r="A23" s="134">
        <v>17</v>
      </c>
      <c r="B23" s="151">
        <f>VLOOKUP(C23,'1. PRESUPUESTO GENERAL'!J:K,2,0)</f>
        <v>0</v>
      </c>
      <c r="C23" s="151" t="str">
        <f>CONCATENATE('1. PRESUPUESTO GENERAL'!$C$3,"_",A23)</f>
        <v>2600012_17</v>
      </c>
      <c r="D23" s="154"/>
      <c r="E23" s="154"/>
      <c r="F23" s="135"/>
      <c r="G23" s="135"/>
      <c r="H23" s="135"/>
      <c r="I23" s="135"/>
      <c r="J23" s="186"/>
      <c r="K23" s="223"/>
      <c r="L23" s="223"/>
      <c r="M23" s="223"/>
      <c r="N23" s="223"/>
      <c r="O23" s="223"/>
      <c r="P23" s="223"/>
      <c r="Q23" s="224"/>
    </row>
    <row r="24" spans="1:17" ht="25.5" hidden="1" customHeight="1">
      <c r="A24" s="134">
        <v>18</v>
      </c>
      <c r="B24" s="151">
        <f>VLOOKUP(C24,'1. PRESUPUESTO GENERAL'!J:K,2,0)</f>
        <v>0</v>
      </c>
      <c r="C24" s="151" t="str">
        <f>CONCATENATE('1. PRESUPUESTO GENERAL'!$C$3,"_",A24)</f>
        <v>2600012_18</v>
      </c>
      <c r="D24" s="154"/>
      <c r="E24" s="154"/>
      <c r="F24" s="135"/>
      <c r="G24" s="135"/>
      <c r="H24" s="135"/>
      <c r="I24" s="135"/>
      <c r="J24" s="186"/>
      <c r="K24" s="223"/>
      <c r="L24" s="223"/>
      <c r="M24" s="223"/>
      <c r="N24" s="223"/>
      <c r="O24" s="223"/>
      <c r="P24" s="223"/>
      <c r="Q24" s="224"/>
    </row>
    <row r="25" spans="1:17" ht="25.5" hidden="1" customHeight="1">
      <c r="A25" s="134">
        <v>19</v>
      </c>
      <c r="B25" s="151">
        <f>VLOOKUP(C25,'1. PRESUPUESTO GENERAL'!J:K,2,0)</f>
        <v>0</v>
      </c>
      <c r="C25" s="151" t="str">
        <f>CONCATENATE('1. PRESUPUESTO GENERAL'!$C$3,"_",A25)</f>
        <v>2600012_19</v>
      </c>
      <c r="D25" s="154"/>
      <c r="E25" s="154"/>
      <c r="F25" s="135"/>
      <c r="G25" s="135"/>
      <c r="H25" s="135"/>
      <c r="I25" s="135"/>
      <c r="J25" s="186"/>
      <c r="K25" s="223"/>
      <c r="L25" s="223"/>
      <c r="M25" s="223"/>
      <c r="N25" s="223"/>
      <c r="O25" s="223"/>
      <c r="P25" s="223"/>
      <c r="Q25" s="224"/>
    </row>
    <row r="26" spans="1:17" ht="25.5" hidden="1" customHeight="1">
      <c r="A26" s="134">
        <v>20</v>
      </c>
      <c r="B26" s="151">
        <f>VLOOKUP(C26,'1. PRESUPUESTO GENERAL'!J:K,2,0)</f>
        <v>0</v>
      </c>
      <c r="C26" s="151" t="str">
        <f>CONCATENATE('1. PRESUPUESTO GENERAL'!$C$3,"_",A26)</f>
        <v>2600012_20</v>
      </c>
      <c r="D26" s="154"/>
      <c r="E26" s="154"/>
      <c r="F26" s="135"/>
      <c r="G26" s="135"/>
      <c r="H26" s="135"/>
      <c r="I26" s="135"/>
      <c r="J26" s="186"/>
      <c r="K26" s="223"/>
      <c r="L26" s="223"/>
      <c r="M26" s="223"/>
      <c r="N26" s="223"/>
      <c r="O26" s="223"/>
      <c r="P26" s="223"/>
      <c r="Q26" s="224"/>
    </row>
    <row r="27" spans="1:17" ht="25.5" hidden="1" customHeight="1">
      <c r="A27" s="134">
        <v>21</v>
      </c>
      <c r="B27" s="151">
        <f>VLOOKUP(C27,'1. PRESUPUESTO GENERAL'!J:K,2,0)</f>
        <v>0</v>
      </c>
      <c r="C27" s="151" t="str">
        <f>CONCATENATE('1. PRESUPUESTO GENERAL'!$C$3,"_",A27)</f>
        <v>2600012_21</v>
      </c>
      <c r="D27" s="154"/>
      <c r="E27" s="154"/>
      <c r="F27" s="135"/>
      <c r="G27" s="135"/>
      <c r="H27" s="135"/>
      <c r="I27" s="135"/>
      <c r="J27" s="186"/>
      <c r="K27" s="223"/>
      <c r="L27" s="223"/>
      <c r="M27" s="223"/>
      <c r="N27" s="223"/>
      <c r="O27" s="223"/>
      <c r="P27" s="223"/>
      <c r="Q27" s="224"/>
    </row>
    <row r="28" spans="1:17" ht="25.5" hidden="1" customHeight="1">
      <c r="A28" s="134">
        <v>22</v>
      </c>
      <c r="B28" s="151">
        <f>VLOOKUP(C28,'1. PRESUPUESTO GENERAL'!J:K,2,0)</f>
        <v>0</v>
      </c>
      <c r="C28" s="151" t="str">
        <f>CONCATENATE('1. PRESUPUESTO GENERAL'!$C$3,"_",A28)</f>
        <v>2600012_22</v>
      </c>
      <c r="D28" s="154"/>
      <c r="E28" s="154"/>
      <c r="F28" s="135"/>
      <c r="G28" s="135"/>
      <c r="H28" s="135"/>
      <c r="I28" s="135"/>
      <c r="J28" s="186"/>
      <c r="K28" s="223"/>
      <c r="L28" s="223"/>
      <c r="M28" s="223"/>
      <c r="N28" s="223"/>
      <c r="O28" s="223"/>
      <c r="P28" s="223"/>
      <c r="Q28" s="224"/>
    </row>
    <row r="29" spans="1:17" ht="25.5" hidden="1" customHeight="1">
      <c r="A29" s="134">
        <v>23</v>
      </c>
      <c r="B29" s="151">
        <f>VLOOKUP(C29,'1. PRESUPUESTO GENERAL'!J:K,2,0)</f>
        <v>0</v>
      </c>
      <c r="C29" s="151" t="str">
        <f>CONCATENATE('1. PRESUPUESTO GENERAL'!$C$3,"_",A29)</f>
        <v>2600012_23</v>
      </c>
      <c r="D29" s="154"/>
      <c r="E29" s="154"/>
      <c r="F29" s="135"/>
      <c r="G29" s="135"/>
      <c r="H29" s="135"/>
      <c r="I29" s="135"/>
      <c r="J29" s="186"/>
      <c r="K29" s="223"/>
      <c r="L29" s="223"/>
      <c r="M29" s="223"/>
      <c r="N29" s="223"/>
      <c r="O29" s="223"/>
      <c r="P29" s="223"/>
      <c r="Q29" s="224"/>
    </row>
    <row r="30" spans="1:17" ht="25.5" hidden="1" customHeight="1">
      <c r="A30" s="134">
        <v>24</v>
      </c>
      <c r="B30" s="151">
        <f>VLOOKUP(C30,'1. PRESUPUESTO GENERAL'!J:K,2,0)</f>
        <v>0</v>
      </c>
      <c r="C30" s="151" t="str">
        <f>CONCATENATE('1. PRESUPUESTO GENERAL'!$C$3,"_",A30)</f>
        <v>2600012_24</v>
      </c>
      <c r="D30" s="154"/>
      <c r="E30" s="154"/>
      <c r="F30" s="135"/>
      <c r="G30" s="135"/>
      <c r="H30" s="135"/>
      <c r="I30" s="135"/>
      <c r="J30" s="186"/>
      <c r="K30" s="223"/>
      <c r="L30" s="223"/>
      <c r="M30" s="223"/>
      <c r="N30" s="223"/>
      <c r="O30" s="223"/>
      <c r="P30" s="223"/>
      <c r="Q30" s="224"/>
    </row>
    <row r="31" spans="1:17" ht="25.5" hidden="1" customHeight="1">
      <c r="A31" s="134">
        <v>25</v>
      </c>
      <c r="B31" s="151">
        <f>VLOOKUP(C31,'1. PRESUPUESTO GENERAL'!J:K,2,0)</f>
        <v>0</v>
      </c>
      <c r="C31" s="151" t="str">
        <f>CONCATENATE('1. PRESUPUESTO GENERAL'!$C$3,"_",A31)</f>
        <v>2600012_25</v>
      </c>
      <c r="D31" s="154"/>
      <c r="E31" s="154"/>
      <c r="F31" s="135"/>
      <c r="G31" s="135"/>
      <c r="H31" s="135"/>
      <c r="I31" s="135"/>
      <c r="J31" s="186"/>
      <c r="K31" s="223"/>
      <c r="L31" s="223"/>
      <c r="M31" s="223"/>
      <c r="N31" s="223"/>
      <c r="O31" s="223"/>
      <c r="P31" s="223"/>
      <c r="Q31" s="224"/>
    </row>
    <row r="32" spans="1:17" ht="25.5" hidden="1" customHeight="1">
      <c r="A32" s="134">
        <v>26</v>
      </c>
      <c r="B32" s="151">
        <f>VLOOKUP(C32,'1. PRESUPUESTO GENERAL'!J:K,2,0)</f>
        <v>0</v>
      </c>
      <c r="C32" s="151" t="str">
        <f>CONCATENATE('1. PRESUPUESTO GENERAL'!$C$3,"_",A32)</f>
        <v>2600012_26</v>
      </c>
      <c r="D32" s="154"/>
      <c r="E32" s="154"/>
      <c r="F32" s="135"/>
      <c r="G32" s="135"/>
      <c r="H32" s="135"/>
      <c r="I32" s="135"/>
      <c r="J32" s="186"/>
      <c r="K32" s="223"/>
      <c r="L32" s="223"/>
      <c r="M32" s="223"/>
      <c r="N32" s="223"/>
      <c r="O32" s="223"/>
      <c r="P32" s="223"/>
      <c r="Q32" s="224"/>
    </row>
    <row r="33" spans="1:17" ht="25.5" hidden="1" customHeight="1">
      <c r="A33" s="134">
        <v>27</v>
      </c>
      <c r="B33" s="151">
        <f>VLOOKUP(C33,'1. PRESUPUESTO GENERAL'!J:K,2,0)</f>
        <v>0</v>
      </c>
      <c r="C33" s="151" t="str">
        <f>CONCATENATE('1. PRESUPUESTO GENERAL'!$C$3,"_",A33)</f>
        <v>2600012_27</v>
      </c>
      <c r="D33" s="154"/>
      <c r="E33" s="154"/>
      <c r="F33" s="135"/>
      <c r="G33" s="135"/>
      <c r="H33" s="135"/>
      <c r="I33" s="135"/>
      <c r="J33" s="186"/>
      <c r="K33" s="223"/>
      <c r="L33" s="223"/>
      <c r="M33" s="223"/>
      <c r="N33" s="223"/>
      <c r="O33" s="223"/>
      <c r="P33" s="223"/>
      <c r="Q33" s="224"/>
    </row>
    <row r="34" spans="1:17" ht="25.5" hidden="1" customHeight="1">
      <c r="A34" s="134">
        <v>28</v>
      </c>
      <c r="B34" s="151">
        <f>VLOOKUP(C34,'1. PRESUPUESTO GENERAL'!J:K,2,0)</f>
        <v>0</v>
      </c>
      <c r="C34" s="151" t="str">
        <f>CONCATENATE('1. PRESUPUESTO GENERAL'!$C$3,"_",A34)</f>
        <v>2600012_28</v>
      </c>
      <c r="D34" s="154"/>
      <c r="E34" s="154"/>
      <c r="F34" s="135"/>
      <c r="G34" s="135"/>
      <c r="H34" s="135"/>
      <c r="I34" s="135"/>
      <c r="J34" s="186"/>
      <c r="K34" s="223"/>
      <c r="L34" s="223"/>
      <c r="M34" s="223"/>
      <c r="N34" s="223"/>
      <c r="O34" s="223"/>
      <c r="P34" s="223"/>
      <c r="Q34" s="224"/>
    </row>
    <row r="35" spans="1:17" ht="25.5" hidden="1" customHeight="1">
      <c r="A35" s="134">
        <v>29</v>
      </c>
      <c r="B35" s="151">
        <f>VLOOKUP(C35,'1. PRESUPUESTO GENERAL'!J:K,2,0)</f>
        <v>0</v>
      </c>
      <c r="C35" s="151" t="str">
        <f>CONCATENATE('1. PRESUPUESTO GENERAL'!$C$3,"_",A35)</f>
        <v>2600012_29</v>
      </c>
      <c r="D35" s="154"/>
      <c r="E35" s="154"/>
      <c r="F35" s="135"/>
      <c r="G35" s="135"/>
      <c r="H35" s="135"/>
      <c r="I35" s="135"/>
      <c r="J35" s="186"/>
      <c r="K35" s="223"/>
      <c r="L35" s="223"/>
      <c r="M35" s="223"/>
      <c r="N35" s="223"/>
      <c r="O35" s="223"/>
      <c r="P35" s="223"/>
      <c r="Q35" s="224"/>
    </row>
    <row r="36" spans="1:17" ht="25.5" hidden="1" customHeight="1">
      <c r="A36" s="134">
        <v>30</v>
      </c>
      <c r="B36" s="151">
        <f>VLOOKUP(C36,'1. PRESUPUESTO GENERAL'!J:K,2,0)</f>
        <v>0</v>
      </c>
      <c r="C36" s="151" t="str">
        <f>CONCATENATE('1. PRESUPUESTO GENERAL'!$C$3,"_",A36)</f>
        <v>2600012_30</v>
      </c>
      <c r="D36" s="154"/>
      <c r="E36" s="154"/>
      <c r="F36" s="135"/>
      <c r="G36" s="135"/>
      <c r="H36" s="135"/>
      <c r="I36" s="135"/>
      <c r="J36" s="186"/>
      <c r="K36" s="223"/>
      <c r="L36" s="223"/>
      <c r="M36" s="223"/>
      <c r="N36" s="223"/>
      <c r="O36" s="223"/>
      <c r="P36" s="223"/>
      <c r="Q36" s="224"/>
    </row>
    <row r="37" spans="1:17" ht="25.5" hidden="1" customHeight="1">
      <c r="A37" s="134">
        <v>31</v>
      </c>
      <c r="B37" s="151">
        <f>VLOOKUP(C37,'1. PRESUPUESTO GENERAL'!J:K,2,0)</f>
        <v>0</v>
      </c>
      <c r="C37" s="151" t="str">
        <f>CONCATENATE('1. PRESUPUESTO GENERAL'!$C$3,"_",A37)</f>
        <v>2600012_31</v>
      </c>
      <c r="D37" s="154"/>
      <c r="E37" s="154"/>
      <c r="F37" s="135"/>
      <c r="G37" s="135"/>
      <c r="H37" s="135"/>
      <c r="I37" s="135"/>
      <c r="J37" s="186"/>
      <c r="K37" s="223"/>
      <c r="L37" s="223"/>
      <c r="M37" s="223"/>
      <c r="N37" s="223"/>
      <c r="O37" s="223"/>
      <c r="P37" s="223"/>
      <c r="Q37" s="224"/>
    </row>
    <row r="38" spans="1:17" ht="25.5" hidden="1" customHeight="1">
      <c r="A38" s="134">
        <v>32</v>
      </c>
      <c r="B38" s="151">
        <f>VLOOKUP(C38,'1. PRESUPUESTO GENERAL'!J:K,2,0)</f>
        <v>0</v>
      </c>
      <c r="C38" s="151" t="str">
        <f>CONCATENATE('1. PRESUPUESTO GENERAL'!$C$3,"_",A38)</f>
        <v>2600012_32</v>
      </c>
      <c r="D38" s="154"/>
      <c r="E38" s="154"/>
      <c r="F38" s="135"/>
      <c r="G38" s="135"/>
      <c r="H38" s="135"/>
      <c r="I38" s="135"/>
      <c r="J38" s="186"/>
      <c r="K38" s="223"/>
      <c r="L38" s="223"/>
      <c r="M38" s="223"/>
      <c r="N38" s="223"/>
      <c r="O38" s="223"/>
      <c r="P38" s="223"/>
      <c r="Q38" s="224"/>
    </row>
    <row r="39" spans="1:17" ht="25.5" hidden="1" customHeight="1">
      <c r="A39" s="134">
        <v>33</v>
      </c>
      <c r="B39" s="151">
        <f>VLOOKUP(C39,'1. PRESUPUESTO GENERAL'!J:K,2,0)</f>
        <v>0</v>
      </c>
      <c r="C39" s="151" t="str">
        <f>CONCATENATE('1. PRESUPUESTO GENERAL'!$C$3,"_",A39)</f>
        <v>2600012_33</v>
      </c>
      <c r="D39" s="154"/>
      <c r="E39" s="154"/>
      <c r="F39" s="135"/>
      <c r="G39" s="135"/>
      <c r="H39" s="135"/>
      <c r="I39" s="135"/>
      <c r="J39" s="186"/>
      <c r="K39" s="223"/>
      <c r="L39" s="223"/>
      <c r="M39" s="223"/>
      <c r="N39" s="223"/>
      <c r="O39" s="223"/>
      <c r="P39" s="223"/>
      <c r="Q39" s="224"/>
    </row>
    <row r="40" spans="1:17" ht="25.5" hidden="1" customHeight="1">
      <c r="A40" s="134">
        <v>34</v>
      </c>
      <c r="B40" s="151">
        <f>VLOOKUP(C40,'1. PRESUPUESTO GENERAL'!J:K,2,0)</f>
        <v>0</v>
      </c>
      <c r="C40" s="151" t="str">
        <f>CONCATENATE('1. PRESUPUESTO GENERAL'!$C$3,"_",A40)</f>
        <v>2600012_34</v>
      </c>
      <c r="D40" s="154"/>
      <c r="E40" s="154"/>
      <c r="F40" s="135"/>
      <c r="G40" s="135"/>
      <c r="H40" s="135"/>
      <c r="I40" s="135"/>
      <c r="J40" s="186"/>
      <c r="K40" s="223"/>
      <c r="L40" s="223"/>
      <c r="M40" s="223"/>
      <c r="N40" s="223"/>
      <c r="O40" s="223"/>
      <c r="P40" s="223"/>
      <c r="Q40" s="224"/>
    </row>
    <row r="41" spans="1:17" ht="23.4" hidden="1" customHeight="1" thickBot="1">
      <c r="A41" s="136">
        <v>35</v>
      </c>
      <c r="B41" s="152">
        <f>VLOOKUP(C41,'1. PRESUPUESTO GENERAL'!J:K,2,0)</f>
        <v>0</v>
      </c>
      <c r="C41" s="152" t="str">
        <f>CONCATENATE('1. PRESUPUESTO GENERAL'!$C$3,"_",A41)</f>
        <v>2600012_35</v>
      </c>
      <c r="D41" s="155"/>
      <c r="E41" s="155"/>
      <c r="F41" s="137"/>
      <c r="G41" s="137"/>
      <c r="H41" s="137"/>
      <c r="I41" s="137"/>
      <c r="J41" s="187"/>
      <c r="K41" s="225"/>
      <c r="L41" s="225"/>
      <c r="M41" s="225"/>
      <c r="N41" s="225"/>
      <c r="O41" s="225"/>
      <c r="P41" s="225"/>
      <c r="Q41" s="226"/>
    </row>
    <row r="42" spans="1:17" ht="14.4" customHeight="1">
      <c r="A42" s="115"/>
      <c r="B42" s="116"/>
      <c r="C42" s="116"/>
      <c r="D42" s="116"/>
      <c r="E42" s="116"/>
      <c r="F42" s="84"/>
      <c r="G42" s="84"/>
      <c r="H42" s="84"/>
      <c r="I42" s="84"/>
      <c r="J42" s="84"/>
      <c r="K42" s="230"/>
      <c r="L42" s="230"/>
      <c r="M42" s="230"/>
      <c r="N42" s="230"/>
      <c r="O42" s="230"/>
      <c r="P42" s="230"/>
      <c r="Q42" s="230"/>
    </row>
    <row r="43" spans="1:17" ht="14.4" customHeight="1">
      <c r="A43" s="312"/>
      <c r="B43" s="312"/>
      <c r="C43" s="312"/>
      <c r="D43" s="312"/>
      <c r="E43" s="312"/>
      <c r="F43" s="312"/>
      <c r="G43" s="312"/>
      <c r="H43" s="312"/>
      <c r="I43" s="312"/>
      <c r="J43" s="312"/>
      <c r="K43" s="231"/>
      <c r="L43" s="231"/>
      <c r="M43" s="231"/>
      <c r="N43" s="231"/>
      <c r="O43" s="231"/>
      <c r="P43" s="231"/>
      <c r="Q43" s="231"/>
    </row>
    <row r="44" spans="1:17" s="99" customFormat="1" ht="14.4" customHeight="1">
      <c r="A44" s="239" t="s">
        <v>58</v>
      </c>
      <c r="B44" s="110"/>
      <c r="C44" s="110"/>
      <c r="D44" s="110"/>
      <c r="E44" s="110"/>
      <c r="F44" s="110"/>
      <c r="G44" s="110"/>
      <c r="H44" s="110"/>
      <c r="I44" s="110"/>
      <c r="J44" s="110"/>
      <c r="K44" s="232"/>
      <c r="L44" s="232"/>
      <c r="M44" s="232"/>
      <c r="N44" s="232"/>
      <c r="O44" s="232"/>
      <c r="P44" s="232"/>
      <c r="Q44" s="232"/>
    </row>
    <row r="45" spans="1:17" s="99" customFormat="1" ht="14.4" customHeight="1">
      <c r="A45" s="193" t="s">
        <v>59</v>
      </c>
      <c r="B45" s="110"/>
      <c r="C45" s="110"/>
      <c r="D45" s="110"/>
      <c r="E45" s="110"/>
      <c r="F45" s="110"/>
      <c r="G45" s="110"/>
      <c r="H45" s="110"/>
      <c r="I45" s="110"/>
      <c r="J45" s="110"/>
      <c r="K45" s="232"/>
      <c r="L45" s="232"/>
      <c r="M45" s="232"/>
      <c r="N45" s="232"/>
      <c r="O45" s="232"/>
      <c r="P45" s="232"/>
      <c r="Q45" s="232"/>
    </row>
    <row r="46" spans="1:17" s="99" customFormat="1" ht="14.4" customHeight="1">
      <c r="A46" s="239" t="s">
        <v>60</v>
      </c>
      <c r="B46" s="110"/>
      <c r="C46" s="110"/>
      <c r="D46" s="110"/>
      <c r="E46" s="110"/>
      <c r="F46" s="110"/>
      <c r="G46" s="110"/>
      <c r="H46" s="110"/>
      <c r="I46" s="110"/>
      <c r="J46" s="110"/>
      <c r="K46" s="232"/>
      <c r="L46" s="232"/>
      <c r="M46" s="232"/>
      <c r="N46" s="232"/>
      <c r="O46" s="232"/>
      <c r="P46" s="232"/>
      <c r="Q46" s="232"/>
    </row>
    <row r="47" spans="1:17" s="99" customFormat="1" ht="14.4" customHeight="1">
      <c r="A47" s="194" t="s">
        <v>61</v>
      </c>
      <c r="B47" s="110"/>
      <c r="C47" s="110"/>
      <c r="D47" s="110"/>
      <c r="E47" s="110"/>
      <c r="F47" s="110"/>
      <c r="G47" s="110"/>
      <c r="H47" s="110"/>
      <c r="I47" s="110"/>
      <c r="J47" s="110"/>
      <c r="K47" s="232"/>
      <c r="L47" s="232"/>
      <c r="M47" s="232"/>
      <c r="N47" s="232"/>
      <c r="O47" s="232"/>
      <c r="P47" s="232"/>
      <c r="Q47" s="232"/>
    </row>
    <row r="48" spans="1:17" s="99" customFormat="1" ht="14.4" customHeight="1">
      <c r="A48" s="110"/>
      <c r="B48" s="110"/>
      <c r="C48" s="110"/>
      <c r="D48" s="110"/>
      <c r="E48" s="110"/>
      <c r="F48" s="110"/>
      <c r="G48" s="110"/>
      <c r="H48" s="110"/>
      <c r="I48" s="110"/>
      <c r="J48" s="110"/>
      <c r="K48" s="232"/>
      <c r="L48" s="232"/>
      <c r="M48" s="232"/>
      <c r="N48" s="232"/>
      <c r="O48" s="232"/>
      <c r="P48" s="232"/>
      <c r="Q48" s="232"/>
    </row>
    <row r="49" spans="1:17" ht="14.4" customHeight="1">
      <c r="A49" s="312"/>
      <c r="B49" s="312"/>
      <c r="C49" s="312"/>
      <c r="D49" s="312"/>
      <c r="E49" s="312"/>
      <c r="F49" s="312"/>
      <c r="G49" s="312"/>
      <c r="H49" s="312"/>
      <c r="I49" s="312"/>
      <c r="J49" s="312"/>
      <c r="K49" s="231"/>
      <c r="L49" s="231"/>
      <c r="M49" s="231"/>
      <c r="N49" s="231"/>
      <c r="O49" s="231"/>
      <c r="P49" s="231"/>
      <c r="Q49" s="231"/>
    </row>
    <row r="50" spans="1:17" ht="14.4" customHeight="1">
      <c r="A50" s="312"/>
      <c r="B50" s="312"/>
      <c r="C50" s="312"/>
      <c r="D50" s="312"/>
      <c r="E50" s="312"/>
      <c r="F50" s="312"/>
      <c r="G50" s="312"/>
      <c r="H50" s="312"/>
      <c r="I50" s="312"/>
      <c r="J50" s="312"/>
      <c r="K50" s="231"/>
      <c r="L50" s="231"/>
      <c r="M50" s="231"/>
      <c r="N50" s="231"/>
      <c r="O50" s="231"/>
      <c r="P50" s="231"/>
      <c r="Q50" s="231"/>
    </row>
    <row r="51" spans="1:17" ht="14.4" customHeight="1">
      <c r="A51" s="312"/>
      <c r="B51" s="312"/>
      <c r="C51" s="312"/>
      <c r="D51" s="312"/>
      <c r="E51" s="312"/>
      <c r="F51" s="312"/>
      <c r="G51" s="312"/>
      <c r="H51" s="312"/>
      <c r="I51" s="312"/>
      <c r="J51" s="312"/>
      <c r="K51" s="231"/>
      <c r="L51" s="231"/>
      <c r="M51" s="231"/>
      <c r="N51" s="231"/>
      <c r="O51" s="231"/>
      <c r="P51" s="231"/>
      <c r="Q51" s="231"/>
    </row>
    <row r="52" spans="1:17" ht="15" customHeight="1">
      <c r="A52" s="312"/>
      <c r="B52" s="312"/>
      <c r="C52" s="312"/>
      <c r="D52" s="312"/>
      <c r="E52" s="312"/>
      <c r="F52" s="312"/>
      <c r="G52" s="312"/>
      <c r="H52" s="312"/>
      <c r="I52" s="312"/>
      <c r="J52" s="312"/>
      <c r="K52" s="231"/>
      <c r="L52" s="231"/>
      <c r="M52" s="231"/>
      <c r="N52" s="231"/>
      <c r="O52" s="231"/>
      <c r="P52" s="231"/>
      <c r="Q52" s="231"/>
    </row>
    <row r="53" spans="1:17" ht="15" customHeight="1">
      <c r="A53" s="312"/>
      <c r="B53" s="312"/>
      <c r="C53" s="312"/>
      <c r="D53" s="312"/>
      <c r="E53" s="312"/>
      <c r="F53" s="312"/>
      <c r="G53" s="312"/>
      <c r="H53" s="312"/>
      <c r="I53" s="312"/>
      <c r="J53" s="312"/>
      <c r="K53" s="231"/>
      <c r="L53" s="231"/>
      <c r="M53" s="231"/>
      <c r="N53" s="231"/>
      <c r="O53" s="231"/>
      <c r="P53" s="231"/>
      <c r="Q53" s="231"/>
    </row>
    <row r="54" spans="1:17" ht="15.75" customHeight="1">
      <c r="A54" s="312"/>
      <c r="B54" s="312"/>
      <c r="C54" s="312"/>
      <c r="D54" s="312"/>
      <c r="E54" s="312"/>
      <c r="F54" s="312"/>
      <c r="G54" s="312"/>
      <c r="H54" s="312"/>
      <c r="I54" s="312"/>
      <c r="J54" s="312"/>
      <c r="K54" s="231"/>
      <c r="L54" s="231"/>
      <c r="M54" s="231"/>
      <c r="N54" s="231"/>
      <c r="O54" s="231"/>
      <c r="P54" s="231"/>
      <c r="Q54" s="231"/>
    </row>
    <row r="55" spans="1:17" ht="15.75" customHeight="1">
      <c r="A55" s="312"/>
      <c r="B55" s="312"/>
      <c r="C55" s="312"/>
      <c r="D55" s="312"/>
      <c r="E55" s="312"/>
      <c r="F55" s="312"/>
      <c r="G55" s="312"/>
      <c r="H55" s="312"/>
      <c r="I55" s="312"/>
      <c r="J55" s="312"/>
      <c r="K55" s="231"/>
      <c r="L55" s="231"/>
      <c r="M55" s="231"/>
      <c r="N55" s="231"/>
      <c r="O55" s="231"/>
      <c r="P55" s="231"/>
      <c r="Q55" s="231"/>
    </row>
    <row r="56" spans="1:17" ht="15.75" customHeight="1">
      <c r="A56" s="312"/>
      <c r="B56" s="312"/>
      <c r="C56" s="312"/>
      <c r="D56" s="312"/>
      <c r="E56" s="312"/>
      <c r="F56" s="312"/>
      <c r="G56" s="312"/>
      <c r="H56" s="312"/>
      <c r="I56" s="312"/>
      <c r="J56" s="312"/>
      <c r="K56" s="231"/>
      <c r="L56" s="231"/>
      <c r="M56" s="231"/>
      <c r="N56" s="231"/>
      <c r="O56" s="231"/>
      <c r="P56" s="231"/>
      <c r="Q56" s="231"/>
    </row>
    <row r="57" spans="1:17" ht="15.75" customHeight="1">
      <c r="A57" s="312"/>
      <c r="B57" s="312"/>
      <c r="C57" s="312"/>
      <c r="D57" s="312"/>
      <c r="E57" s="312"/>
      <c r="F57" s="312"/>
      <c r="G57" s="312"/>
      <c r="H57" s="312"/>
      <c r="I57" s="312"/>
      <c r="J57" s="312"/>
      <c r="K57" s="231"/>
      <c r="L57" s="231"/>
      <c r="M57" s="231"/>
      <c r="N57" s="231"/>
      <c r="O57" s="231"/>
      <c r="P57" s="231"/>
      <c r="Q57" s="231"/>
    </row>
    <row r="58" spans="1:17" ht="15.75" customHeight="1">
      <c r="A58" s="312"/>
      <c r="B58" s="312"/>
      <c r="C58" s="312"/>
      <c r="D58" s="312"/>
      <c r="E58" s="312"/>
      <c r="F58" s="312"/>
      <c r="G58" s="312"/>
      <c r="H58" s="312"/>
      <c r="I58" s="312"/>
      <c r="J58" s="312"/>
      <c r="K58" s="231"/>
      <c r="L58" s="231"/>
      <c r="M58" s="231"/>
      <c r="N58" s="231"/>
      <c r="O58" s="231"/>
      <c r="P58" s="231"/>
      <c r="Q58" s="231"/>
    </row>
    <row r="59" spans="1:17" ht="15.75" customHeight="1">
      <c r="A59" s="312"/>
      <c r="B59" s="312"/>
      <c r="C59" s="312"/>
      <c r="D59" s="312"/>
      <c r="E59" s="312"/>
      <c r="F59" s="312"/>
      <c r="G59" s="312"/>
      <c r="H59" s="312"/>
      <c r="I59" s="312"/>
      <c r="J59" s="312"/>
      <c r="K59" s="231"/>
      <c r="L59" s="231"/>
      <c r="M59" s="231"/>
      <c r="N59" s="231"/>
      <c r="O59" s="231"/>
      <c r="P59" s="231"/>
      <c r="Q59" s="231"/>
    </row>
    <row r="60" spans="1:17" ht="15.75" customHeight="1">
      <c r="A60" s="312"/>
      <c r="B60" s="312"/>
      <c r="C60" s="312"/>
      <c r="D60" s="312"/>
      <c r="E60" s="312"/>
      <c r="F60" s="312"/>
      <c r="G60" s="312"/>
      <c r="H60" s="312"/>
      <c r="I60" s="312"/>
      <c r="J60" s="312"/>
      <c r="K60" s="231"/>
      <c r="L60" s="231"/>
      <c r="M60" s="231"/>
      <c r="N60" s="231"/>
      <c r="O60" s="231"/>
      <c r="P60" s="231"/>
      <c r="Q60" s="231"/>
    </row>
    <row r="61" spans="1:17" ht="15.75" customHeight="1">
      <c r="A61" s="312"/>
      <c r="B61" s="312"/>
      <c r="C61" s="312"/>
      <c r="D61" s="312"/>
      <c r="E61" s="312"/>
      <c r="F61" s="312"/>
      <c r="G61" s="312"/>
      <c r="H61" s="312"/>
      <c r="I61" s="312"/>
      <c r="J61" s="312"/>
      <c r="K61" s="231"/>
      <c r="L61" s="231"/>
      <c r="M61" s="231"/>
      <c r="N61" s="231"/>
      <c r="O61" s="231"/>
      <c r="P61" s="231"/>
      <c r="Q61" s="231"/>
    </row>
    <row r="62" spans="1:17" ht="15.75" customHeight="1">
      <c r="A62" s="312"/>
      <c r="B62" s="312"/>
      <c r="C62" s="312"/>
      <c r="D62" s="312"/>
      <c r="E62" s="312"/>
      <c r="F62" s="312"/>
      <c r="G62" s="312"/>
      <c r="H62" s="312"/>
      <c r="I62" s="312"/>
      <c r="J62" s="312"/>
      <c r="K62" s="231"/>
      <c r="L62" s="231"/>
      <c r="M62" s="231"/>
      <c r="N62" s="231"/>
      <c r="O62" s="231"/>
      <c r="P62" s="231"/>
      <c r="Q62" s="231"/>
    </row>
    <row r="63" spans="1:17" ht="15.75" customHeight="1">
      <c r="A63" s="312"/>
      <c r="B63" s="312"/>
      <c r="C63" s="312"/>
      <c r="D63" s="312"/>
      <c r="E63" s="312"/>
      <c r="F63" s="312"/>
      <c r="G63" s="312"/>
      <c r="H63" s="312"/>
      <c r="I63" s="312"/>
      <c r="J63" s="312"/>
      <c r="K63" s="231"/>
      <c r="L63" s="231"/>
      <c r="M63" s="231"/>
      <c r="N63" s="231"/>
      <c r="O63" s="231"/>
      <c r="P63" s="231"/>
      <c r="Q63" s="231"/>
    </row>
    <row r="64" spans="1:17" ht="15.75" customHeight="1">
      <c r="A64" s="312"/>
      <c r="B64" s="312"/>
      <c r="C64" s="312"/>
      <c r="D64" s="312"/>
      <c r="E64" s="312"/>
      <c r="F64" s="312"/>
      <c r="G64" s="312"/>
      <c r="H64" s="312"/>
      <c r="I64" s="312"/>
      <c r="J64" s="312"/>
      <c r="K64" s="231"/>
      <c r="L64" s="231"/>
      <c r="M64" s="231"/>
      <c r="N64" s="231"/>
      <c r="O64" s="231"/>
      <c r="P64" s="231"/>
      <c r="Q64" s="231"/>
    </row>
    <row r="65" spans="1:17" ht="15.75" customHeight="1">
      <c r="A65" s="312"/>
      <c r="B65" s="312"/>
      <c r="C65" s="312"/>
      <c r="D65" s="312"/>
      <c r="E65" s="312"/>
      <c r="F65" s="312"/>
      <c r="G65" s="312"/>
      <c r="H65" s="312"/>
      <c r="I65" s="312"/>
      <c r="J65" s="312"/>
      <c r="K65" s="231"/>
      <c r="L65" s="231"/>
      <c r="M65" s="231"/>
      <c r="N65" s="231"/>
      <c r="O65" s="231"/>
      <c r="P65" s="231"/>
      <c r="Q65" s="231"/>
    </row>
    <row r="66" spans="1:17" ht="15.75" customHeight="1">
      <c r="A66" s="312"/>
      <c r="B66" s="312"/>
      <c r="C66" s="312"/>
      <c r="D66" s="312"/>
      <c r="E66" s="312"/>
      <c r="F66" s="312"/>
      <c r="G66" s="312"/>
      <c r="H66" s="312"/>
      <c r="I66" s="312"/>
      <c r="J66" s="312"/>
      <c r="K66" s="231"/>
      <c r="L66" s="231"/>
      <c r="M66" s="231"/>
      <c r="N66" s="231"/>
      <c r="O66" s="231"/>
      <c r="P66" s="231"/>
      <c r="Q66" s="231"/>
    </row>
    <row r="67" spans="1:17" ht="15.75" customHeight="1">
      <c r="A67" s="312"/>
      <c r="B67" s="312"/>
      <c r="C67" s="312"/>
      <c r="D67" s="312"/>
      <c r="E67" s="312"/>
      <c r="F67" s="312"/>
      <c r="G67" s="312"/>
      <c r="H67" s="312"/>
      <c r="I67" s="312"/>
      <c r="J67" s="312"/>
      <c r="K67" s="231"/>
      <c r="L67" s="231"/>
      <c r="M67" s="231"/>
      <c r="N67" s="231"/>
      <c r="O67" s="231"/>
      <c r="P67" s="231"/>
      <c r="Q67" s="231"/>
    </row>
    <row r="68" spans="1:17" ht="15.75" customHeight="1">
      <c r="A68" s="312"/>
      <c r="B68" s="312"/>
      <c r="C68" s="312"/>
      <c r="D68" s="312"/>
      <c r="E68" s="312"/>
      <c r="F68" s="312"/>
      <c r="G68" s="312"/>
      <c r="H68" s="312"/>
      <c r="I68" s="312"/>
      <c r="J68" s="312"/>
      <c r="K68" s="231"/>
      <c r="L68" s="231"/>
      <c r="M68" s="231"/>
      <c r="N68" s="231"/>
      <c r="O68" s="231"/>
      <c r="P68" s="231"/>
      <c r="Q68" s="231"/>
    </row>
    <row r="69" spans="1:17" ht="15.75" customHeight="1"/>
    <row r="70" spans="1:17" ht="15.75" customHeight="1"/>
    <row r="71" spans="1:17" ht="15.75" customHeight="1"/>
    <row r="72" spans="1:17" ht="15.75" customHeight="1"/>
    <row r="73" spans="1:17" ht="15.75" customHeight="1"/>
    <row r="74" spans="1:17" ht="15.75" customHeight="1"/>
    <row r="75" spans="1:17" ht="15.75" customHeight="1"/>
    <row r="76" spans="1:17" ht="15.75" customHeight="1"/>
    <row r="77" spans="1:17" ht="15.75" customHeight="1"/>
    <row r="78" spans="1:17" ht="15.75" customHeight="1"/>
    <row r="79" spans="1:17" ht="15.75" customHeight="1"/>
    <row r="80" spans="1:17"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sheetData>
  <sheetProtection algorithmName="SHA-512" hashValue="RMDj0phG62GenciMPi66/7PKV6FttUAO+gTw/IHTfNnlpB7G9dsXJCxGvggOOdUZNpi85dJlaT4Daw7U8/wVZA==" saltValue="i5sQq3qI2WWl3fhUWoSDXg==" spinCount="100000" sheet="1" objects="1" scenarios="1"/>
  <mergeCells count="10">
    <mergeCell ref="A1:Q1"/>
    <mergeCell ref="C4:C6"/>
    <mergeCell ref="F3:Q3"/>
    <mergeCell ref="A3:E3"/>
    <mergeCell ref="D4:D6"/>
    <mergeCell ref="A4:A6"/>
    <mergeCell ref="B4:B6"/>
    <mergeCell ref="F5:Q5"/>
    <mergeCell ref="F4:Q4"/>
    <mergeCell ref="E4:E6"/>
  </mergeCells>
  <printOptions horizontalCentered="1" verticalCentered="1"/>
  <pageMargins left="0.4861111111111111" right="0.77256944444444442" top="1.380208333333333" bottom="0.98090277777777779" header="0.47244094488188981" footer="0.43307086614173229"/>
  <pageSetup scale="50" orientation="landscape" r:id="rId1"/>
  <headerFooter>
    <oddHeader>&amp;L&amp;G
Alcaldía Municipal 
de Palmira
Nit.: 891.380.007-3&amp;C                
  PROCESO: BANCO DE PROYECTOS 
CADENA DE VALOR Y PRESUPUESTO DEL PROYECTO&amp;REBPFO-017 
 Versión.07
 18/02/2025 
Página &amp;P de &amp;N</oddHeader>
    <oddFooter>&amp;LCentro Administrativo Municipal de Palmira 
Calle 30 No. 29 -39: Código Postal 763533
www.palmira.gov.co
Teléfono:  6028912312&amp;R&amp;G</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A1007"/>
  <sheetViews>
    <sheetView showGridLines="0" view="pageBreakPreview" zoomScale="70" zoomScaleNormal="100" zoomScaleSheetLayoutView="70" zoomScalePageLayoutView="70" workbookViewId="0">
      <selection activeCell="C35" sqref="C35"/>
    </sheetView>
  </sheetViews>
  <sheetFormatPr baseColWidth="10" defaultColWidth="14.44140625" defaultRowHeight="15" customHeight="1"/>
  <cols>
    <col min="1" max="1" width="31.6640625" customWidth="1"/>
    <col min="2" max="2" width="44" customWidth="1"/>
    <col min="3" max="4" width="46.88671875" customWidth="1"/>
    <col min="5" max="5" width="33.6640625" customWidth="1"/>
  </cols>
  <sheetData>
    <row r="1" spans="2:27" s="312" customFormat="1" ht="37.5" customHeight="1">
      <c r="B1" s="358" t="s">
        <v>327</v>
      </c>
      <c r="C1" s="359"/>
      <c r="D1" s="359"/>
      <c r="E1" s="359"/>
      <c r="F1" s="82"/>
      <c r="G1" s="82"/>
      <c r="H1" s="82"/>
      <c r="I1" s="82"/>
      <c r="J1" s="82"/>
      <c r="K1" s="82"/>
      <c r="L1" s="82"/>
      <c r="M1" s="82"/>
      <c r="N1" s="82"/>
      <c r="O1" s="82"/>
      <c r="P1" s="82"/>
      <c r="Q1" s="82"/>
      <c r="R1" s="82"/>
      <c r="S1" s="82"/>
      <c r="T1" s="82"/>
      <c r="U1" s="82"/>
      <c r="V1" s="82"/>
      <c r="W1" s="82"/>
      <c r="X1" s="82"/>
      <c r="Y1" s="82"/>
      <c r="Z1" s="82"/>
      <c r="AA1" s="82"/>
    </row>
    <row r="2" spans="2:27" s="312" customFormat="1" ht="7.5" customHeight="1"/>
    <row r="3" spans="2:27" ht="15" customHeight="1" thickBot="1"/>
    <row r="4" spans="2:27" s="1" customFormat="1" ht="51.75" customHeight="1" thickBot="1">
      <c r="B4" s="310" t="s">
        <v>328</v>
      </c>
      <c r="C4" s="11" t="s">
        <v>296</v>
      </c>
      <c r="D4" s="207" t="s">
        <v>297</v>
      </c>
      <c r="E4" s="218" t="s">
        <v>301</v>
      </c>
    </row>
    <row r="5" spans="2:27" s="312" customFormat="1" ht="39.75" customHeight="1" thickBot="1">
      <c r="B5" s="240" t="s">
        <v>329</v>
      </c>
      <c r="C5" s="220" t="s">
        <v>37</v>
      </c>
      <c r="D5" s="221" t="str">
        <f>IFERROR(VLOOKUP(C5,'INDICADORES DE PRODUCTO'!B:F,2,0)," ")</f>
        <v>Hospitales de primer nivel de atención construidos y dotados (1906030)</v>
      </c>
      <c r="E5" s="222">
        <v>22058</v>
      </c>
    </row>
    <row r="6" spans="2:27" s="312" customFormat="1" ht="39.75" hidden="1" customHeight="1">
      <c r="B6" s="162"/>
      <c r="C6" s="163"/>
      <c r="D6" s="219" t="str">
        <f>IFERROR(VLOOKUP(C6,'INDICADORES DE PRODUCTO'!B:F,2,0)," ")</f>
        <v xml:space="preserve"> </v>
      </c>
      <c r="E6" s="179"/>
    </row>
    <row r="7" spans="2:27" s="312" customFormat="1" ht="39.75" hidden="1" customHeight="1">
      <c r="B7" s="162"/>
      <c r="C7" s="163"/>
      <c r="D7" s="182" t="str">
        <f>IFERROR(VLOOKUP(C7,'INDICADORES DE PRODUCTO'!B:F,2,0)," ")</f>
        <v xml:space="preserve"> </v>
      </c>
      <c r="E7" s="179"/>
    </row>
    <row r="8" spans="2:27" s="312" customFormat="1" ht="39.75" hidden="1" customHeight="1">
      <c r="B8" s="162"/>
      <c r="C8" s="163"/>
      <c r="D8" s="182" t="str">
        <f>IFERROR(VLOOKUP(C8,'INDICADORES DE PRODUCTO'!B:F,2,0)," ")</f>
        <v xml:space="preserve"> </v>
      </c>
      <c r="E8" s="179"/>
    </row>
    <row r="9" spans="2:27" s="312" customFormat="1" ht="39.75" hidden="1" customHeight="1">
      <c r="B9" s="162"/>
      <c r="C9" s="163"/>
      <c r="D9" s="182" t="str">
        <f>IFERROR(VLOOKUP(C9,'INDICADORES DE PRODUCTO'!B:F,2,0)," ")</f>
        <v xml:space="preserve"> </v>
      </c>
      <c r="E9" s="179"/>
    </row>
    <row r="10" spans="2:27" s="312" customFormat="1" ht="39.75" hidden="1" customHeight="1">
      <c r="B10" s="162"/>
      <c r="C10" s="163"/>
      <c r="D10" s="182" t="str">
        <f>IFERROR(VLOOKUP(C10,'INDICADORES DE PRODUCTO'!B:F,2,0)," ")</f>
        <v xml:space="preserve"> </v>
      </c>
      <c r="E10" s="179"/>
    </row>
    <row r="11" spans="2:27" s="312" customFormat="1" ht="39.75" hidden="1" customHeight="1">
      <c r="B11" s="162"/>
      <c r="C11" s="163"/>
      <c r="D11" s="182" t="str">
        <f>IFERROR(VLOOKUP(C11,'INDICADORES DE PRODUCTO'!B:F,2,0)," ")</f>
        <v xml:space="preserve"> </v>
      </c>
      <c r="E11" s="179"/>
    </row>
    <row r="12" spans="2:27" s="312" customFormat="1" ht="39.75" hidden="1" customHeight="1">
      <c r="B12" s="162"/>
      <c r="C12" s="163"/>
      <c r="D12" s="182" t="str">
        <f>IFERROR(VLOOKUP(C12,'INDICADORES DE PRODUCTO'!B:F,2,0)," ")</f>
        <v xml:space="preserve"> </v>
      </c>
      <c r="E12" s="179"/>
    </row>
    <row r="13" spans="2:27" s="312" customFormat="1" ht="39.75" hidden="1" customHeight="1">
      <c r="B13" s="162"/>
      <c r="C13" s="163"/>
      <c r="D13" s="182" t="str">
        <f>IFERROR(VLOOKUP(C13,'INDICADORES DE PRODUCTO'!B:F,2,0)," ")</f>
        <v xml:space="preserve"> </v>
      </c>
      <c r="E13" s="179"/>
    </row>
    <row r="14" spans="2:27" s="312" customFormat="1" ht="39.75" hidden="1" customHeight="1">
      <c r="B14" s="130"/>
      <c r="C14" s="132"/>
      <c r="D14" s="182" t="str">
        <f>IFERROR(VLOOKUP(C14,'INDICADORES DE PRODUCTO'!B:F,2,0)," ")</f>
        <v xml:space="preserve"> </v>
      </c>
      <c r="E14" s="180"/>
    </row>
    <row r="15" spans="2:27" s="312" customFormat="1" ht="39.75" hidden="1" customHeight="1">
      <c r="B15" s="130"/>
      <c r="C15" s="132"/>
      <c r="D15" s="182" t="str">
        <f>IFERROR(VLOOKUP(C15,'INDICADORES DE PRODUCTO'!B:F,2,0)," ")</f>
        <v xml:space="preserve"> </v>
      </c>
      <c r="E15" s="180"/>
    </row>
    <row r="16" spans="2:27" s="312" customFormat="1" ht="39.75" hidden="1" customHeight="1">
      <c r="B16" s="130"/>
      <c r="C16" s="132"/>
      <c r="D16" s="182" t="str">
        <f>IFERROR(VLOOKUP(C16,'INDICADORES DE PRODUCTO'!B:F,2,0)," ")</f>
        <v xml:space="preserve"> </v>
      </c>
      <c r="E16" s="180"/>
    </row>
    <row r="17" spans="2:12" s="312" customFormat="1" ht="39.75" hidden="1" customHeight="1">
      <c r="B17" s="130"/>
      <c r="C17" s="132"/>
      <c r="D17" s="182" t="str">
        <f>IFERROR(VLOOKUP(C17,'INDICADORES DE PRODUCTO'!B:F,2,0)," ")</f>
        <v xml:space="preserve"> </v>
      </c>
      <c r="E17" s="180"/>
    </row>
    <row r="18" spans="2:12" s="312" customFormat="1" ht="39.75" hidden="1" customHeight="1">
      <c r="B18" s="130"/>
      <c r="C18" s="132"/>
      <c r="D18" s="182" t="str">
        <f>IFERROR(VLOOKUP(C18,'INDICADORES DE PRODUCTO'!B:F,2,0)," ")</f>
        <v xml:space="preserve"> </v>
      </c>
      <c r="E18" s="180"/>
    </row>
    <row r="19" spans="2:12" s="312" customFormat="1" ht="39.75" hidden="1" customHeight="1" thickBot="1">
      <c r="B19" s="131"/>
      <c r="C19" s="133"/>
      <c r="D19" s="183" t="str">
        <f>IFERROR(VLOOKUP(C19,'INDICADORES DE PRODUCTO'!B:F,2,0)," ")</f>
        <v xml:space="preserve"> </v>
      </c>
      <c r="E19" s="181"/>
    </row>
    <row r="20" spans="2:12" s="1" customFormat="1" ht="47.25" customHeight="1" thickBot="1">
      <c r="B20" s="360" t="s">
        <v>305</v>
      </c>
      <c r="C20" s="322"/>
      <c r="D20" s="322"/>
      <c r="E20" s="167">
        <f>IF(SUM(E5:E19)&gt;'3. DETALLE POBLACIÓN'!G19,"ERROR: Población focalizada excede la población objetivo del proyecto",SUM(E5:E19))</f>
        <v>22058</v>
      </c>
    </row>
    <row r="21" spans="2:12" ht="37.5" customHeight="1"/>
    <row r="22" spans="2:12" s="99" customFormat="1" ht="15" customHeight="1">
      <c r="B22" s="239" t="s">
        <v>58</v>
      </c>
      <c r="C22" s="193"/>
      <c r="D22" s="98"/>
      <c r="E22" s="113"/>
      <c r="F22" s="113"/>
      <c r="G22" s="113"/>
      <c r="H22" s="113"/>
      <c r="I22" s="113"/>
      <c r="J22" s="113"/>
      <c r="K22" s="113"/>
      <c r="L22" s="113"/>
    </row>
    <row r="23" spans="2:12" s="99" customFormat="1" ht="15" customHeight="1">
      <c r="B23" s="193" t="s">
        <v>59</v>
      </c>
    </row>
    <row r="24" spans="2:12" s="99" customFormat="1" ht="15" customHeight="1">
      <c r="B24" s="239" t="s">
        <v>60</v>
      </c>
      <c r="C24" s="194"/>
      <c r="D24" s="98"/>
    </row>
    <row r="25" spans="2:12" s="99" customFormat="1" ht="15" customHeight="1">
      <c r="B25" s="194" t="s">
        <v>61</v>
      </c>
    </row>
    <row r="28" spans="2:12" ht="15.75" customHeight="1"/>
    <row r="29" spans="2:12" ht="15.75" customHeight="1"/>
    <row r="30" spans="2:12" ht="15.75" customHeight="1"/>
    <row r="31" spans="2:12" ht="15.75" customHeight="1"/>
    <row r="32" spans="2: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J5xo9DzfGShZlFx7rybtXlxcvpo34ZG/gMSmbJV8yTafYSbjkS7m6DMxyj/nxI9CPW7Axe/zbtrdJ6WCVexo3Q==" saltValue="tNeDI5/ZQOIMQQQ6f44txA==" spinCount="100000" sheet="1" objects="1" scenarios="1" formatCells="0" formatRows="0" insertRows="0" deleteColumns="0"/>
  <mergeCells count="2">
    <mergeCell ref="B1:E1"/>
    <mergeCell ref="B20:D20"/>
  </mergeCells>
  <printOptions horizontalCentered="1" verticalCentered="1"/>
  <pageMargins left="0.6473214285714286" right="0.94488188976377963" top="1.3318452380952379" bottom="0.94494047619047616" header="0.47244094488188981" footer="0.43307086614173229"/>
  <pageSetup scale="50" orientation="landscape" r:id="rId1"/>
  <headerFooter>
    <oddHeader>&amp;L&amp;G
Alcaldía Municipal 
de Palmira
Nit.: 891.380.007-3&amp;C                
  PROCESO: BANCO DE PROYECTOS 
CADENA DE VALOR Y PRESUPUESTO DEL PROYECTO&amp;REBPFO-017 
 Versión.07
 18/02/2025 
Página &amp;P de &amp;N</oddHeader>
    <oddFooter>&amp;LCentro Administrativo Municipal de Palmira 
Calle 30 No. 29 -39: Código Postal 763533
www.palmira.gov.co
Teléfono:  6028912312&amp;R&amp;G</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000"/>
  <sheetViews>
    <sheetView topLeftCell="C1" workbookViewId="0">
      <pane ySplit="1" topLeftCell="A94" activePane="bottomLeft" state="frozen"/>
      <selection pane="bottomLeft" activeCell="C115" sqref="C115"/>
    </sheetView>
  </sheetViews>
  <sheetFormatPr baseColWidth="10" defaultColWidth="11.44140625" defaultRowHeight="14.4"/>
  <cols>
    <col min="1" max="1" width="11.44140625" style="52" customWidth="1"/>
    <col min="2" max="2" width="77.109375" style="144" customWidth="1"/>
    <col min="3" max="3" width="21.33203125" style="52" bestFit="1" customWidth="1"/>
    <col min="4" max="4" width="101.5546875" style="64" customWidth="1"/>
    <col min="5" max="5" width="19.33203125" style="52" bestFit="1" customWidth="1"/>
    <col min="6" max="7" width="11.44140625" style="52" customWidth="1"/>
    <col min="8" max="16384" width="11.44140625" style="52"/>
  </cols>
  <sheetData>
    <row r="1" spans="1:4">
      <c r="A1" s="147" t="s">
        <v>330</v>
      </c>
      <c r="B1" s="148" t="s">
        <v>331</v>
      </c>
      <c r="C1" s="147" t="s">
        <v>332</v>
      </c>
      <c r="D1" s="146" t="s">
        <v>333</v>
      </c>
    </row>
    <row r="2" spans="1:4" ht="27.6" customHeight="1">
      <c r="A2" s="143">
        <v>2400001</v>
      </c>
      <c r="B2" s="144" t="s">
        <v>334</v>
      </c>
      <c r="C2" s="145">
        <v>0</v>
      </c>
    </row>
    <row r="3" spans="1:4">
      <c r="A3" s="143">
        <v>2400002</v>
      </c>
      <c r="B3" s="144" t="s">
        <v>335</v>
      </c>
      <c r="C3" s="145">
        <v>0</v>
      </c>
      <c r="D3" s="144" t="s">
        <v>336</v>
      </c>
    </row>
    <row r="4" spans="1:4" ht="27.6" customHeight="1">
      <c r="A4" s="143">
        <v>2400003</v>
      </c>
      <c r="B4" s="144" t="s">
        <v>337</v>
      </c>
      <c r="C4" s="145">
        <v>0</v>
      </c>
      <c r="D4" s="144" t="s">
        <v>338</v>
      </c>
    </row>
    <row r="5" spans="1:4" ht="27.6" customHeight="1">
      <c r="A5" s="143">
        <v>2400004</v>
      </c>
      <c r="B5" s="144" t="s">
        <v>339</v>
      </c>
      <c r="C5" s="145">
        <v>1200000000</v>
      </c>
      <c r="D5" s="144" t="s">
        <v>340</v>
      </c>
    </row>
    <row r="6" spans="1:4">
      <c r="A6" s="143">
        <v>2400005</v>
      </c>
      <c r="B6" s="144" t="s">
        <v>341</v>
      </c>
      <c r="C6" s="145">
        <v>0</v>
      </c>
      <c r="D6" s="144" t="s">
        <v>342</v>
      </c>
    </row>
    <row r="7" spans="1:4">
      <c r="A7" s="143">
        <v>2400006</v>
      </c>
      <c r="B7" s="144" t="s">
        <v>343</v>
      </c>
      <c r="C7" s="145">
        <v>20612342497.5</v>
      </c>
      <c r="D7" s="144" t="s">
        <v>344</v>
      </c>
    </row>
    <row r="8" spans="1:4" ht="27.6" customHeight="1">
      <c r="A8" s="143">
        <v>2400007</v>
      </c>
      <c r="B8" s="144" t="s">
        <v>345</v>
      </c>
      <c r="C8" s="145">
        <v>0</v>
      </c>
      <c r="D8" s="144"/>
    </row>
    <row r="9" spans="1:4" ht="27.6" customHeight="1">
      <c r="A9" s="143">
        <v>2400008</v>
      </c>
      <c r="B9" s="144" t="s">
        <v>346</v>
      </c>
      <c r="C9" s="145">
        <v>1727645974383</v>
      </c>
      <c r="D9" s="144" t="s">
        <v>347</v>
      </c>
    </row>
    <row r="10" spans="1:4" ht="27.6" customHeight="1">
      <c r="A10" s="143">
        <v>2400009</v>
      </c>
      <c r="B10" s="144" t="s">
        <v>348</v>
      </c>
      <c r="C10" s="145">
        <v>19564345717.5</v>
      </c>
      <c r="D10" s="144" t="s">
        <v>349</v>
      </c>
    </row>
    <row r="11" spans="1:4" ht="41.4" customHeight="1">
      <c r="A11" s="143">
        <v>2400010</v>
      </c>
      <c r="B11" s="144" t="s">
        <v>350</v>
      </c>
      <c r="C11" s="145">
        <v>8250000000</v>
      </c>
      <c r="D11" s="144" t="s">
        <v>351</v>
      </c>
    </row>
    <row r="12" spans="1:4" ht="27.6" customHeight="1">
      <c r="A12" s="143">
        <v>2400011</v>
      </c>
      <c r="B12" s="144" t="s">
        <v>352</v>
      </c>
      <c r="C12" s="145">
        <v>15503901450</v>
      </c>
      <c r="D12" s="144" t="s">
        <v>353</v>
      </c>
    </row>
    <row r="13" spans="1:4" ht="27.6" customHeight="1">
      <c r="A13" s="143">
        <v>2400012</v>
      </c>
      <c r="B13" s="144" t="s">
        <v>354</v>
      </c>
      <c r="C13" s="145">
        <v>3745478850</v>
      </c>
      <c r="D13" s="144" t="s">
        <v>355</v>
      </c>
    </row>
    <row r="14" spans="1:4" ht="27.6" customHeight="1">
      <c r="A14" s="143">
        <v>2400013</v>
      </c>
      <c r="B14" s="144" t="s">
        <v>356</v>
      </c>
      <c r="C14" s="145">
        <v>7650000000</v>
      </c>
      <c r="D14" s="144" t="s">
        <v>357</v>
      </c>
    </row>
    <row r="15" spans="1:4" ht="27.6" customHeight="1">
      <c r="A15" s="143">
        <v>2400014</v>
      </c>
      <c r="B15" s="144" t="s">
        <v>358</v>
      </c>
      <c r="C15" s="145">
        <v>19050000000</v>
      </c>
      <c r="D15" s="144" t="s">
        <v>359</v>
      </c>
    </row>
    <row r="16" spans="1:4" ht="27.6" customHeight="1">
      <c r="A16" s="143">
        <v>2400015</v>
      </c>
      <c r="B16" s="144" t="s">
        <v>360</v>
      </c>
      <c r="C16" s="145">
        <v>3283350000</v>
      </c>
      <c r="D16" s="144" t="s">
        <v>361</v>
      </c>
    </row>
    <row r="17" spans="1:4" ht="27.6" customHeight="1">
      <c r="A17" s="143">
        <v>2400016</v>
      </c>
      <c r="B17" s="144" t="s">
        <v>362</v>
      </c>
      <c r="C17" s="145">
        <v>2597947500000</v>
      </c>
      <c r="D17" s="144" t="s">
        <v>363</v>
      </c>
    </row>
    <row r="18" spans="1:4" ht="27.6" customHeight="1">
      <c r="A18" s="143">
        <v>2400017</v>
      </c>
      <c r="B18" s="144" t="s">
        <v>364</v>
      </c>
      <c r="C18" s="145">
        <v>25638212676</v>
      </c>
      <c r="D18" s="144" t="s">
        <v>365</v>
      </c>
    </row>
    <row r="19" spans="1:4" ht="27.6" customHeight="1">
      <c r="A19" s="143">
        <v>2400018</v>
      </c>
      <c r="B19" s="144" t="s">
        <v>366</v>
      </c>
      <c r="C19" s="145">
        <v>33770177529</v>
      </c>
      <c r="D19" s="144" t="s">
        <v>367</v>
      </c>
    </row>
    <row r="20" spans="1:4" ht="27.6" customHeight="1">
      <c r="A20" s="143">
        <v>2400019</v>
      </c>
      <c r="B20" s="144" t="s">
        <v>368</v>
      </c>
      <c r="C20" s="145">
        <v>3494652000</v>
      </c>
      <c r="D20" s="144" t="s">
        <v>369</v>
      </c>
    </row>
    <row r="21" spans="1:4" ht="41.4" customHeight="1">
      <c r="A21" s="143">
        <v>2400020</v>
      </c>
      <c r="B21" s="144" t="s">
        <v>370</v>
      </c>
      <c r="C21" s="145">
        <v>3435504600</v>
      </c>
      <c r="D21" s="144" t="s">
        <v>371</v>
      </c>
    </row>
    <row r="22" spans="1:4" ht="27.6" customHeight="1">
      <c r="A22" s="143">
        <v>2400021</v>
      </c>
      <c r="B22" s="144" t="s">
        <v>372</v>
      </c>
      <c r="C22" s="145">
        <v>12742882092</v>
      </c>
      <c r="D22" s="144" t="s">
        <v>373</v>
      </c>
    </row>
    <row r="23" spans="1:4">
      <c r="A23" s="143">
        <v>2400022</v>
      </c>
      <c r="B23" s="144" t="s">
        <v>374</v>
      </c>
      <c r="C23" s="145">
        <v>25141431406.5</v>
      </c>
      <c r="D23" s="144" t="s">
        <v>375</v>
      </c>
    </row>
    <row r="24" spans="1:4" ht="27.6" customHeight="1">
      <c r="A24" s="143">
        <v>2400023</v>
      </c>
      <c r="B24" s="144" t="s">
        <v>376</v>
      </c>
      <c r="C24" s="145">
        <v>423941880991.5</v>
      </c>
      <c r="D24" s="144" t="s">
        <v>377</v>
      </c>
    </row>
    <row r="25" spans="1:4">
      <c r="A25" s="143">
        <v>2400024</v>
      </c>
      <c r="B25" s="144" t="s">
        <v>378</v>
      </c>
      <c r="C25" s="145">
        <v>220128672216</v>
      </c>
      <c r="D25" s="144" t="s">
        <v>379</v>
      </c>
    </row>
    <row r="26" spans="1:4" ht="27.6" customHeight="1">
      <c r="A26" s="143">
        <v>2400025</v>
      </c>
      <c r="B26" s="144" t="s">
        <v>380</v>
      </c>
      <c r="C26" s="145">
        <v>214388453533.5</v>
      </c>
      <c r="D26" s="144" t="s">
        <v>381</v>
      </c>
    </row>
    <row r="27" spans="1:4" ht="27.6" customHeight="1">
      <c r="A27" s="143">
        <v>2400026</v>
      </c>
      <c r="B27" s="144" t="s">
        <v>382</v>
      </c>
      <c r="C27" s="145">
        <v>105679878090</v>
      </c>
      <c r="D27" s="144" t="s">
        <v>383</v>
      </c>
    </row>
    <row r="28" spans="1:4">
      <c r="A28" s="143">
        <v>2400027</v>
      </c>
      <c r="B28" s="144" t="s">
        <v>384</v>
      </c>
      <c r="C28" s="145">
        <v>5422426320</v>
      </c>
      <c r="D28" s="144" t="s">
        <v>385</v>
      </c>
    </row>
    <row r="29" spans="1:4" ht="27.6" customHeight="1">
      <c r="A29" s="143">
        <v>2400028</v>
      </c>
      <c r="B29" s="144" t="s">
        <v>386</v>
      </c>
      <c r="C29" s="145">
        <v>5648267400</v>
      </c>
      <c r="D29" s="144" t="s">
        <v>387</v>
      </c>
    </row>
    <row r="30" spans="1:4" ht="27.6" customHeight="1">
      <c r="A30" s="143">
        <v>2400029</v>
      </c>
      <c r="B30" s="144" t="s">
        <v>388</v>
      </c>
      <c r="C30" s="145">
        <v>954977119.25999999</v>
      </c>
      <c r="D30" s="144" t="s">
        <v>389</v>
      </c>
    </row>
    <row r="31" spans="1:4" ht="27.6" customHeight="1">
      <c r="A31" s="143">
        <v>2400030</v>
      </c>
      <c r="B31" s="144" t="s">
        <v>390</v>
      </c>
      <c r="C31" s="145">
        <v>19626097417.5</v>
      </c>
      <c r="D31" s="144" t="s">
        <v>391</v>
      </c>
    </row>
    <row r="32" spans="1:4" ht="27.6" customHeight="1">
      <c r="A32" s="143">
        <v>2400031</v>
      </c>
      <c r="B32" s="144" t="s">
        <v>392</v>
      </c>
      <c r="C32" s="145">
        <v>32046273139.5</v>
      </c>
      <c r="D32" s="144" t="s">
        <v>393</v>
      </c>
    </row>
    <row r="33" spans="1:4">
      <c r="A33" s="143">
        <v>2400032</v>
      </c>
      <c r="B33" s="144" t="s">
        <v>394</v>
      </c>
      <c r="C33" s="145">
        <v>5860026945</v>
      </c>
      <c r="D33" s="144" t="s">
        <v>395</v>
      </c>
    </row>
    <row r="34" spans="1:4" ht="27.6" customHeight="1">
      <c r="A34" s="143">
        <v>2400033</v>
      </c>
      <c r="B34" s="144" t="s">
        <v>396</v>
      </c>
      <c r="C34" s="145">
        <v>28867489800</v>
      </c>
      <c r="D34" s="144" t="s">
        <v>397</v>
      </c>
    </row>
    <row r="35" spans="1:4">
      <c r="A35" s="143">
        <v>2400034</v>
      </c>
      <c r="B35" s="144" t="s">
        <v>398</v>
      </c>
      <c r="C35" s="145">
        <v>1995000000</v>
      </c>
      <c r="D35" s="144" t="s">
        <v>399</v>
      </c>
    </row>
    <row r="36" spans="1:4" ht="27.6" customHeight="1">
      <c r="A36" s="143">
        <v>2400035</v>
      </c>
      <c r="B36" s="144" t="s">
        <v>400</v>
      </c>
      <c r="C36" s="145">
        <v>9610778062.5</v>
      </c>
      <c r="D36" s="144" t="s">
        <v>401</v>
      </c>
    </row>
    <row r="37" spans="1:4" ht="27.6" customHeight="1">
      <c r="A37" s="143">
        <v>2400036</v>
      </c>
      <c r="B37" s="144" t="s">
        <v>402</v>
      </c>
      <c r="C37" s="145">
        <v>10671000000</v>
      </c>
      <c r="D37" s="144" t="s">
        <v>403</v>
      </c>
    </row>
    <row r="38" spans="1:4" ht="27.6" customHeight="1">
      <c r="A38" s="143">
        <v>2400037</v>
      </c>
      <c r="B38" s="144" t="s">
        <v>404</v>
      </c>
      <c r="C38" s="145">
        <v>11286712513.85</v>
      </c>
      <c r="D38" s="144" t="s">
        <v>405</v>
      </c>
    </row>
    <row r="39" spans="1:4" ht="41.4" customHeight="1">
      <c r="A39" s="143">
        <v>2400038</v>
      </c>
      <c r="B39" s="144" t="s">
        <v>406</v>
      </c>
      <c r="C39" s="145">
        <v>1765929427.5</v>
      </c>
      <c r="D39" s="144" t="s">
        <v>407</v>
      </c>
    </row>
    <row r="40" spans="1:4" ht="27.6" customHeight="1">
      <c r="A40" s="143">
        <v>2400039</v>
      </c>
      <c r="B40" s="144" t="s">
        <v>408</v>
      </c>
      <c r="C40" s="145">
        <v>5456218122</v>
      </c>
      <c r="D40" s="144" t="s">
        <v>409</v>
      </c>
    </row>
    <row r="41" spans="1:4">
      <c r="A41" s="143">
        <v>2400040</v>
      </c>
      <c r="B41" s="144" t="s">
        <v>410</v>
      </c>
      <c r="C41" s="145">
        <v>19025679380.18</v>
      </c>
      <c r="D41" s="144" t="s">
        <v>411</v>
      </c>
    </row>
    <row r="42" spans="1:4" ht="27.6" customHeight="1">
      <c r="A42" s="143">
        <v>2400041</v>
      </c>
      <c r="B42" s="144" t="s">
        <v>412</v>
      </c>
      <c r="C42" s="145">
        <v>64221728019.290001</v>
      </c>
      <c r="D42" s="144" t="s">
        <v>413</v>
      </c>
    </row>
    <row r="43" spans="1:4" ht="27.6" customHeight="1">
      <c r="A43" s="143">
        <v>2400042</v>
      </c>
      <c r="B43" s="144" t="s">
        <v>414</v>
      </c>
      <c r="C43" s="145">
        <v>53390297970</v>
      </c>
      <c r="D43" s="144" t="s">
        <v>415</v>
      </c>
    </row>
    <row r="44" spans="1:4">
      <c r="A44" s="143">
        <v>2400043</v>
      </c>
      <c r="B44" s="144" t="s">
        <v>416</v>
      </c>
      <c r="C44" s="145">
        <v>16011787080</v>
      </c>
      <c r="D44" s="144" t="s">
        <v>417</v>
      </c>
    </row>
    <row r="45" spans="1:4" ht="41.4" customHeight="1">
      <c r="A45" s="143">
        <v>2400044</v>
      </c>
      <c r="B45" s="144" t="s">
        <v>418</v>
      </c>
      <c r="C45" s="145">
        <v>17815576084.310001</v>
      </c>
      <c r="D45" s="144" t="s">
        <v>419</v>
      </c>
    </row>
    <row r="46" spans="1:4" ht="27.6" customHeight="1">
      <c r="A46" s="143">
        <v>2400045</v>
      </c>
      <c r="B46" s="144" t="s">
        <v>420</v>
      </c>
      <c r="C46" s="145">
        <v>46594314481.5</v>
      </c>
      <c r="D46" s="144" t="s">
        <v>421</v>
      </c>
    </row>
    <row r="47" spans="1:4" ht="27.6" customHeight="1">
      <c r="A47" s="143">
        <v>2400046</v>
      </c>
      <c r="B47" s="144" t="s">
        <v>422</v>
      </c>
      <c r="C47" s="145">
        <v>227286733.5</v>
      </c>
      <c r="D47" s="144" t="s">
        <v>423</v>
      </c>
    </row>
    <row r="48" spans="1:4" ht="27.6" customHeight="1">
      <c r="A48" s="143">
        <v>2400047</v>
      </c>
      <c r="B48" s="144" t="s">
        <v>424</v>
      </c>
      <c r="C48" s="145">
        <v>12346867624.5</v>
      </c>
      <c r="D48" s="144" t="s">
        <v>425</v>
      </c>
    </row>
    <row r="49" spans="1:4" ht="27.6" customHeight="1">
      <c r="A49" s="143">
        <v>2400048</v>
      </c>
      <c r="B49" s="144" t="s">
        <v>426</v>
      </c>
      <c r="C49" s="145">
        <v>17950842588</v>
      </c>
      <c r="D49" s="144" t="s">
        <v>427</v>
      </c>
    </row>
    <row r="50" spans="1:4" ht="27.6" customHeight="1">
      <c r="A50" s="143">
        <v>2400049</v>
      </c>
      <c r="B50" s="144" t="s">
        <v>428</v>
      </c>
      <c r="C50" s="145">
        <v>12185387548.610001</v>
      </c>
      <c r="D50" s="144" t="s">
        <v>429</v>
      </c>
    </row>
    <row r="51" spans="1:4" ht="27.6" customHeight="1">
      <c r="A51" s="143">
        <v>2400050</v>
      </c>
      <c r="B51" s="144" t="s">
        <v>430</v>
      </c>
      <c r="C51" s="145">
        <v>28983600000</v>
      </c>
      <c r="D51" s="144" t="s">
        <v>431</v>
      </c>
    </row>
    <row r="52" spans="1:4" ht="27.6" customHeight="1">
      <c r="A52" s="143">
        <v>2400051</v>
      </c>
      <c r="B52" s="144" t="s">
        <v>432</v>
      </c>
      <c r="C52" s="145">
        <v>457500000</v>
      </c>
      <c r="D52" s="144" t="s">
        <v>433</v>
      </c>
    </row>
    <row r="53" spans="1:4" ht="27.6" customHeight="1">
      <c r="A53" s="143">
        <v>2400052</v>
      </c>
      <c r="B53" s="144" t="s">
        <v>434</v>
      </c>
      <c r="C53" s="145">
        <v>7795998732</v>
      </c>
      <c r="D53" s="144" t="s">
        <v>435</v>
      </c>
    </row>
    <row r="54" spans="1:4" ht="27.6" customHeight="1">
      <c r="A54" s="143">
        <v>2400053</v>
      </c>
      <c r="B54" s="144" t="s">
        <v>436</v>
      </c>
      <c r="C54" s="145">
        <v>1782000000</v>
      </c>
      <c r="D54" s="144" t="s">
        <v>437</v>
      </c>
    </row>
    <row r="55" spans="1:4" ht="27.6" customHeight="1">
      <c r="A55" s="143">
        <v>2400054</v>
      </c>
      <c r="B55" s="144" t="s">
        <v>438</v>
      </c>
      <c r="C55" s="145">
        <v>5877150000</v>
      </c>
      <c r="D55" s="144" t="s">
        <v>439</v>
      </c>
    </row>
    <row r="56" spans="1:4" ht="27.6" customHeight="1">
      <c r="A56" s="143">
        <v>2400055</v>
      </c>
      <c r="B56" s="144" t="s">
        <v>440</v>
      </c>
      <c r="C56" s="145">
        <v>20401812244.5</v>
      </c>
      <c r="D56" s="144" t="s">
        <v>441</v>
      </c>
    </row>
    <row r="57" spans="1:4">
      <c r="A57" s="143">
        <v>2400056</v>
      </c>
      <c r="B57" s="144" t="s">
        <v>442</v>
      </c>
      <c r="C57" s="145">
        <v>19603065360</v>
      </c>
      <c r="D57" s="144" t="s">
        <v>443</v>
      </c>
    </row>
    <row r="58" spans="1:4" ht="27.6" customHeight="1">
      <c r="A58" s="143">
        <v>2400057</v>
      </c>
      <c r="B58" s="144" t="s">
        <v>444</v>
      </c>
      <c r="C58" s="145">
        <v>8748484573.5</v>
      </c>
      <c r="D58" s="144" t="s">
        <v>445</v>
      </c>
    </row>
    <row r="59" spans="1:4" ht="41.4" customHeight="1">
      <c r="A59" s="143">
        <v>2400058</v>
      </c>
      <c r="B59" s="144" t="s">
        <v>446</v>
      </c>
      <c r="C59" s="145">
        <v>2079394360.5</v>
      </c>
      <c r="D59" s="144" t="s">
        <v>447</v>
      </c>
    </row>
    <row r="60" spans="1:4" ht="27.6" customHeight="1">
      <c r="A60" s="143">
        <v>2400059</v>
      </c>
      <c r="B60" s="144" t="s">
        <v>448</v>
      </c>
      <c r="C60" s="145">
        <v>9421393639.5</v>
      </c>
      <c r="D60" s="144" t="s">
        <v>449</v>
      </c>
    </row>
    <row r="61" spans="1:4" ht="41.4" customHeight="1">
      <c r="A61" s="143">
        <v>2400060</v>
      </c>
      <c r="B61" s="144" t="s">
        <v>450</v>
      </c>
      <c r="C61" s="145">
        <v>441241576.5</v>
      </c>
      <c r="D61" s="144" t="s">
        <v>451</v>
      </c>
    </row>
    <row r="62" spans="1:4" ht="27.6" customHeight="1">
      <c r="A62" s="143">
        <v>2400061</v>
      </c>
      <c r="B62" s="144" t="s">
        <v>452</v>
      </c>
      <c r="C62" s="145">
        <v>3985500000</v>
      </c>
      <c r="D62" s="144" t="s">
        <v>453</v>
      </c>
    </row>
    <row r="63" spans="1:4" ht="27.6" customHeight="1">
      <c r="A63" s="143">
        <v>2400062</v>
      </c>
      <c r="B63" s="144" t="s">
        <v>454</v>
      </c>
      <c r="C63" s="145">
        <v>1462663071</v>
      </c>
      <c r="D63" s="144" t="s">
        <v>455</v>
      </c>
    </row>
    <row r="64" spans="1:4">
      <c r="A64" s="143">
        <v>2400063</v>
      </c>
      <c r="B64" s="144" t="s">
        <v>456</v>
      </c>
      <c r="C64" s="145">
        <v>2397133668</v>
      </c>
      <c r="D64" s="144" t="s">
        <v>457</v>
      </c>
    </row>
    <row r="65" spans="1:4">
      <c r="A65" s="143">
        <v>2400064</v>
      </c>
      <c r="B65" s="144" t="s">
        <v>458</v>
      </c>
      <c r="C65" s="145">
        <v>55205094577.5</v>
      </c>
      <c r="D65" s="144" t="s">
        <v>459</v>
      </c>
    </row>
    <row r="66" spans="1:4" ht="27.6" customHeight="1">
      <c r="A66" s="143">
        <v>2400065</v>
      </c>
      <c r="B66" s="144" t="s">
        <v>460</v>
      </c>
      <c r="C66" s="145">
        <v>856224000</v>
      </c>
      <c r="D66" s="144" t="s">
        <v>461</v>
      </c>
    </row>
    <row r="67" spans="1:4" ht="27.6" customHeight="1">
      <c r="A67" s="143">
        <v>2400066</v>
      </c>
      <c r="B67" s="144" t="s">
        <v>462</v>
      </c>
      <c r="C67" s="145">
        <v>434835000000</v>
      </c>
      <c r="D67" s="144" t="s">
        <v>463</v>
      </c>
    </row>
    <row r="68" spans="1:4" ht="27.6" customHeight="1">
      <c r="A68" s="143">
        <v>2400067</v>
      </c>
      <c r="B68" s="144" t="s">
        <v>464</v>
      </c>
      <c r="C68" s="145">
        <v>1560521026.5</v>
      </c>
      <c r="D68" s="144" t="s">
        <v>465</v>
      </c>
    </row>
    <row r="69" spans="1:4" ht="27.6" customHeight="1">
      <c r="A69" s="143">
        <v>2400068</v>
      </c>
      <c r="B69" s="144" t="s">
        <v>466</v>
      </c>
      <c r="C69" s="145">
        <v>48856596358.860001</v>
      </c>
      <c r="D69" s="144" t="s">
        <v>467</v>
      </c>
    </row>
    <row r="70" spans="1:4" ht="27.6" customHeight="1">
      <c r="A70" s="143">
        <v>2400069</v>
      </c>
      <c r="B70" s="144" t="s">
        <v>468</v>
      </c>
      <c r="C70" s="145">
        <v>1830000000</v>
      </c>
      <c r="D70" s="144" t="s">
        <v>469</v>
      </c>
    </row>
    <row r="71" spans="1:4" ht="27.6" customHeight="1">
      <c r="A71" s="143">
        <v>2400070</v>
      </c>
      <c r="B71" s="144" t="s">
        <v>470</v>
      </c>
      <c r="C71" s="145">
        <v>52875000</v>
      </c>
      <c r="D71" s="144" t="s">
        <v>471</v>
      </c>
    </row>
    <row r="72" spans="1:4">
      <c r="A72" s="143">
        <v>2400071</v>
      </c>
      <c r="B72" s="144" t="s">
        <v>472</v>
      </c>
      <c r="C72" s="145">
        <v>32168337837</v>
      </c>
      <c r="D72" s="144" t="s">
        <v>473</v>
      </c>
    </row>
    <row r="73" spans="1:4" ht="27.6" customHeight="1">
      <c r="A73" s="143">
        <v>2400072</v>
      </c>
      <c r="B73" s="144" t="s">
        <v>474</v>
      </c>
      <c r="C73" s="145">
        <v>58981034206.5</v>
      </c>
      <c r="D73" s="144" t="s">
        <v>475</v>
      </c>
    </row>
    <row r="74" spans="1:4" ht="27.6" customHeight="1">
      <c r="A74" s="143">
        <v>2400073</v>
      </c>
      <c r="B74" s="144" t="s">
        <v>476</v>
      </c>
      <c r="C74" s="145">
        <v>2078742477</v>
      </c>
      <c r="D74" s="144" t="s">
        <v>477</v>
      </c>
    </row>
    <row r="75" spans="1:4" ht="27.6" customHeight="1">
      <c r="A75" s="143">
        <v>2400074</v>
      </c>
      <c r="B75" s="144" t="s">
        <v>478</v>
      </c>
      <c r="C75" s="145">
        <v>49227155328</v>
      </c>
      <c r="D75" s="144" t="s">
        <v>479</v>
      </c>
    </row>
    <row r="76" spans="1:4" ht="27.6" customHeight="1">
      <c r="A76" s="143">
        <v>2400075</v>
      </c>
      <c r="B76" s="144" t="s">
        <v>480</v>
      </c>
      <c r="C76" s="145">
        <v>6388200000</v>
      </c>
      <c r="D76" s="144" t="s">
        <v>481</v>
      </c>
    </row>
    <row r="77" spans="1:4" ht="27.6" customHeight="1">
      <c r="A77" s="143">
        <v>2400076</v>
      </c>
      <c r="B77" s="144" t="s">
        <v>482</v>
      </c>
      <c r="C77" s="145">
        <v>4457096635.5</v>
      </c>
      <c r="D77" s="144" t="s">
        <v>483</v>
      </c>
    </row>
    <row r="78" spans="1:4" ht="41.4" customHeight="1">
      <c r="A78" s="143">
        <v>2400077</v>
      </c>
      <c r="B78" s="144" t="s">
        <v>484</v>
      </c>
      <c r="C78" s="145">
        <v>4300459752</v>
      </c>
      <c r="D78" s="144" t="s">
        <v>485</v>
      </c>
    </row>
    <row r="79" spans="1:4">
      <c r="A79" s="143">
        <v>2400078</v>
      </c>
      <c r="B79" s="144" t="s">
        <v>486</v>
      </c>
      <c r="C79" s="145">
        <v>172443912000</v>
      </c>
      <c r="D79" s="144" t="s">
        <v>487</v>
      </c>
    </row>
    <row r="80" spans="1:4">
      <c r="A80" s="143">
        <v>2400079</v>
      </c>
      <c r="B80" s="144" t="s">
        <v>488</v>
      </c>
      <c r="C80" s="145">
        <v>6060293314.5</v>
      </c>
      <c r="D80" s="144" t="s">
        <v>489</v>
      </c>
    </row>
    <row r="81" spans="1:4" ht="27.6" customHeight="1">
      <c r="A81" s="143">
        <v>2400080</v>
      </c>
      <c r="B81" s="144" t="s">
        <v>490</v>
      </c>
      <c r="C81" s="145">
        <v>2290158721.5</v>
      </c>
      <c r="D81" s="144" t="s">
        <v>491</v>
      </c>
    </row>
    <row r="82" spans="1:4">
      <c r="A82" s="143">
        <v>2400081</v>
      </c>
      <c r="B82" s="144" t="s">
        <v>492</v>
      </c>
      <c r="C82" s="145">
        <v>47619780000</v>
      </c>
      <c r="D82" s="144" t="s">
        <v>493</v>
      </c>
    </row>
    <row r="83" spans="1:4">
      <c r="A83" s="143">
        <v>2400082</v>
      </c>
      <c r="B83" s="144" t="s">
        <v>494</v>
      </c>
      <c r="C83" s="145">
        <v>4505220250.5</v>
      </c>
      <c r="D83" s="144" t="s">
        <v>495</v>
      </c>
    </row>
    <row r="84" spans="1:4" ht="27.6" customHeight="1">
      <c r="A84" s="143">
        <v>2400083</v>
      </c>
      <c r="B84" s="144" t="s">
        <v>496</v>
      </c>
      <c r="C84" s="145">
        <v>19999856320.5</v>
      </c>
      <c r="D84" s="144" t="s">
        <v>497</v>
      </c>
    </row>
    <row r="85" spans="1:4" ht="27.6" customHeight="1">
      <c r="A85" s="143">
        <v>2400084</v>
      </c>
      <c r="B85" s="144" t="s">
        <v>498</v>
      </c>
      <c r="C85" s="145">
        <v>2695582812</v>
      </c>
      <c r="D85" s="144" t="s">
        <v>499</v>
      </c>
    </row>
    <row r="86" spans="1:4" ht="41.4" customHeight="1">
      <c r="A86" s="143">
        <v>2400085</v>
      </c>
      <c r="B86" s="144" t="s">
        <v>500</v>
      </c>
      <c r="C86" s="145">
        <v>1417057812</v>
      </c>
      <c r="D86" s="144" t="s">
        <v>501</v>
      </c>
    </row>
    <row r="87" spans="1:4" ht="27.6" customHeight="1">
      <c r="A87" s="143">
        <v>2400086</v>
      </c>
      <c r="B87" s="144" t="s">
        <v>502</v>
      </c>
      <c r="C87" s="145">
        <v>578711718</v>
      </c>
      <c r="D87" s="144" t="s">
        <v>503</v>
      </c>
    </row>
    <row r="88" spans="1:4" ht="27.6" customHeight="1">
      <c r="A88" s="143">
        <v>2400087</v>
      </c>
      <c r="B88" s="144" t="s">
        <v>504</v>
      </c>
      <c r="C88" s="145">
        <v>3900000000</v>
      </c>
      <c r="D88" s="144" t="s">
        <v>505</v>
      </c>
    </row>
    <row r="89" spans="1:4" ht="41.4" customHeight="1">
      <c r="A89" s="143">
        <v>2400088</v>
      </c>
      <c r="B89" s="144" t="s">
        <v>506</v>
      </c>
      <c r="C89" s="145">
        <v>348082812</v>
      </c>
      <c r="D89" s="144" t="s">
        <v>507</v>
      </c>
    </row>
    <row r="90" spans="1:4" ht="27.6" customHeight="1">
      <c r="A90" s="143">
        <v>2400089</v>
      </c>
      <c r="B90" s="144" t="s">
        <v>508</v>
      </c>
      <c r="C90" s="145">
        <v>3000000000</v>
      </c>
      <c r="D90" s="144" t="s">
        <v>509</v>
      </c>
    </row>
    <row r="91" spans="1:4" ht="27.6" customHeight="1">
      <c r="A91" s="143">
        <v>2400090</v>
      </c>
      <c r="B91" s="144" t="s">
        <v>510</v>
      </c>
      <c r="C91" s="145">
        <v>7396750953</v>
      </c>
      <c r="D91" s="144" t="s">
        <v>511</v>
      </c>
    </row>
    <row r="92" spans="1:4" ht="27.6" customHeight="1">
      <c r="A92" s="143">
        <v>2400091</v>
      </c>
      <c r="B92" s="144" t="s">
        <v>512</v>
      </c>
      <c r="C92" s="145">
        <v>1200000000</v>
      </c>
      <c r="D92" s="144" t="s">
        <v>513</v>
      </c>
    </row>
    <row r="93" spans="1:4" ht="27.6" customHeight="1">
      <c r="A93" s="143">
        <v>2400092</v>
      </c>
      <c r="B93" s="144" t="s">
        <v>514</v>
      </c>
      <c r="C93" s="145">
        <v>450000000</v>
      </c>
      <c r="D93" s="144" t="s">
        <v>515</v>
      </c>
    </row>
    <row r="94" spans="1:4">
      <c r="A94" s="143">
        <v>2400093</v>
      </c>
      <c r="B94" s="144" t="s">
        <v>516</v>
      </c>
      <c r="C94" s="145">
        <v>35021698157.18</v>
      </c>
      <c r="D94" s="144" t="s">
        <v>517</v>
      </c>
    </row>
    <row r="95" spans="1:4" ht="27.6" customHeight="1">
      <c r="A95" s="143">
        <v>2400094</v>
      </c>
      <c r="B95" s="144" t="s">
        <v>518</v>
      </c>
      <c r="C95" s="145">
        <v>70093520.400000006</v>
      </c>
      <c r="D95" s="144" t="s">
        <v>519</v>
      </c>
    </row>
    <row r="96" spans="1:4">
      <c r="A96" s="143">
        <v>2400095</v>
      </c>
      <c r="B96" s="144" t="s">
        <v>520</v>
      </c>
      <c r="C96" s="145">
        <v>1125000000</v>
      </c>
      <c r="D96" s="144" t="s">
        <v>521</v>
      </c>
    </row>
    <row r="97" spans="1:5" ht="27.6" customHeight="1">
      <c r="A97" s="143">
        <v>2400096</v>
      </c>
      <c r="B97" s="144" t="s">
        <v>522</v>
      </c>
      <c r="C97" s="145">
        <v>6955759424.0299997</v>
      </c>
      <c r="D97" s="144" t="s">
        <v>523</v>
      </c>
    </row>
    <row r="98" spans="1:5" ht="27.6" customHeight="1">
      <c r="A98" s="250">
        <v>2600011</v>
      </c>
      <c r="B98" s="144" t="s">
        <v>524</v>
      </c>
      <c r="C98" s="145">
        <v>9553461012</v>
      </c>
      <c r="D98" s="233" t="s">
        <v>525</v>
      </c>
    </row>
    <row r="99" spans="1:5" ht="27.6" customHeight="1">
      <c r="A99" s="266">
        <v>2600012</v>
      </c>
      <c r="B99" s="144" t="s">
        <v>526</v>
      </c>
      <c r="C99" s="145">
        <v>21601032556.5</v>
      </c>
      <c r="D99" s="265" t="s">
        <v>527</v>
      </c>
    </row>
    <row r="100" spans="1:5" ht="15.6" customHeight="1">
      <c r="A100" s="149"/>
      <c r="B100" s="263"/>
      <c r="C100" s="149"/>
      <c r="E100" s="264"/>
    </row>
    <row r="101" spans="1:5">
      <c r="A101" s="149"/>
      <c r="C101" s="149"/>
    </row>
    <row r="102" spans="1:5">
      <c r="A102" s="149"/>
      <c r="C102" s="149"/>
    </row>
    <row r="103" spans="1:5">
      <c r="A103" s="149"/>
      <c r="C103" s="149"/>
    </row>
    <row r="104" spans="1:5">
      <c r="A104" s="149"/>
      <c r="C104" s="149"/>
    </row>
    <row r="105" spans="1:5">
      <c r="A105" s="149"/>
      <c r="C105" s="149"/>
    </row>
    <row r="106" spans="1:5">
      <c r="A106" s="149"/>
      <c r="C106" s="149"/>
    </row>
    <row r="107" spans="1:5">
      <c r="A107" s="149"/>
      <c r="C107" s="149"/>
    </row>
    <row r="108" spans="1:5">
      <c r="A108" s="149"/>
      <c r="C108" s="149"/>
    </row>
    <row r="109" spans="1:5">
      <c r="A109" s="149"/>
      <c r="C109" s="149"/>
    </row>
    <row r="110" spans="1:5">
      <c r="A110" s="149"/>
      <c r="C110" s="149"/>
    </row>
    <row r="111" spans="1:5">
      <c r="A111" s="149"/>
      <c r="C111" s="149"/>
    </row>
    <row r="112" spans="1:5">
      <c r="A112" s="149"/>
      <c r="C112" s="149"/>
    </row>
    <row r="113" spans="1:3">
      <c r="A113" s="149"/>
      <c r="C113" s="149"/>
    </row>
    <row r="114" spans="1:3">
      <c r="A114" s="149"/>
      <c r="C114" s="149"/>
    </row>
    <row r="115" spans="1:3">
      <c r="A115" s="149"/>
      <c r="C115" s="149"/>
    </row>
    <row r="116" spans="1:3">
      <c r="A116" s="149"/>
      <c r="C116" s="149"/>
    </row>
    <row r="117" spans="1:3">
      <c r="A117" s="149"/>
      <c r="C117" s="149"/>
    </row>
    <row r="118" spans="1:3">
      <c r="A118" s="149"/>
      <c r="C118" s="149"/>
    </row>
    <row r="119" spans="1:3">
      <c r="A119" s="149"/>
      <c r="C119" s="149"/>
    </row>
    <row r="120" spans="1:3">
      <c r="A120" s="149"/>
      <c r="C120" s="149"/>
    </row>
    <row r="121" spans="1:3">
      <c r="A121" s="149"/>
      <c r="C121" s="149"/>
    </row>
    <row r="122" spans="1:3">
      <c r="A122" s="149"/>
      <c r="C122" s="149"/>
    </row>
    <row r="123" spans="1:3">
      <c r="A123" s="149"/>
      <c r="C123" s="149"/>
    </row>
    <row r="124" spans="1:3">
      <c r="A124" s="149"/>
      <c r="C124" s="149"/>
    </row>
    <row r="125" spans="1:3">
      <c r="A125" s="149"/>
      <c r="C125" s="149"/>
    </row>
    <row r="126" spans="1:3">
      <c r="A126" s="149"/>
      <c r="C126" s="149"/>
    </row>
    <row r="127" spans="1:3">
      <c r="A127" s="149"/>
      <c r="C127" s="149"/>
    </row>
    <row r="128" spans="1:3">
      <c r="A128" s="149"/>
      <c r="C128" s="149"/>
    </row>
    <row r="129" spans="1:3">
      <c r="A129" s="149"/>
      <c r="C129" s="149"/>
    </row>
    <row r="130" spans="1:3">
      <c r="A130" s="149"/>
      <c r="C130" s="149"/>
    </row>
    <row r="131" spans="1:3">
      <c r="A131" s="149"/>
      <c r="C131" s="149"/>
    </row>
    <row r="132" spans="1:3">
      <c r="A132" s="149"/>
      <c r="C132" s="149"/>
    </row>
    <row r="133" spans="1:3">
      <c r="A133" s="149"/>
      <c r="C133" s="149"/>
    </row>
    <row r="134" spans="1:3">
      <c r="A134" s="149"/>
      <c r="C134" s="149"/>
    </row>
    <row r="135" spans="1:3">
      <c r="A135" s="149"/>
      <c r="C135" s="149"/>
    </row>
    <row r="136" spans="1:3">
      <c r="A136" s="149"/>
      <c r="C136" s="149"/>
    </row>
    <row r="137" spans="1:3">
      <c r="A137" s="149"/>
      <c r="C137" s="149"/>
    </row>
    <row r="138" spans="1:3">
      <c r="A138" s="149"/>
      <c r="C138" s="149"/>
    </row>
    <row r="139" spans="1:3">
      <c r="A139" s="149"/>
      <c r="C139" s="149"/>
    </row>
    <row r="140" spans="1:3">
      <c r="A140" s="149"/>
      <c r="C140" s="149"/>
    </row>
    <row r="141" spans="1:3">
      <c r="A141" s="149"/>
      <c r="C141" s="149"/>
    </row>
    <row r="142" spans="1:3">
      <c r="A142" s="149"/>
      <c r="C142" s="149"/>
    </row>
    <row r="143" spans="1:3">
      <c r="A143" s="149"/>
      <c r="C143" s="149"/>
    </row>
    <row r="144" spans="1:3">
      <c r="A144" s="149"/>
      <c r="C144" s="149"/>
    </row>
    <row r="145" spans="1:3">
      <c r="A145" s="149"/>
      <c r="C145" s="149"/>
    </row>
    <row r="146" spans="1:3">
      <c r="A146" s="149"/>
      <c r="C146" s="149"/>
    </row>
    <row r="147" spans="1:3">
      <c r="A147" s="149"/>
      <c r="C147" s="149"/>
    </row>
    <row r="148" spans="1:3">
      <c r="A148" s="149"/>
      <c r="C148" s="149"/>
    </row>
    <row r="149" spans="1:3">
      <c r="A149" s="149"/>
      <c r="C149" s="149"/>
    </row>
    <row r="150" spans="1:3">
      <c r="A150" s="149"/>
      <c r="C150" s="149"/>
    </row>
    <row r="151" spans="1:3">
      <c r="A151" s="149"/>
      <c r="C151" s="149"/>
    </row>
    <row r="152" spans="1:3">
      <c r="A152" s="149"/>
      <c r="C152" s="149"/>
    </row>
    <row r="153" spans="1:3">
      <c r="A153" s="149"/>
      <c r="C153" s="149"/>
    </row>
    <row r="154" spans="1:3">
      <c r="A154" s="149"/>
      <c r="C154" s="149"/>
    </row>
    <row r="155" spans="1:3">
      <c r="A155" s="149"/>
      <c r="C155" s="149"/>
    </row>
    <row r="156" spans="1:3">
      <c r="A156" s="149"/>
      <c r="C156" s="149"/>
    </row>
    <row r="157" spans="1:3">
      <c r="A157" s="149"/>
      <c r="C157" s="149"/>
    </row>
    <row r="158" spans="1:3">
      <c r="A158" s="149"/>
      <c r="C158" s="149"/>
    </row>
    <row r="159" spans="1:3">
      <c r="A159" s="149"/>
      <c r="C159" s="149"/>
    </row>
    <row r="160" spans="1:3">
      <c r="A160" s="149"/>
      <c r="C160" s="149"/>
    </row>
    <row r="161" spans="1:3">
      <c r="A161" s="149"/>
      <c r="C161" s="149"/>
    </row>
    <row r="162" spans="1:3">
      <c r="A162" s="149"/>
      <c r="C162" s="149"/>
    </row>
    <row r="163" spans="1:3">
      <c r="A163" s="149"/>
      <c r="C163" s="149"/>
    </row>
    <row r="164" spans="1:3">
      <c r="A164" s="149"/>
      <c r="C164" s="149"/>
    </row>
    <row r="165" spans="1:3">
      <c r="A165" s="149"/>
      <c r="C165" s="149"/>
    </row>
    <row r="166" spans="1:3">
      <c r="A166" s="149"/>
      <c r="C166" s="149"/>
    </row>
    <row r="167" spans="1:3">
      <c r="A167" s="149"/>
      <c r="C167" s="149"/>
    </row>
    <row r="168" spans="1:3">
      <c r="A168" s="149"/>
      <c r="C168" s="149"/>
    </row>
    <row r="169" spans="1:3">
      <c r="A169" s="149"/>
      <c r="C169" s="149"/>
    </row>
    <row r="170" spans="1:3">
      <c r="A170" s="149"/>
      <c r="C170" s="149"/>
    </row>
    <row r="171" spans="1:3">
      <c r="A171" s="149"/>
      <c r="C171" s="149"/>
    </row>
    <row r="172" spans="1:3">
      <c r="A172" s="149"/>
      <c r="C172" s="149"/>
    </row>
    <row r="173" spans="1:3">
      <c r="A173" s="149"/>
      <c r="C173" s="149"/>
    </row>
    <row r="174" spans="1:3">
      <c r="A174" s="149"/>
      <c r="C174" s="149"/>
    </row>
    <row r="175" spans="1:3">
      <c r="A175" s="149"/>
      <c r="C175" s="149"/>
    </row>
    <row r="176" spans="1:3">
      <c r="A176" s="149"/>
      <c r="C176" s="149"/>
    </row>
    <row r="177" spans="1:3">
      <c r="A177" s="149"/>
      <c r="C177" s="149"/>
    </row>
    <row r="178" spans="1:3">
      <c r="A178" s="149"/>
      <c r="C178" s="149"/>
    </row>
    <row r="179" spans="1:3">
      <c r="A179" s="149"/>
      <c r="C179" s="149"/>
    </row>
    <row r="180" spans="1:3">
      <c r="A180" s="149"/>
      <c r="C180" s="149"/>
    </row>
    <row r="181" spans="1:3">
      <c r="A181" s="149"/>
      <c r="C181" s="149"/>
    </row>
    <row r="182" spans="1:3">
      <c r="A182" s="149"/>
      <c r="C182" s="149"/>
    </row>
    <row r="183" spans="1:3">
      <c r="A183" s="149"/>
      <c r="C183" s="149"/>
    </row>
    <row r="184" spans="1:3">
      <c r="A184" s="149"/>
      <c r="C184" s="149"/>
    </row>
    <row r="185" spans="1:3">
      <c r="A185" s="149"/>
      <c r="C185" s="149"/>
    </row>
    <row r="186" spans="1:3">
      <c r="A186" s="149"/>
      <c r="C186" s="149"/>
    </row>
    <row r="187" spans="1:3">
      <c r="A187" s="149"/>
      <c r="C187" s="149"/>
    </row>
    <row r="188" spans="1:3">
      <c r="A188" s="149"/>
      <c r="C188" s="149"/>
    </row>
    <row r="189" spans="1:3">
      <c r="A189" s="149"/>
      <c r="C189" s="149"/>
    </row>
    <row r="190" spans="1:3">
      <c r="A190" s="149"/>
      <c r="C190" s="149"/>
    </row>
    <row r="191" spans="1:3">
      <c r="A191" s="149"/>
      <c r="C191" s="149"/>
    </row>
    <row r="192" spans="1:3">
      <c r="A192" s="149"/>
      <c r="C192" s="149"/>
    </row>
    <row r="193" spans="1:3">
      <c r="A193" s="149"/>
      <c r="C193" s="149"/>
    </row>
    <row r="194" spans="1:3">
      <c r="A194" s="149"/>
      <c r="C194" s="149"/>
    </row>
    <row r="195" spans="1:3">
      <c r="A195" s="149"/>
      <c r="C195" s="149"/>
    </row>
    <row r="196" spans="1:3">
      <c r="A196" s="149"/>
      <c r="C196" s="149"/>
    </row>
    <row r="197" spans="1:3">
      <c r="A197" s="149"/>
      <c r="C197" s="149"/>
    </row>
    <row r="198" spans="1:3">
      <c r="A198" s="149"/>
      <c r="C198" s="149"/>
    </row>
    <row r="199" spans="1:3">
      <c r="A199" s="149"/>
      <c r="C199" s="149"/>
    </row>
    <row r="200" spans="1:3">
      <c r="A200" s="149"/>
      <c r="C200" s="149"/>
    </row>
    <row r="201" spans="1:3">
      <c r="A201" s="149"/>
      <c r="C201" s="149"/>
    </row>
    <row r="202" spans="1:3">
      <c r="A202" s="149"/>
      <c r="C202" s="149"/>
    </row>
    <row r="203" spans="1:3">
      <c r="A203" s="149"/>
      <c r="C203" s="149"/>
    </row>
    <row r="204" spans="1:3">
      <c r="A204" s="149"/>
      <c r="C204" s="149"/>
    </row>
    <row r="205" spans="1:3">
      <c r="A205" s="149"/>
      <c r="C205" s="149"/>
    </row>
    <row r="206" spans="1:3">
      <c r="A206" s="149"/>
      <c r="C206" s="149"/>
    </row>
    <row r="207" spans="1:3">
      <c r="A207" s="149"/>
      <c r="C207" s="149"/>
    </row>
    <row r="208" spans="1:3">
      <c r="A208" s="149"/>
      <c r="C208" s="149"/>
    </row>
    <row r="209" spans="1:3">
      <c r="A209" s="149"/>
      <c r="C209" s="149"/>
    </row>
    <row r="210" spans="1:3">
      <c r="A210" s="149"/>
      <c r="C210" s="149"/>
    </row>
    <row r="211" spans="1:3">
      <c r="A211" s="149"/>
      <c r="C211" s="149"/>
    </row>
    <row r="212" spans="1:3">
      <c r="A212" s="149"/>
      <c r="C212" s="149"/>
    </row>
    <row r="213" spans="1:3">
      <c r="A213" s="149"/>
      <c r="C213" s="149"/>
    </row>
    <row r="214" spans="1:3">
      <c r="A214" s="149"/>
      <c r="C214" s="149"/>
    </row>
    <row r="215" spans="1:3">
      <c r="A215" s="149"/>
      <c r="C215" s="149"/>
    </row>
    <row r="216" spans="1:3">
      <c r="A216" s="149"/>
      <c r="C216" s="149"/>
    </row>
    <row r="217" spans="1:3">
      <c r="A217" s="149"/>
      <c r="C217" s="149"/>
    </row>
    <row r="218" spans="1:3">
      <c r="A218" s="149"/>
      <c r="C218" s="149"/>
    </row>
    <row r="219" spans="1:3">
      <c r="A219" s="149"/>
      <c r="C219" s="149"/>
    </row>
    <row r="220" spans="1:3">
      <c r="A220" s="149"/>
      <c r="C220" s="149"/>
    </row>
    <row r="221" spans="1:3">
      <c r="A221" s="149"/>
      <c r="C221" s="149"/>
    </row>
    <row r="222" spans="1:3">
      <c r="A222" s="149"/>
      <c r="C222" s="149"/>
    </row>
    <row r="223" spans="1:3">
      <c r="A223" s="149"/>
      <c r="C223" s="149"/>
    </row>
    <row r="224" spans="1:3">
      <c r="A224" s="149"/>
      <c r="C224" s="149"/>
    </row>
    <row r="225" spans="1:3">
      <c r="A225" s="149"/>
      <c r="C225" s="149"/>
    </row>
    <row r="226" spans="1:3">
      <c r="A226" s="149"/>
      <c r="C226" s="149"/>
    </row>
    <row r="227" spans="1:3">
      <c r="A227" s="149"/>
      <c r="C227" s="149"/>
    </row>
    <row r="228" spans="1:3">
      <c r="A228" s="149"/>
      <c r="C228" s="149"/>
    </row>
    <row r="229" spans="1:3">
      <c r="A229" s="149"/>
      <c r="C229" s="149"/>
    </row>
    <row r="230" spans="1:3">
      <c r="A230" s="149"/>
      <c r="C230" s="149"/>
    </row>
    <row r="231" spans="1:3">
      <c r="A231" s="149"/>
      <c r="C231" s="149"/>
    </row>
    <row r="232" spans="1:3">
      <c r="A232" s="149"/>
      <c r="C232" s="149"/>
    </row>
    <row r="233" spans="1:3">
      <c r="A233" s="149"/>
      <c r="C233" s="149"/>
    </row>
    <row r="234" spans="1:3">
      <c r="A234" s="149"/>
      <c r="C234" s="149"/>
    </row>
    <row r="235" spans="1:3">
      <c r="A235" s="149"/>
      <c r="C235" s="149"/>
    </row>
    <row r="236" spans="1:3">
      <c r="A236" s="149"/>
      <c r="C236" s="149"/>
    </row>
    <row r="237" spans="1:3">
      <c r="A237" s="149"/>
      <c r="C237" s="149"/>
    </row>
    <row r="238" spans="1:3">
      <c r="A238" s="149"/>
      <c r="C238" s="149"/>
    </row>
    <row r="239" spans="1:3">
      <c r="A239" s="149"/>
      <c r="C239" s="149"/>
    </row>
    <row r="240" spans="1:3">
      <c r="A240" s="149"/>
      <c r="C240" s="149"/>
    </row>
    <row r="241" spans="1:3">
      <c r="A241" s="149"/>
      <c r="C241" s="149"/>
    </row>
    <row r="242" spans="1:3">
      <c r="A242" s="149"/>
      <c r="C242" s="149"/>
    </row>
    <row r="243" spans="1:3">
      <c r="A243" s="149"/>
      <c r="C243" s="149"/>
    </row>
    <row r="244" spans="1:3">
      <c r="A244" s="149"/>
      <c r="C244" s="149"/>
    </row>
    <row r="245" spans="1:3">
      <c r="A245" s="149"/>
      <c r="C245" s="149"/>
    </row>
    <row r="246" spans="1:3">
      <c r="A246" s="149"/>
      <c r="C246" s="149"/>
    </row>
    <row r="247" spans="1:3">
      <c r="A247" s="149"/>
      <c r="C247" s="149"/>
    </row>
    <row r="248" spans="1:3">
      <c r="A248" s="149"/>
      <c r="C248" s="149"/>
    </row>
    <row r="249" spans="1:3">
      <c r="A249" s="149"/>
      <c r="C249" s="149"/>
    </row>
    <row r="250" spans="1:3">
      <c r="A250" s="149"/>
      <c r="C250" s="149"/>
    </row>
    <row r="251" spans="1:3">
      <c r="A251" s="149"/>
      <c r="C251" s="149"/>
    </row>
    <row r="252" spans="1:3">
      <c r="A252" s="149"/>
      <c r="C252" s="149"/>
    </row>
    <row r="253" spans="1:3">
      <c r="A253" s="149"/>
      <c r="C253" s="149"/>
    </row>
    <row r="254" spans="1:3">
      <c r="A254" s="149"/>
      <c r="C254" s="149"/>
    </row>
    <row r="255" spans="1:3">
      <c r="A255" s="149"/>
      <c r="C255" s="149"/>
    </row>
    <row r="256" spans="1:3">
      <c r="A256" s="149"/>
      <c r="C256" s="149"/>
    </row>
    <row r="257" spans="1:3">
      <c r="A257" s="149"/>
      <c r="C257" s="149"/>
    </row>
    <row r="258" spans="1:3">
      <c r="A258" s="149"/>
      <c r="C258" s="149"/>
    </row>
    <row r="259" spans="1:3">
      <c r="A259" s="149"/>
      <c r="C259" s="149"/>
    </row>
    <row r="260" spans="1:3">
      <c r="A260" s="149"/>
      <c r="C260" s="149"/>
    </row>
    <row r="261" spans="1:3">
      <c r="A261" s="149"/>
      <c r="C261" s="149"/>
    </row>
    <row r="262" spans="1:3">
      <c r="A262" s="149"/>
      <c r="C262" s="149"/>
    </row>
    <row r="263" spans="1:3">
      <c r="A263" s="149"/>
      <c r="C263" s="149"/>
    </row>
    <row r="264" spans="1:3">
      <c r="A264" s="149"/>
      <c r="C264" s="149"/>
    </row>
    <row r="265" spans="1:3">
      <c r="A265" s="149"/>
      <c r="C265" s="149"/>
    </row>
    <row r="266" spans="1:3">
      <c r="A266" s="149"/>
      <c r="C266" s="149"/>
    </row>
    <row r="267" spans="1:3">
      <c r="A267" s="149"/>
      <c r="C267" s="149"/>
    </row>
    <row r="268" spans="1:3">
      <c r="A268" s="149"/>
      <c r="C268" s="149"/>
    </row>
    <row r="269" spans="1:3">
      <c r="A269" s="149"/>
      <c r="C269" s="149"/>
    </row>
    <row r="270" spans="1:3">
      <c r="A270" s="149"/>
      <c r="C270" s="149"/>
    </row>
    <row r="271" spans="1:3">
      <c r="A271" s="149"/>
      <c r="C271" s="149"/>
    </row>
    <row r="272" spans="1:3">
      <c r="A272" s="149"/>
      <c r="C272" s="149"/>
    </row>
    <row r="273" spans="1:3">
      <c r="A273" s="149"/>
      <c r="C273" s="149"/>
    </row>
    <row r="274" spans="1:3">
      <c r="A274" s="149"/>
      <c r="C274" s="149"/>
    </row>
    <row r="275" spans="1:3">
      <c r="A275" s="149"/>
      <c r="C275" s="149"/>
    </row>
    <row r="276" spans="1:3">
      <c r="A276" s="149"/>
      <c r="C276" s="149"/>
    </row>
    <row r="277" spans="1:3">
      <c r="A277" s="149"/>
      <c r="C277" s="149"/>
    </row>
    <row r="278" spans="1:3">
      <c r="A278" s="149"/>
      <c r="C278" s="149"/>
    </row>
    <row r="279" spans="1:3">
      <c r="A279" s="149"/>
      <c r="C279" s="149"/>
    </row>
    <row r="280" spans="1:3">
      <c r="A280" s="149"/>
      <c r="C280" s="149"/>
    </row>
    <row r="281" spans="1:3">
      <c r="A281" s="149"/>
      <c r="C281" s="149"/>
    </row>
    <row r="282" spans="1:3">
      <c r="A282" s="149"/>
      <c r="C282" s="149"/>
    </row>
    <row r="283" spans="1:3">
      <c r="A283" s="149"/>
      <c r="C283" s="149"/>
    </row>
    <row r="284" spans="1:3">
      <c r="A284" s="149"/>
      <c r="C284" s="149"/>
    </row>
    <row r="285" spans="1:3">
      <c r="A285" s="149"/>
      <c r="C285" s="149"/>
    </row>
    <row r="286" spans="1:3">
      <c r="A286" s="149"/>
      <c r="C286" s="149"/>
    </row>
    <row r="287" spans="1:3">
      <c r="A287" s="149"/>
      <c r="C287" s="149"/>
    </row>
    <row r="288" spans="1:3">
      <c r="A288" s="149"/>
      <c r="C288" s="149"/>
    </row>
    <row r="289" spans="1:3">
      <c r="A289" s="149"/>
      <c r="C289" s="149"/>
    </row>
    <row r="290" spans="1:3">
      <c r="A290" s="149"/>
      <c r="C290" s="149"/>
    </row>
    <row r="291" spans="1:3">
      <c r="A291" s="149"/>
      <c r="C291" s="149"/>
    </row>
    <row r="292" spans="1:3">
      <c r="A292" s="149"/>
      <c r="C292" s="149"/>
    </row>
    <row r="293" spans="1:3">
      <c r="A293" s="149"/>
      <c r="C293" s="149"/>
    </row>
    <row r="294" spans="1:3">
      <c r="A294" s="149"/>
      <c r="C294" s="149"/>
    </row>
    <row r="295" spans="1:3">
      <c r="A295" s="149"/>
      <c r="C295" s="149"/>
    </row>
    <row r="296" spans="1:3">
      <c r="A296" s="149"/>
      <c r="C296" s="149"/>
    </row>
    <row r="297" spans="1:3">
      <c r="A297" s="149"/>
      <c r="C297" s="149"/>
    </row>
    <row r="298" spans="1:3">
      <c r="A298" s="149"/>
      <c r="C298" s="149"/>
    </row>
    <row r="299" spans="1:3">
      <c r="A299" s="149"/>
      <c r="C299" s="149"/>
    </row>
    <row r="300" spans="1:3">
      <c r="A300" s="149"/>
      <c r="C300" s="149"/>
    </row>
    <row r="301" spans="1:3">
      <c r="A301" s="149"/>
      <c r="C301" s="149"/>
    </row>
    <row r="302" spans="1:3">
      <c r="A302" s="149"/>
      <c r="C302" s="149"/>
    </row>
    <row r="303" spans="1:3">
      <c r="A303" s="149"/>
      <c r="C303" s="149"/>
    </row>
    <row r="304" spans="1:3">
      <c r="A304" s="149"/>
      <c r="C304" s="149"/>
    </row>
    <row r="305" spans="1:3">
      <c r="A305" s="149"/>
      <c r="C305" s="149"/>
    </row>
    <row r="306" spans="1:3">
      <c r="A306" s="149"/>
      <c r="C306" s="149"/>
    </row>
    <row r="307" spans="1:3">
      <c r="A307" s="149"/>
      <c r="C307" s="149"/>
    </row>
    <row r="308" spans="1:3">
      <c r="A308" s="149"/>
      <c r="C308" s="149"/>
    </row>
    <row r="309" spans="1:3">
      <c r="A309" s="149"/>
      <c r="C309" s="149"/>
    </row>
    <row r="310" spans="1:3">
      <c r="A310" s="149"/>
      <c r="C310" s="149"/>
    </row>
    <row r="311" spans="1:3">
      <c r="A311" s="149"/>
      <c r="C311" s="149"/>
    </row>
    <row r="312" spans="1:3">
      <c r="A312" s="149"/>
      <c r="C312" s="149"/>
    </row>
    <row r="313" spans="1:3">
      <c r="A313" s="149"/>
      <c r="C313" s="149"/>
    </row>
    <row r="314" spans="1:3">
      <c r="A314" s="149"/>
      <c r="C314" s="149"/>
    </row>
    <row r="315" spans="1:3">
      <c r="A315" s="149"/>
      <c r="C315" s="149"/>
    </row>
    <row r="316" spans="1:3">
      <c r="A316" s="149"/>
      <c r="C316" s="149"/>
    </row>
    <row r="317" spans="1:3">
      <c r="A317" s="149"/>
      <c r="C317" s="149"/>
    </row>
    <row r="318" spans="1:3">
      <c r="A318" s="149"/>
      <c r="C318" s="149"/>
    </row>
    <row r="319" spans="1:3">
      <c r="A319" s="149"/>
      <c r="C319" s="149"/>
    </row>
    <row r="320" spans="1:3">
      <c r="A320" s="149"/>
      <c r="C320" s="149"/>
    </row>
    <row r="321" spans="1:3">
      <c r="A321" s="149"/>
      <c r="C321" s="149"/>
    </row>
    <row r="322" spans="1:3">
      <c r="A322" s="149"/>
      <c r="C322" s="149"/>
    </row>
    <row r="323" spans="1:3">
      <c r="A323" s="149"/>
      <c r="C323" s="149"/>
    </row>
    <row r="324" spans="1:3">
      <c r="A324" s="149"/>
      <c r="C324" s="149"/>
    </row>
    <row r="325" spans="1:3">
      <c r="A325" s="149"/>
      <c r="C325" s="149"/>
    </row>
    <row r="326" spans="1:3">
      <c r="A326" s="149"/>
      <c r="C326" s="149"/>
    </row>
    <row r="327" spans="1:3">
      <c r="A327" s="149"/>
      <c r="C327" s="149"/>
    </row>
    <row r="328" spans="1:3">
      <c r="A328" s="149"/>
      <c r="C328" s="149"/>
    </row>
    <row r="329" spans="1:3">
      <c r="A329" s="149"/>
      <c r="C329" s="149"/>
    </row>
    <row r="330" spans="1:3">
      <c r="A330" s="149"/>
      <c r="C330" s="149"/>
    </row>
    <row r="331" spans="1:3">
      <c r="A331" s="149"/>
      <c r="C331" s="149"/>
    </row>
    <row r="332" spans="1:3">
      <c r="A332" s="149"/>
      <c r="C332" s="149"/>
    </row>
    <row r="333" spans="1:3">
      <c r="A333" s="149"/>
      <c r="C333" s="149"/>
    </row>
    <row r="334" spans="1:3">
      <c r="A334" s="149"/>
      <c r="C334" s="149"/>
    </row>
    <row r="335" spans="1:3">
      <c r="A335" s="149"/>
      <c r="C335" s="149"/>
    </row>
    <row r="336" spans="1:3">
      <c r="A336" s="149"/>
      <c r="C336" s="149"/>
    </row>
    <row r="337" spans="1:3">
      <c r="A337" s="149"/>
      <c r="C337" s="149"/>
    </row>
    <row r="338" spans="1:3">
      <c r="A338" s="149"/>
      <c r="C338" s="149"/>
    </row>
    <row r="339" spans="1:3">
      <c r="A339" s="149"/>
      <c r="C339" s="149"/>
    </row>
    <row r="340" spans="1:3">
      <c r="A340" s="149"/>
      <c r="C340" s="149"/>
    </row>
    <row r="341" spans="1:3">
      <c r="A341" s="149"/>
      <c r="C341" s="149"/>
    </row>
    <row r="342" spans="1:3">
      <c r="A342" s="149"/>
      <c r="C342" s="149"/>
    </row>
    <row r="343" spans="1:3">
      <c r="A343" s="149"/>
      <c r="C343" s="149"/>
    </row>
    <row r="344" spans="1:3">
      <c r="A344" s="149"/>
      <c r="C344" s="149"/>
    </row>
    <row r="345" spans="1:3">
      <c r="A345" s="149"/>
      <c r="C345" s="149"/>
    </row>
    <row r="346" spans="1:3">
      <c r="A346" s="149"/>
      <c r="C346" s="149"/>
    </row>
    <row r="347" spans="1:3">
      <c r="A347" s="149"/>
      <c r="C347" s="149"/>
    </row>
    <row r="348" spans="1:3">
      <c r="A348" s="149"/>
      <c r="C348" s="149"/>
    </row>
    <row r="349" spans="1:3">
      <c r="A349" s="149"/>
      <c r="C349" s="149"/>
    </row>
    <row r="350" spans="1:3">
      <c r="A350" s="149"/>
      <c r="C350" s="149"/>
    </row>
    <row r="351" spans="1:3">
      <c r="A351" s="149"/>
      <c r="C351" s="149"/>
    </row>
    <row r="352" spans="1:3">
      <c r="A352" s="149"/>
      <c r="C352" s="149"/>
    </row>
    <row r="353" spans="1:3">
      <c r="A353" s="149"/>
      <c r="C353" s="149"/>
    </row>
    <row r="354" spans="1:3">
      <c r="A354" s="149"/>
      <c r="C354" s="149"/>
    </row>
    <row r="355" spans="1:3">
      <c r="A355" s="149"/>
      <c r="C355" s="149"/>
    </row>
    <row r="356" spans="1:3">
      <c r="A356" s="149"/>
      <c r="C356" s="149"/>
    </row>
    <row r="357" spans="1:3">
      <c r="A357" s="149"/>
      <c r="C357" s="149"/>
    </row>
    <row r="358" spans="1:3">
      <c r="A358" s="149"/>
      <c r="C358" s="149"/>
    </row>
    <row r="359" spans="1:3">
      <c r="A359" s="149"/>
      <c r="C359" s="149"/>
    </row>
    <row r="360" spans="1:3">
      <c r="A360" s="149"/>
      <c r="C360" s="149"/>
    </row>
    <row r="361" spans="1:3">
      <c r="A361" s="149"/>
      <c r="C361" s="149"/>
    </row>
    <row r="362" spans="1:3">
      <c r="A362" s="149"/>
      <c r="C362" s="149"/>
    </row>
    <row r="363" spans="1:3">
      <c r="A363" s="149"/>
      <c r="C363" s="149"/>
    </row>
    <row r="364" spans="1:3">
      <c r="A364" s="149"/>
      <c r="C364" s="149"/>
    </row>
    <row r="365" spans="1:3">
      <c r="A365" s="149"/>
      <c r="C365" s="149"/>
    </row>
    <row r="366" spans="1:3">
      <c r="A366" s="149"/>
      <c r="C366" s="149"/>
    </row>
    <row r="367" spans="1:3">
      <c r="A367" s="149"/>
      <c r="C367" s="149"/>
    </row>
    <row r="368" spans="1:3">
      <c r="A368" s="149"/>
      <c r="C368" s="149"/>
    </row>
    <row r="369" spans="1:3">
      <c r="A369" s="149"/>
      <c r="C369" s="149"/>
    </row>
    <row r="370" spans="1:3">
      <c r="A370" s="149"/>
      <c r="C370" s="149"/>
    </row>
    <row r="371" spans="1:3">
      <c r="A371" s="149"/>
      <c r="C371" s="149"/>
    </row>
    <row r="372" spans="1:3">
      <c r="A372" s="149"/>
      <c r="C372" s="149"/>
    </row>
    <row r="373" spans="1:3">
      <c r="A373" s="149"/>
      <c r="C373" s="149"/>
    </row>
    <row r="374" spans="1:3">
      <c r="A374" s="149"/>
      <c r="C374" s="149"/>
    </row>
    <row r="375" spans="1:3">
      <c r="A375" s="149"/>
      <c r="C375" s="149"/>
    </row>
    <row r="376" spans="1:3">
      <c r="A376" s="149"/>
      <c r="C376" s="149"/>
    </row>
    <row r="377" spans="1:3">
      <c r="A377" s="149"/>
      <c r="C377" s="149"/>
    </row>
    <row r="378" spans="1:3">
      <c r="A378" s="149"/>
      <c r="C378" s="149"/>
    </row>
    <row r="379" spans="1:3">
      <c r="A379" s="149"/>
      <c r="C379" s="149"/>
    </row>
    <row r="380" spans="1:3">
      <c r="A380" s="149"/>
      <c r="C380" s="149"/>
    </row>
    <row r="381" spans="1:3">
      <c r="A381" s="149"/>
      <c r="C381" s="149"/>
    </row>
    <row r="382" spans="1:3">
      <c r="A382" s="149"/>
      <c r="C382" s="149"/>
    </row>
    <row r="383" spans="1:3">
      <c r="A383" s="149"/>
      <c r="C383" s="149"/>
    </row>
    <row r="384" spans="1:3">
      <c r="A384" s="149"/>
      <c r="C384" s="149"/>
    </row>
    <row r="385" spans="1:3">
      <c r="A385" s="149"/>
      <c r="C385" s="149"/>
    </row>
    <row r="386" spans="1:3">
      <c r="A386" s="149"/>
      <c r="C386" s="149"/>
    </row>
    <row r="387" spans="1:3">
      <c r="A387" s="149"/>
      <c r="C387" s="149"/>
    </row>
    <row r="388" spans="1:3">
      <c r="A388" s="149"/>
      <c r="C388" s="149"/>
    </row>
    <row r="389" spans="1:3">
      <c r="A389" s="149"/>
      <c r="C389" s="149"/>
    </row>
    <row r="390" spans="1:3">
      <c r="A390" s="149"/>
      <c r="C390" s="149"/>
    </row>
    <row r="391" spans="1:3">
      <c r="A391" s="149"/>
      <c r="C391" s="149"/>
    </row>
    <row r="392" spans="1:3">
      <c r="A392" s="149"/>
      <c r="C392" s="149"/>
    </row>
    <row r="393" spans="1:3">
      <c r="A393" s="149"/>
      <c r="C393" s="149"/>
    </row>
    <row r="394" spans="1:3">
      <c r="A394" s="149"/>
      <c r="C394" s="149"/>
    </row>
    <row r="395" spans="1:3">
      <c r="A395" s="149"/>
      <c r="C395" s="149"/>
    </row>
    <row r="396" spans="1:3">
      <c r="A396" s="149"/>
      <c r="C396" s="149"/>
    </row>
    <row r="397" spans="1:3">
      <c r="A397" s="149"/>
      <c r="C397" s="149"/>
    </row>
    <row r="398" spans="1:3">
      <c r="A398" s="149"/>
      <c r="C398" s="149"/>
    </row>
    <row r="399" spans="1:3">
      <c r="A399" s="149"/>
      <c r="C399" s="149"/>
    </row>
    <row r="400" spans="1:3">
      <c r="A400" s="149"/>
      <c r="C400" s="149"/>
    </row>
    <row r="401" spans="1:3">
      <c r="A401" s="149"/>
      <c r="C401" s="149"/>
    </row>
    <row r="402" spans="1:3">
      <c r="A402" s="149"/>
      <c r="C402" s="149"/>
    </row>
    <row r="403" spans="1:3">
      <c r="A403" s="149"/>
      <c r="C403" s="149"/>
    </row>
    <row r="404" spans="1:3">
      <c r="A404" s="149"/>
      <c r="C404" s="149"/>
    </row>
    <row r="405" spans="1:3">
      <c r="A405" s="149"/>
      <c r="C405" s="149"/>
    </row>
    <row r="406" spans="1:3">
      <c r="A406" s="149"/>
      <c r="C406" s="149"/>
    </row>
    <row r="407" spans="1:3">
      <c r="A407" s="149"/>
      <c r="C407" s="149"/>
    </row>
    <row r="408" spans="1:3">
      <c r="A408" s="149"/>
      <c r="C408" s="149"/>
    </row>
    <row r="409" spans="1:3">
      <c r="A409" s="149"/>
      <c r="C409" s="149"/>
    </row>
    <row r="410" spans="1:3">
      <c r="A410" s="149"/>
      <c r="C410" s="149"/>
    </row>
    <row r="411" spans="1:3">
      <c r="A411" s="149"/>
      <c r="C411" s="149"/>
    </row>
    <row r="412" spans="1:3">
      <c r="A412" s="149"/>
      <c r="C412" s="149"/>
    </row>
    <row r="413" spans="1:3">
      <c r="A413" s="149"/>
      <c r="C413" s="149"/>
    </row>
    <row r="414" spans="1:3">
      <c r="A414" s="149"/>
      <c r="C414" s="149"/>
    </row>
    <row r="415" spans="1:3">
      <c r="A415" s="149"/>
      <c r="C415" s="149"/>
    </row>
    <row r="416" spans="1:3">
      <c r="A416" s="149"/>
      <c r="C416" s="149"/>
    </row>
    <row r="417" spans="1:3">
      <c r="A417" s="149"/>
      <c r="C417" s="149"/>
    </row>
    <row r="418" spans="1:3">
      <c r="A418" s="149"/>
      <c r="C418" s="149"/>
    </row>
    <row r="419" spans="1:3">
      <c r="A419" s="149"/>
      <c r="C419" s="149"/>
    </row>
    <row r="420" spans="1:3">
      <c r="A420" s="149"/>
      <c r="C420" s="149"/>
    </row>
    <row r="421" spans="1:3">
      <c r="A421" s="149"/>
      <c r="C421" s="149"/>
    </row>
    <row r="422" spans="1:3">
      <c r="A422" s="149"/>
      <c r="C422" s="149"/>
    </row>
    <row r="423" spans="1:3">
      <c r="A423" s="149"/>
      <c r="C423" s="149"/>
    </row>
    <row r="424" spans="1:3">
      <c r="A424" s="149"/>
      <c r="C424" s="149"/>
    </row>
    <row r="425" spans="1:3">
      <c r="A425" s="149"/>
      <c r="C425" s="149"/>
    </row>
    <row r="426" spans="1:3">
      <c r="A426" s="149"/>
      <c r="C426" s="149"/>
    </row>
    <row r="427" spans="1:3">
      <c r="A427" s="149"/>
      <c r="C427" s="149"/>
    </row>
    <row r="428" spans="1:3">
      <c r="A428" s="149"/>
      <c r="C428" s="149"/>
    </row>
    <row r="429" spans="1:3">
      <c r="A429" s="149"/>
      <c r="C429" s="149"/>
    </row>
    <row r="430" spans="1:3">
      <c r="A430" s="149"/>
      <c r="C430" s="149"/>
    </row>
    <row r="431" spans="1:3">
      <c r="A431" s="149"/>
      <c r="C431" s="149"/>
    </row>
    <row r="432" spans="1:3">
      <c r="A432" s="149"/>
      <c r="C432" s="149"/>
    </row>
    <row r="433" spans="1:3">
      <c r="A433" s="149"/>
      <c r="C433" s="149"/>
    </row>
    <row r="434" spans="1:3">
      <c r="A434" s="149"/>
      <c r="C434" s="149"/>
    </row>
    <row r="435" spans="1:3">
      <c r="A435" s="149"/>
      <c r="C435" s="149"/>
    </row>
    <row r="436" spans="1:3">
      <c r="A436" s="149"/>
      <c r="C436" s="149"/>
    </row>
    <row r="437" spans="1:3">
      <c r="A437" s="149"/>
      <c r="C437" s="149"/>
    </row>
    <row r="438" spans="1:3">
      <c r="A438" s="149"/>
      <c r="C438" s="149"/>
    </row>
    <row r="439" spans="1:3">
      <c r="A439" s="149"/>
      <c r="C439" s="149"/>
    </row>
    <row r="440" spans="1:3">
      <c r="A440" s="149"/>
      <c r="C440" s="149"/>
    </row>
    <row r="441" spans="1:3">
      <c r="A441" s="149"/>
      <c r="C441" s="149"/>
    </row>
    <row r="442" spans="1:3">
      <c r="A442" s="149"/>
      <c r="C442" s="149"/>
    </row>
    <row r="443" spans="1:3">
      <c r="A443" s="149"/>
      <c r="C443" s="149"/>
    </row>
    <row r="444" spans="1:3">
      <c r="A444" s="149"/>
      <c r="C444" s="149"/>
    </row>
    <row r="445" spans="1:3">
      <c r="A445" s="149"/>
      <c r="C445" s="149"/>
    </row>
    <row r="446" spans="1:3">
      <c r="A446" s="149"/>
      <c r="C446" s="149"/>
    </row>
    <row r="447" spans="1:3">
      <c r="A447" s="149"/>
      <c r="C447" s="149"/>
    </row>
    <row r="448" spans="1:3">
      <c r="A448" s="149"/>
      <c r="C448" s="149"/>
    </row>
    <row r="449" spans="1:3">
      <c r="A449" s="149"/>
      <c r="C449" s="149"/>
    </row>
    <row r="450" spans="1:3">
      <c r="A450" s="149"/>
      <c r="C450" s="149"/>
    </row>
    <row r="451" spans="1:3">
      <c r="A451" s="149"/>
      <c r="C451" s="149"/>
    </row>
    <row r="452" spans="1:3">
      <c r="A452" s="149"/>
      <c r="C452" s="149"/>
    </row>
    <row r="453" spans="1:3">
      <c r="A453" s="149"/>
      <c r="C453" s="149"/>
    </row>
    <row r="454" spans="1:3">
      <c r="A454" s="149"/>
      <c r="C454" s="149"/>
    </row>
    <row r="455" spans="1:3">
      <c r="A455" s="149"/>
      <c r="C455" s="149"/>
    </row>
    <row r="456" spans="1:3">
      <c r="A456" s="149"/>
      <c r="C456" s="149"/>
    </row>
    <row r="457" spans="1:3">
      <c r="A457" s="149"/>
      <c r="C457" s="149"/>
    </row>
    <row r="458" spans="1:3">
      <c r="A458" s="149"/>
      <c r="C458" s="149"/>
    </row>
    <row r="459" spans="1:3">
      <c r="A459" s="149"/>
      <c r="C459" s="149"/>
    </row>
    <row r="460" spans="1:3">
      <c r="A460" s="149"/>
      <c r="C460" s="149"/>
    </row>
    <row r="461" spans="1:3">
      <c r="A461" s="149"/>
      <c r="C461" s="149"/>
    </row>
    <row r="462" spans="1:3">
      <c r="A462" s="149"/>
      <c r="C462" s="149"/>
    </row>
    <row r="463" spans="1:3">
      <c r="A463" s="149"/>
      <c r="C463" s="149"/>
    </row>
    <row r="464" spans="1:3">
      <c r="A464" s="149"/>
      <c r="C464" s="149"/>
    </row>
    <row r="465" spans="1:3">
      <c r="A465" s="149"/>
      <c r="C465" s="149"/>
    </row>
    <row r="466" spans="1:3">
      <c r="A466" s="149"/>
      <c r="C466" s="149"/>
    </row>
    <row r="467" spans="1:3">
      <c r="A467" s="149"/>
      <c r="C467" s="149"/>
    </row>
    <row r="468" spans="1:3">
      <c r="A468" s="149"/>
      <c r="C468" s="149"/>
    </row>
    <row r="469" spans="1:3">
      <c r="A469" s="149"/>
      <c r="C469" s="149"/>
    </row>
    <row r="470" spans="1:3">
      <c r="A470" s="149"/>
      <c r="C470" s="149"/>
    </row>
    <row r="471" spans="1:3">
      <c r="A471" s="149"/>
      <c r="C471" s="149"/>
    </row>
    <row r="472" spans="1:3">
      <c r="A472" s="149"/>
      <c r="C472" s="149"/>
    </row>
    <row r="473" spans="1:3">
      <c r="A473" s="149"/>
      <c r="C473" s="149"/>
    </row>
    <row r="474" spans="1:3">
      <c r="A474" s="149"/>
      <c r="C474" s="149"/>
    </row>
    <row r="475" spans="1:3">
      <c r="A475" s="149"/>
      <c r="C475" s="149"/>
    </row>
    <row r="476" spans="1:3">
      <c r="A476" s="149"/>
      <c r="C476" s="149"/>
    </row>
    <row r="477" spans="1:3">
      <c r="A477" s="149"/>
      <c r="C477" s="149"/>
    </row>
    <row r="478" spans="1:3">
      <c r="A478" s="149"/>
      <c r="C478" s="149"/>
    </row>
    <row r="479" spans="1:3">
      <c r="A479" s="149"/>
      <c r="C479" s="149"/>
    </row>
    <row r="480" spans="1:3">
      <c r="A480" s="149"/>
      <c r="C480" s="149"/>
    </row>
    <row r="481" spans="1:3">
      <c r="A481" s="149"/>
      <c r="C481" s="149"/>
    </row>
    <row r="482" spans="1:3">
      <c r="A482" s="149"/>
      <c r="C482" s="149"/>
    </row>
    <row r="483" spans="1:3">
      <c r="A483" s="149"/>
      <c r="C483" s="149"/>
    </row>
    <row r="484" spans="1:3">
      <c r="A484" s="149"/>
      <c r="C484" s="149"/>
    </row>
    <row r="485" spans="1:3">
      <c r="A485" s="149"/>
      <c r="C485" s="149"/>
    </row>
    <row r="486" spans="1:3">
      <c r="A486" s="149"/>
      <c r="C486" s="149"/>
    </row>
    <row r="487" spans="1:3">
      <c r="A487" s="149"/>
      <c r="C487" s="149"/>
    </row>
    <row r="488" spans="1:3">
      <c r="A488" s="149"/>
      <c r="C488" s="149"/>
    </row>
    <row r="489" spans="1:3">
      <c r="A489" s="149"/>
      <c r="C489" s="149"/>
    </row>
    <row r="490" spans="1:3">
      <c r="A490" s="149"/>
      <c r="C490" s="149"/>
    </row>
    <row r="491" spans="1:3">
      <c r="A491" s="149"/>
      <c r="C491" s="149"/>
    </row>
    <row r="492" spans="1:3">
      <c r="A492" s="149"/>
      <c r="C492" s="149"/>
    </row>
    <row r="493" spans="1:3">
      <c r="A493" s="149"/>
      <c r="C493" s="149"/>
    </row>
    <row r="494" spans="1:3">
      <c r="A494" s="149"/>
      <c r="C494" s="149"/>
    </row>
    <row r="495" spans="1:3">
      <c r="A495" s="149"/>
      <c r="C495" s="149"/>
    </row>
    <row r="496" spans="1:3">
      <c r="A496" s="149"/>
      <c r="C496" s="149"/>
    </row>
    <row r="497" spans="1:3">
      <c r="A497" s="149"/>
      <c r="C497" s="149"/>
    </row>
    <row r="498" spans="1:3">
      <c r="A498" s="149"/>
      <c r="C498" s="149"/>
    </row>
    <row r="499" spans="1:3">
      <c r="A499" s="149"/>
      <c r="C499" s="149"/>
    </row>
    <row r="500" spans="1:3">
      <c r="A500" s="149"/>
      <c r="C500" s="149"/>
    </row>
    <row r="501" spans="1:3">
      <c r="A501" s="149"/>
      <c r="C501" s="149"/>
    </row>
    <row r="502" spans="1:3">
      <c r="A502" s="149"/>
      <c r="C502" s="149"/>
    </row>
    <row r="503" spans="1:3">
      <c r="A503" s="149"/>
      <c r="C503" s="149"/>
    </row>
    <row r="504" spans="1:3">
      <c r="A504" s="149"/>
      <c r="C504" s="149"/>
    </row>
    <row r="505" spans="1:3">
      <c r="A505" s="149"/>
      <c r="C505" s="149"/>
    </row>
    <row r="506" spans="1:3">
      <c r="A506" s="149"/>
      <c r="C506" s="149"/>
    </row>
    <row r="507" spans="1:3">
      <c r="A507" s="149"/>
      <c r="C507" s="149"/>
    </row>
    <row r="508" spans="1:3">
      <c r="A508" s="149"/>
      <c r="C508" s="149"/>
    </row>
    <row r="509" spans="1:3">
      <c r="A509" s="149"/>
      <c r="C509" s="149"/>
    </row>
    <row r="510" spans="1:3">
      <c r="A510" s="149"/>
      <c r="C510" s="149"/>
    </row>
    <row r="511" spans="1:3">
      <c r="A511" s="149"/>
      <c r="C511" s="149"/>
    </row>
    <row r="512" spans="1:3">
      <c r="A512" s="149"/>
      <c r="C512" s="149"/>
    </row>
    <row r="513" spans="1:3">
      <c r="A513" s="149"/>
      <c r="C513" s="149"/>
    </row>
    <row r="514" spans="1:3">
      <c r="A514" s="149"/>
      <c r="C514" s="149"/>
    </row>
    <row r="515" spans="1:3">
      <c r="A515" s="149"/>
      <c r="C515" s="149"/>
    </row>
    <row r="516" spans="1:3">
      <c r="A516" s="149"/>
      <c r="C516" s="149"/>
    </row>
    <row r="517" spans="1:3">
      <c r="A517" s="149"/>
      <c r="C517" s="149"/>
    </row>
    <row r="518" spans="1:3">
      <c r="A518" s="149"/>
      <c r="C518" s="149"/>
    </row>
    <row r="519" spans="1:3">
      <c r="A519" s="149"/>
      <c r="C519" s="149"/>
    </row>
    <row r="520" spans="1:3">
      <c r="A520" s="149"/>
      <c r="C520" s="149"/>
    </row>
    <row r="521" spans="1:3">
      <c r="A521" s="149"/>
      <c r="C521" s="149"/>
    </row>
    <row r="522" spans="1:3">
      <c r="A522" s="149"/>
      <c r="C522" s="149"/>
    </row>
    <row r="523" spans="1:3">
      <c r="A523" s="149"/>
      <c r="C523" s="149"/>
    </row>
    <row r="524" spans="1:3">
      <c r="A524" s="149"/>
      <c r="C524" s="149"/>
    </row>
    <row r="525" spans="1:3">
      <c r="A525" s="149"/>
      <c r="C525" s="149"/>
    </row>
    <row r="526" spans="1:3">
      <c r="A526" s="149"/>
      <c r="C526" s="149"/>
    </row>
    <row r="527" spans="1:3">
      <c r="A527" s="149"/>
      <c r="C527" s="149"/>
    </row>
    <row r="528" spans="1:3">
      <c r="A528" s="149"/>
      <c r="C528" s="149"/>
    </row>
    <row r="529" spans="1:3">
      <c r="A529" s="149"/>
      <c r="C529" s="149"/>
    </row>
    <row r="530" spans="1:3">
      <c r="A530" s="149"/>
      <c r="C530" s="149"/>
    </row>
    <row r="531" spans="1:3">
      <c r="A531" s="149"/>
      <c r="C531" s="149"/>
    </row>
    <row r="532" spans="1:3">
      <c r="A532" s="149"/>
      <c r="C532" s="149"/>
    </row>
    <row r="533" spans="1:3">
      <c r="A533" s="149"/>
      <c r="C533" s="149"/>
    </row>
    <row r="534" spans="1:3">
      <c r="A534" s="149"/>
      <c r="C534" s="149"/>
    </row>
    <row r="535" spans="1:3">
      <c r="A535" s="149"/>
      <c r="C535" s="149"/>
    </row>
    <row r="536" spans="1:3">
      <c r="A536" s="149"/>
      <c r="C536" s="149"/>
    </row>
    <row r="537" spans="1:3">
      <c r="A537" s="149"/>
      <c r="C537" s="149"/>
    </row>
    <row r="538" spans="1:3">
      <c r="A538" s="149"/>
      <c r="C538" s="149"/>
    </row>
    <row r="539" spans="1:3">
      <c r="A539" s="149"/>
      <c r="C539" s="149"/>
    </row>
    <row r="540" spans="1:3">
      <c r="A540" s="149"/>
      <c r="C540" s="149"/>
    </row>
    <row r="541" spans="1:3">
      <c r="A541" s="149"/>
      <c r="C541" s="149"/>
    </row>
    <row r="542" spans="1:3">
      <c r="A542" s="149"/>
      <c r="C542" s="149"/>
    </row>
    <row r="543" spans="1:3">
      <c r="A543" s="149"/>
      <c r="C543" s="149"/>
    </row>
    <row r="544" spans="1:3">
      <c r="A544" s="149"/>
      <c r="C544" s="149"/>
    </row>
    <row r="545" spans="1:3">
      <c r="A545" s="149"/>
      <c r="C545" s="149"/>
    </row>
    <row r="546" spans="1:3">
      <c r="A546" s="149"/>
      <c r="C546" s="149"/>
    </row>
    <row r="547" spans="1:3">
      <c r="A547" s="149"/>
      <c r="C547" s="149"/>
    </row>
    <row r="548" spans="1:3">
      <c r="A548" s="149"/>
      <c r="C548" s="149"/>
    </row>
    <row r="549" spans="1:3">
      <c r="A549" s="149"/>
      <c r="C549" s="149"/>
    </row>
    <row r="550" spans="1:3">
      <c r="A550" s="149"/>
      <c r="C550" s="149"/>
    </row>
    <row r="551" spans="1:3">
      <c r="A551" s="149"/>
      <c r="C551" s="149"/>
    </row>
    <row r="552" spans="1:3">
      <c r="A552" s="149"/>
      <c r="C552" s="149"/>
    </row>
    <row r="553" spans="1:3">
      <c r="A553" s="149"/>
      <c r="C553" s="149"/>
    </row>
    <row r="554" spans="1:3">
      <c r="A554" s="149"/>
      <c r="C554" s="149"/>
    </row>
    <row r="555" spans="1:3">
      <c r="A555" s="149"/>
      <c r="C555" s="149"/>
    </row>
    <row r="556" spans="1:3">
      <c r="A556" s="149"/>
      <c r="C556" s="149"/>
    </row>
    <row r="557" spans="1:3">
      <c r="A557" s="149"/>
      <c r="C557" s="149"/>
    </row>
    <row r="558" spans="1:3">
      <c r="A558" s="149"/>
      <c r="C558" s="149"/>
    </row>
    <row r="559" spans="1:3">
      <c r="A559" s="149"/>
      <c r="C559" s="149"/>
    </row>
    <row r="560" spans="1:3">
      <c r="A560" s="149"/>
      <c r="C560" s="149"/>
    </row>
    <row r="561" spans="1:3">
      <c r="A561" s="149"/>
      <c r="C561" s="149"/>
    </row>
    <row r="562" spans="1:3">
      <c r="A562" s="149"/>
      <c r="C562" s="149"/>
    </row>
    <row r="563" spans="1:3">
      <c r="A563" s="149"/>
      <c r="C563" s="149"/>
    </row>
    <row r="564" spans="1:3">
      <c r="A564" s="149"/>
      <c r="C564" s="149"/>
    </row>
    <row r="565" spans="1:3">
      <c r="A565" s="149"/>
      <c r="C565" s="149"/>
    </row>
    <row r="566" spans="1:3">
      <c r="A566" s="149"/>
      <c r="C566" s="149"/>
    </row>
    <row r="567" spans="1:3">
      <c r="A567" s="149"/>
      <c r="C567" s="149"/>
    </row>
    <row r="568" spans="1:3">
      <c r="A568" s="149"/>
      <c r="C568" s="149"/>
    </row>
    <row r="569" spans="1:3">
      <c r="A569" s="149"/>
      <c r="C569" s="149"/>
    </row>
    <row r="570" spans="1:3">
      <c r="A570" s="149"/>
      <c r="C570" s="149"/>
    </row>
    <row r="571" spans="1:3">
      <c r="A571" s="149"/>
      <c r="C571" s="149"/>
    </row>
    <row r="572" spans="1:3">
      <c r="A572" s="149"/>
      <c r="C572" s="149"/>
    </row>
    <row r="573" spans="1:3">
      <c r="A573" s="149"/>
      <c r="C573" s="149"/>
    </row>
    <row r="574" spans="1:3">
      <c r="A574" s="149"/>
      <c r="C574" s="149"/>
    </row>
    <row r="575" spans="1:3">
      <c r="A575" s="149"/>
      <c r="C575" s="149"/>
    </row>
    <row r="576" spans="1:3">
      <c r="A576" s="149"/>
      <c r="C576" s="149"/>
    </row>
    <row r="577" spans="1:3">
      <c r="A577" s="149"/>
      <c r="C577" s="149"/>
    </row>
    <row r="578" spans="1:3">
      <c r="A578" s="149"/>
      <c r="C578" s="149"/>
    </row>
    <row r="579" spans="1:3">
      <c r="A579" s="149"/>
      <c r="C579" s="149"/>
    </row>
    <row r="580" spans="1:3">
      <c r="A580" s="149"/>
      <c r="C580" s="149"/>
    </row>
    <row r="581" spans="1:3">
      <c r="A581" s="149"/>
      <c r="C581" s="149"/>
    </row>
    <row r="582" spans="1:3">
      <c r="A582" s="149"/>
      <c r="C582" s="149"/>
    </row>
    <row r="583" spans="1:3">
      <c r="A583" s="149"/>
      <c r="C583" s="149"/>
    </row>
    <row r="584" spans="1:3">
      <c r="A584" s="149"/>
      <c r="C584" s="149"/>
    </row>
    <row r="585" spans="1:3">
      <c r="A585" s="149"/>
      <c r="C585" s="149"/>
    </row>
    <row r="586" spans="1:3">
      <c r="A586" s="149"/>
      <c r="C586" s="149"/>
    </row>
    <row r="587" spans="1:3">
      <c r="A587" s="149"/>
      <c r="C587" s="149"/>
    </row>
    <row r="588" spans="1:3">
      <c r="A588" s="149"/>
      <c r="C588" s="149"/>
    </row>
    <row r="589" spans="1:3">
      <c r="A589" s="149"/>
      <c r="C589" s="149"/>
    </row>
    <row r="590" spans="1:3">
      <c r="A590" s="149"/>
      <c r="C590" s="149"/>
    </row>
    <row r="591" spans="1:3">
      <c r="A591" s="149"/>
      <c r="C591" s="149"/>
    </row>
    <row r="592" spans="1:3">
      <c r="A592" s="149"/>
      <c r="C592" s="149"/>
    </row>
    <row r="593" spans="1:3">
      <c r="A593" s="149"/>
      <c r="C593" s="149"/>
    </row>
    <row r="594" spans="1:3">
      <c r="A594" s="149"/>
      <c r="C594" s="149"/>
    </row>
    <row r="595" spans="1:3">
      <c r="A595" s="149"/>
      <c r="C595" s="149"/>
    </row>
    <row r="596" spans="1:3">
      <c r="A596" s="149"/>
      <c r="C596" s="149"/>
    </row>
    <row r="597" spans="1:3">
      <c r="A597" s="149"/>
      <c r="C597" s="149"/>
    </row>
    <row r="598" spans="1:3">
      <c r="A598" s="149"/>
      <c r="C598" s="149"/>
    </row>
    <row r="599" spans="1:3">
      <c r="A599" s="149"/>
      <c r="C599" s="149"/>
    </row>
    <row r="600" spans="1:3">
      <c r="A600" s="149"/>
      <c r="C600" s="149"/>
    </row>
    <row r="601" spans="1:3">
      <c r="A601" s="149"/>
      <c r="C601" s="149"/>
    </row>
    <row r="602" spans="1:3">
      <c r="A602" s="149"/>
      <c r="C602" s="149"/>
    </row>
    <row r="603" spans="1:3">
      <c r="A603" s="149"/>
      <c r="C603" s="149"/>
    </row>
    <row r="604" spans="1:3">
      <c r="A604" s="149"/>
      <c r="C604" s="149"/>
    </row>
    <row r="605" spans="1:3">
      <c r="A605" s="149"/>
      <c r="C605" s="149"/>
    </row>
    <row r="606" spans="1:3">
      <c r="A606" s="149"/>
      <c r="C606" s="149"/>
    </row>
    <row r="607" spans="1:3">
      <c r="A607" s="149"/>
      <c r="C607" s="149"/>
    </row>
    <row r="608" spans="1:3">
      <c r="A608" s="149"/>
      <c r="C608" s="149"/>
    </row>
    <row r="609" spans="1:3">
      <c r="A609" s="149"/>
      <c r="C609" s="149"/>
    </row>
    <row r="610" spans="1:3">
      <c r="A610" s="149"/>
      <c r="C610" s="149"/>
    </row>
    <row r="611" spans="1:3">
      <c r="A611" s="149"/>
      <c r="C611" s="149"/>
    </row>
    <row r="612" spans="1:3">
      <c r="A612" s="149"/>
      <c r="C612" s="149"/>
    </row>
    <row r="613" spans="1:3">
      <c r="A613" s="149"/>
      <c r="C613" s="149"/>
    </row>
    <row r="614" spans="1:3">
      <c r="A614" s="149"/>
      <c r="C614" s="149"/>
    </row>
    <row r="615" spans="1:3">
      <c r="A615" s="149"/>
      <c r="C615" s="149"/>
    </row>
    <row r="616" spans="1:3">
      <c r="A616" s="149"/>
      <c r="C616" s="149"/>
    </row>
    <row r="617" spans="1:3">
      <c r="A617" s="149"/>
      <c r="C617" s="149"/>
    </row>
    <row r="618" spans="1:3">
      <c r="A618" s="149"/>
      <c r="C618" s="149"/>
    </row>
    <row r="619" spans="1:3">
      <c r="A619" s="149"/>
      <c r="C619" s="149"/>
    </row>
    <row r="620" spans="1:3">
      <c r="A620" s="149"/>
      <c r="C620" s="149"/>
    </row>
    <row r="621" spans="1:3">
      <c r="A621" s="149"/>
      <c r="C621" s="149"/>
    </row>
    <row r="622" spans="1:3">
      <c r="A622" s="149"/>
      <c r="C622" s="149"/>
    </row>
    <row r="623" spans="1:3">
      <c r="A623" s="149"/>
      <c r="C623" s="149"/>
    </row>
    <row r="624" spans="1:3">
      <c r="A624" s="149"/>
      <c r="C624" s="149"/>
    </row>
    <row r="625" spans="1:3">
      <c r="A625" s="149"/>
      <c r="C625" s="149"/>
    </row>
    <row r="626" spans="1:3">
      <c r="A626" s="149"/>
      <c r="C626" s="149"/>
    </row>
    <row r="627" spans="1:3">
      <c r="A627" s="149"/>
      <c r="C627" s="149"/>
    </row>
    <row r="628" spans="1:3">
      <c r="A628" s="149"/>
      <c r="C628" s="149"/>
    </row>
    <row r="629" spans="1:3">
      <c r="A629" s="149"/>
      <c r="C629" s="149"/>
    </row>
    <row r="630" spans="1:3">
      <c r="A630" s="149"/>
      <c r="C630" s="149"/>
    </row>
    <row r="631" spans="1:3">
      <c r="A631" s="149"/>
      <c r="C631" s="149"/>
    </row>
    <row r="632" spans="1:3">
      <c r="A632" s="149"/>
      <c r="C632" s="149"/>
    </row>
    <row r="633" spans="1:3">
      <c r="A633" s="149"/>
      <c r="C633" s="149"/>
    </row>
    <row r="634" spans="1:3">
      <c r="A634" s="149"/>
      <c r="C634" s="149"/>
    </row>
    <row r="635" spans="1:3">
      <c r="A635" s="149"/>
      <c r="C635" s="149"/>
    </row>
    <row r="636" spans="1:3">
      <c r="A636" s="149"/>
      <c r="C636" s="149"/>
    </row>
    <row r="637" spans="1:3">
      <c r="A637" s="149"/>
      <c r="C637" s="149"/>
    </row>
    <row r="638" spans="1:3">
      <c r="A638" s="149"/>
      <c r="C638" s="149"/>
    </row>
    <row r="639" spans="1:3">
      <c r="A639" s="149"/>
      <c r="C639" s="149"/>
    </row>
    <row r="640" spans="1:3">
      <c r="A640" s="149"/>
      <c r="C640" s="149"/>
    </row>
    <row r="641" spans="1:3">
      <c r="A641" s="149"/>
      <c r="C641" s="149"/>
    </row>
    <row r="642" spans="1:3">
      <c r="A642" s="149"/>
      <c r="C642" s="149"/>
    </row>
    <row r="643" spans="1:3">
      <c r="A643" s="149"/>
      <c r="C643" s="149"/>
    </row>
    <row r="644" spans="1:3">
      <c r="A644" s="149"/>
      <c r="C644" s="149"/>
    </row>
    <row r="645" spans="1:3">
      <c r="A645" s="149"/>
      <c r="C645" s="149"/>
    </row>
    <row r="646" spans="1:3">
      <c r="A646" s="149"/>
      <c r="C646" s="149"/>
    </row>
    <row r="647" spans="1:3">
      <c r="A647" s="149"/>
      <c r="C647" s="149"/>
    </row>
    <row r="648" spans="1:3">
      <c r="A648" s="149"/>
      <c r="C648" s="149"/>
    </row>
    <row r="649" spans="1:3">
      <c r="A649" s="149"/>
      <c r="C649" s="149"/>
    </row>
    <row r="650" spans="1:3">
      <c r="A650" s="149"/>
      <c r="C650" s="149"/>
    </row>
    <row r="651" spans="1:3">
      <c r="A651" s="149"/>
      <c r="C651" s="149"/>
    </row>
    <row r="652" spans="1:3">
      <c r="A652" s="149"/>
      <c r="C652" s="149"/>
    </row>
    <row r="653" spans="1:3">
      <c r="A653" s="149"/>
      <c r="C653" s="149"/>
    </row>
    <row r="654" spans="1:3">
      <c r="A654" s="149"/>
      <c r="C654" s="149"/>
    </row>
    <row r="655" spans="1:3">
      <c r="A655" s="149"/>
      <c r="C655" s="149"/>
    </row>
    <row r="656" spans="1:3">
      <c r="A656" s="149"/>
      <c r="C656" s="149"/>
    </row>
    <row r="657" spans="1:3">
      <c r="A657" s="149"/>
      <c r="C657" s="149"/>
    </row>
    <row r="658" spans="1:3">
      <c r="A658" s="149"/>
      <c r="C658" s="149"/>
    </row>
    <row r="659" spans="1:3">
      <c r="A659" s="149"/>
      <c r="C659" s="149"/>
    </row>
    <row r="660" spans="1:3">
      <c r="A660" s="149"/>
      <c r="C660" s="149"/>
    </row>
    <row r="661" spans="1:3">
      <c r="A661" s="149"/>
      <c r="C661" s="149"/>
    </row>
    <row r="662" spans="1:3">
      <c r="A662" s="149"/>
      <c r="C662" s="149"/>
    </row>
    <row r="663" spans="1:3">
      <c r="A663" s="149"/>
      <c r="C663" s="149"/>
    </row>
    <row r="664" spans="1:3">
      <c r="A664" s="149"/>
      <c r="C664" s="149"/>
    </row>
    <row r="665" spans="1:3">
      <c r="A665" s="149"/>
      <c r="C665" s="149"/>
    </row>
    <row r="666" spans="1:3">
      <c r="A666" s="149"/>
      <c r="C666" s="149"/>
    </row>
    <row r="667" spans="1:3">
      <c r="A667" s="149"/>
      <c r="C667" s="149"/>
    </row>
    <row r="668" spans="1:3">
      <c r="A668" s="149"/>
      <c r="C668" s="149"/>
    </row>
    <row r="669" spans="1:3">
      <c r="A669" s="149"/>
      <c r="C669" s="149"/>
    </row>
    <row r="670" spans="1:3">
      <c r="A670" s="149"/>
      <c r="C670" s="149"/>
    </row>
    <row r="671" spans="1:3">
      <c r="A671" s="149"/>
      <c r="C671" s="149"/>
    </row>
    <row r="672" spans="1:3">
      <c r="A672" s="149"/>
      <c r="C672" s="149"/>
    </row>
    <row r="673" spans="1:3">
      <c r="A673" s="149"/>
      <c r="C673" s="149"/>
    </row>
    <row r="674" spans="1:3">
      <c r="A674" s="149"/>
      <c r="C674" s="149"/>
    </row>
    <row r="675" spans="1:3">
      <c r="A675" s="149"/>
      <c r="C675" s="149"/>
    </row>
    <row r="676" spans="1:3">
      <c r="A676" s="149"/>
      <c r="C676" s="149"/>
    </row>
    <row r="677" spans="1:3">
      <c r="A677" s="149"/>
      <c r="C677" s="149"/>
    </row>
    <row r="678" spans="1:3">
      <c r="A678" s="149"/>
      <c r="C678" s="149"/>
    </row>
    <row r="679" spans="1:3">
      <c r="A679" s="149"/>
      <c r="C679" s="149"/>
    </row>
    <row r="680" spans="1:3">
      <c r="A680" s="149"/>
      <c r="C680" s="149"/>
    </row>
    <row r="681" spans="1:3">
      <c r="A681" s="149"/>
      <c r="C681" s="149"/>
    </row>
    <row r="682" spans="1:3">
      <c r="A682" s="149"/>
      <c r="C682" s="149"/>
    </row>
    <row r="683" spans="1:3">
      <c r="A683" s="149"/>
      <c r="C683" s="149"/>
    </row>
    <row r="684" spans="1:3">
      <c r="A684" s="149"/>
      <c r="C684" s="149"/>
    </row>
    <row r="685" spans="1:3">
      <c r="A685" s="149"/>
      <c r="C685" s="149"/>
    </row>
    <row r="686" spans="1:3">
      <c r="A686" s="149"/>
      <c r="C686" s="149"/>
    </row>
    <row r="687" spans="1:3">
      <c r="A687" s="149"/>
      <c r="C687" s="149"/>
    </row>
    <row r="688" spans="1:3">
      <c r="A688" s="149"/>
      <c r="C688" s="149"/>
    </row>
    <row r="689" spans="1:3">
      <c r="A689" s="149"/>
      <c r="C689" s="149"/>
    </row>
    <row r="690" spans="1:3">
      <c r="A690" s="149"/>
      <c r="C690" s="149"/>
    </row>
    <row r="691" spans="1:3">
      <c r="A691" s="149"/>
      <c r="C691" s="149"/>
    </row>
    <row r="692" spans="1:3">
      <c r="A692" s="149"/>
      <c r="C692" s="149"/>
    </row>
    <row r="693" spans="1:3">
      <c r="A693" s="149"/>
      <c r="C693" s="149"/>
    </row>
    <row r="694" spans="1:3">
      <c r="A694" s="149"/>
      <c r="C694" s="149"/>
    </row>
    <row r="695" spans="1:3">
      <c r="A695" s="149"/>
      <c r="C695" s="149"/>
    </row>
    <row r="696" spans="1:3">
      <c r="A696" s="149"/>
      <c r="C696" s="149"/>
    </row>
    <row r="697" spans="1:3">
      <c r="A697" s="149"/>
      <c r="C697" s="149"/>
    </row>
    <row r="698" spans="1:3">
      <c r="A698" s="149"/>
      <c r="C698" s="149"/>
    </row>
    <row r="699" spans="1:3">
      <c r="A699" s="149"/>
      <c r="C699" s="149"/>
    </row>
    <row r="700" spans="1:3">
      <c r="A700" s="149"/>
      <c r="C700" s="149"/>
    </row>
    <row r="701" spans="1:3">
      <c r="A701" s="149"/>
      <c r="C701" s="149"/>
    </row>
    <row r="702" spans="1:3">
      <c r="A702" s="149"/>
      <c r="C702" s="149"/>
    </row>
    <row r="703" spans="1:3">
      <c r="A703" s="149"/>
      <c r="C703" s="149"/>
    </row>
    <row r="704" spans="1:3">
      <c r="A704" s="149"/>
      <c r="C704" s="149"/>
    </row>
    <row r="705" spans="1:3">
      <c r="A705" s="149"/>
      <c r="C705" s="149"/>
    </row>
    <row r="706" spans="1:3">
      <c r="A706" s="149"/>
      <c r="C706" s="149"/>
    </row>
    <row r="707" spans="1:3">
      <c r="A707" s="149"/>
      <c r="C707" s="149"/>
    </row>
    <row r="708" spans="1:3">
      <c r="A708" s="149"/>
      <c r="C708" s="149"/>
    </row>
    <row r="709" spans="1:3">
      <c r="A709" s="149"/>
      <c r="C709" s="149"/>
    </row>
    <row r="710" spans="1:3">
      <c r="A710" s="149"/>
      <c r="C710" s="149"/>
    </row>
    <row r="711" spans="1:3">
      <c r="A711" s="149"/>
      <c r="C711" s="149"/>
    </row>
    <row r="712" spans="1:3">
      <c r="A712" s="149"/>
      <c r="C712" s="149"/>
    </row>
    <row r="713" spans="1:3">
      <c r="A713" s="149"/>
      <c r="C713" s="149"/>
    </row>
    <row r="714" spans="1:3">
      <c r="A714" s="149"/>
      <c r="C714" s="149"/>
    </row>
    <row r="715" spans="1:3">
      <c r="A715" s="149"/>
      <c r="C715" s="149"/>
    </row>
    <row r="716" spans="1:3">
      <c r="A716" s="149"/>
      <c r="C716" s="149"/>
    </row>
    <row r="717" spans="1:3">
      <c r="A717" s="149"/>
      <c r="C717" s="149"/>
    </row>
    <row r="718" spans="1:3">
      <c r="A718" s="149"/>
      <c r="C718" s="149"/>
    </row>
    <row r="719" spans="1:3">
      <c r="A719" s="149"/>
      <c r="C719" s="149"/>
    </row>
    <row r="720" spans="1:3">
      <c r="A720" s="149"/>
      <c r="C720" s="149"/>
    </row>
    <row r="721" spans="1:3">
      <c r="A721" s="149"/>
      <c r="C721" s="149"/>
    </row>
    <row r="722" spans="1:3">
      <c r="A722" s="149"/>
      <c r="C722" s="149"/>
    </row>
    <row r="723" spans="1:3">
      <c r="A723" s="149"/>
      <c r="C723" s="149"/>
    </row>
    <row r="724" spans="1:3">
      <c r="A724" s="149"/>
      <c r="C724" s="149"/>
    </row>
    <row r="725" spans="1:3">
      <c r="A725" s="149"/>
      <c r="C725" s="149"/>
    </row>
    <row r="726" spans="1:3">
      <c r="A726" s="149"/>
      <c r="C726" s="149"/>
    </row>
    <row r="727" spans="1:3">
      <c r="A727" s="149"/>
      <c r="C727" s="149"/>
    </row>
    <row r="728" spans="1:3">
      <c r="A728" s="149"/>
      <c r="C728" s="149"/>
    </row>
    <row r="729" spans="1:3">
      <c r="A729" s="149"/>
      <c r="C729" s="149"/>
    </row>
    <row r="730" spans="1:3">
      <c r="A730" s="149"/>
      <c r="C730" s="149"/>
    </row>
    <row r="731" spans="1:3">
      <c r="A731" s="149"/>
      <c r="C731" s="149"/>
    </row>
    <row r="732" spans="1:3">
      <c r="A732" s="149"/>
      <c r="C732" s="149"/>
    </row>
    <row r="733" spans="1:3">
      <c r="A733" s="149"/>
      <c r="C733" s="149"/>
    </row>
    <row r="734" spans="1:3">
      <c r="A734" s="149"/>
      <c r="C734" s="149"/>
    </row>
    <row r="735" spans="1:3">
      <c r="A735" s="149"/>
      <c r="C735" s="149"/>
    </row>
    <row r="736" spans="1:3">
      <c r="A736" s="149"/>
      <c r="C736" s="149"/>
    </row>
    <row r="737" spans="1:3">
      <c r="A737" s="149"/>
      <c r="C737" s="149"/>
    </row>
    <row r="738" spans="1:3">
      <c r="A738" s="149"/>
      <c r="C738" s="149"/>
    </row>
    <row r="739" spans="1:3">
      <c r="A739" s="149"/>
      <c r="C739" s="149"/>
    </row>
    <row r="740" spans="1:3">
      <c r="A740" s="149"/>
      <c r="C740" s="149"/>
    </row>
    <row r="741" spans="1:3">
      <c r="A741" s="149"/>
      <c r="C741" s="149"/>
    </row>
    <row r="742" spans="1:3">
      <c r="A742" s="149"/>
      <c r="C742" s="149"/>
    </row>
    <row r="743" spans="1:3">
      <c r="A743" s="149"/>
      <c r="C743" s="149"/>
    </row>
    <row r="744" spans="1:3">
      <c r="A744" s="149"/>
      <c r="C744" s="149"/>
    </row>
    <row r="745" spans="1:3">
      <c r="A745" s="149"/>
      <c r="C745" s="149"/>
    </row>
    <row r="746" spans="1:3">
      <c r="A746" s="149"/>
      <c r="C746" s="149"/>
    </row>
    <row r="747" spans="1:3">
      <c r="A747" s="149"/>
      <c r="C747" s="149"/>
    </row>
    <row r="748" spans="1:3">
      <c r="A748" s="149"/>
      <c r="C748" s="149"/>
    </row>
    <row r="749" spans="1:3">
      <c r="A749" s="149"/>
      <c r="C749" s="149"/>
    </row>
    <row r="750" spans="1:3">
      <c r="A750" s="149"/>
      <c r="C750" s="149"/>
    </row>
    <row r="751" spans="1:3">
      <c r="A751" s="149"/>
      <c r="C751" s="149"/>
    </row>
    <row r="752" spans="1:3">
      <c r="A752" s="149"/>
      <c r="C752" s="149"/>
    </row>
    <row r="753" spans="1:3">
      <c r="A753" s="149"/>
      <c r="C753" s="149"/>
    </row>
    <row r="754" spans="1:3">
      <c r="A754" s="149"/>
      <c r="C754" s="149"/>
    </row>
    <row r="755" spans="1:3">
      <c r="A755" s="149"/>
      <c r="C755" s="149"/>
    </row>
    <row r="756" spans="1:3">
      <c r="A756" s="149"/>
      <c r="C756" s="149"/>
    </row>
    <row r="757" spans="1:3">
      <c r="A757" s="149"/>
      <c r="C757" s="149"/>
    </row>
    <row r="758" spans="1:3">
      <c r="A758" s="149"/>
      <c r="C758" s="149"/>
    </row>
    <row r="759" spans="1:3">
      <c r="A759" s="149"/>
      <c r="C759" s="149"/>
    </row>
    <row r="760" spans="1:3">
      <c r="A760" s="149"/>
      <c r="C760" s="149"/>
    </row>
    <row r="761" spans="1:3">
      <c r="A761" s="149"/>
      <c r="C761" s="149"/>
    </row>
    <row r="762" spans="1:3">
      <c r="A762" s="149"/>
      <c r="C762" s="149"/>
    </row>
    <row r="763" spans="1:3">
      <c r="A763" s="149"/>
      <c r="C763" s="149"/>
    </row>
    <row r="764" spans="1:3">
      <c r="A764" s="149"/>
      <c r="C764" s="149"/>
    </row>
    <row r="765" spans="1:3">
      <c r="A765" s="149"/>
      <c r="C765" s="149"/>
    </row>
    <row r="766" spans="1:3">
      <c r="A766" s="149"/>
      <c r="C766" s="149"/>
    </row>
    <row r="767" spans="1:3">
      <c r="A767" s="149"/>
      <c r="C767" s="149"/>
    </row>
    <row r="768" spans="1:3">
      <c r="A768" s="149"/>
      <c r="C768" s="149"/>
    </row>
    <row r="769" spans="1:3">
      <c r="A769" s="149"/>
      <c r="C769" s="149"/>
    </row>
    <row r="770" spans="1:3">
      <c r="A770" s="149"/>
      <c r="C770" s="149"/>
    </row>
    <row r="771" spans="1:3">
      <c r="A771" s="149"/>
      <c r="C771" s="149"/>
    </row>
    <row r="772" spans="1:3">
      <c r="A772" s="149"/>
      <c r="C772" s="149"/>
    </row>
    <row r="773" spans="1:3">
      <c r="A773" s="149"/>
      <c r="C773" s="149"/>
    </row>
    <row r="774" spans="1:3">
      <c r="A774" s="149"/>
      <c r="C774" s="149"/>
    </row>
    <row r="775" spans="1:3">
      <c r="A775" s="149"/>
      <c r="C775" s="149"/>
    </row>
    <row r="776" spans="1:3">
      <c r="A776" s="149"/>
      <c r="C776" s="149"/>
    </row>
    <row r="777" spans="1:3">
      <c r="A777" s="149"/>
      <c r="C777" s="149"/>
    </row>
    <row r="778" spans="1:3">
      <c r="A778" s="149"/>
      <c r="C778" s="149"/>
    </row>
    <row r="779" spans="1:3">
      <c r="A779" s="149"/>
      <c r="C779" s="149"/>
    </row>
    <row r="780" spans="1:3">
      <c r="A780" s="149"/>
      <c r="C780" s="149"/>
    </row>
    <row r="781" spans="1:3">
      <c r="A781" s="149"/>
      <c r="C781" s="149"/>
    </row>
    <row r="782" spans="1:3">
      <c r="A782" s="149"/>
      <c r="C782" s="149"/>
    </row>
    <row r="783" spans="1:3">
      <c r="A783" s="149"/>
      <c r="C783" s="149"/>
    </row>
    <row r="784" spans="1:3">
      <c r="A784" s="149"/>
      <c r="C784" s="149"/>
    </row>
    <row r="785" spans="1:3">
      <c r="A785" s="149"/>
      <c r="C785" s="149"/>
    </row>
    <row r="786" spans="1:3">
      <c r="A786" s="149"/>
      <c r="C786" s="149"/>
    </row>
    <row r="787" spans="1:3">
      <c r="A787" s="149"/>
      <c r="C787" s="149"/>
    </row>
    <row r="788" spans="1:3">
      <c r="A788" s="149"/>
      <c r="C788" s="149"/>
    </row>
    <row r="789" spans="1:3">
      <c r="A789" s="149"/>
      <c r="C789" s="149"/>
    </row>
    <row r="790" spans="1:3">
      <c r="A790" s="149"/>
      <c r="C790" s="149"/>
    </row>
    <row r="791" spans="1:3">
      <c r="A791" s="149"/>
      <c r="C791" s="149"/>
    </row>
    <row r="792" spans="1:3">
      <c r="A792" s="149"/>
      <c r="C792" s="149"/>
    </row>
    <row r="793" spans="1:3">
      <c r="A793" s="149"/>
      <c r="C793" s="149"/>
    </row>
    <row r="794" spans="1:3">
      <c r="A794" s="149"/>
      <c r="C794" s="149"/>
    </row>
    <row r="795" spans="1:3">
      <c r="A795" s="149"/>
      <c r="C795" s="149"/>
    </row>
    <row r="796" spans="1:3">
      <c r="A796" s="149"/>
      <c r="C796" s="149"/>
    </row>
    <row r="797" spans="1:3">
      <c r="A797" s="149"/>
      <c r="C797" s="149"/>
    </row>
    <row r="798" spans="1:3">
      <c r="A798" s="149"/>
      <c r="C798" s="149"/>
    </row>
    <row r="799" spans="1:3">
      <c r="A799" s="149"/>
      <c r="C799" s="149"/>
    </row>
    <row r="800" spans="1:3">
      <c r="A800" s="149"/>
      <c r="C800" s="149"/>
    </row>
    <row r="801" spans="1:3">
      <c r="A801" s="149"/>
      <c r="C801" s="149"/>
    </row>
    <row r="802" spans="1:3">
      <c r="A802" s="149"/>
      <c r="C802" s="149"/>
    </row>
    <row r="803" spans="1:3">
      <c r="A803" s="149"/>
      <c r="C803" s="149"/>
    </row>
    <row r="804" spans="1:3">
      <c r="A804" s="149"/>
      <c r="C804" s="149"/>
    </row>
    <row r="805" spans="1:3">
      <c r="A805" s="149"/>
      <c r="C805" s="149"/>
    </row>
    <row r="806" spans="1:3">
      <c r="A806" s="149"/>
      <c r="C806" s="149"/>
    </row>
    <row r="807" spans="1:3">
      <c r="A807" s="149"/>
      <c r="C807" s="149"/>
    </row>
    <row r="808" spans="1:3">
      <c r="A808" s="149"/>
      <c r="C808" s="149"/>
    </row>
    <row r="809" spans="1:3">
      <c r="A809" s="149"/>
      <c r="C809" s="149"/>
    </row>
    <row r="810" spans="1:3">
      <c r="A810" s="149"/>
      <c r="C810" s="149"/>
    </row>
    <row r="811" spans="1:3">
      <c r="A811" s="149"/>
      <c r="C811" s="149"/>
    </row>
    <row r="812" spans="1:3">
      <c r="A812" s="149"/>
      <c r="C812" s="149"/>
    </row>
    <row r="813" spans="1:3">
      <c r="A813" s="149"/>
      <c r="C813" s="149"/>
    </row>
    <row r="814" spans="1:3">
      <c r="A814" s="149"/>
      <c r="C814" s="149"/>
    </row>
    <row r="815" spans="1:3">
      <c r="A815" s="149"/>
      <c r="C815" s="149"/>
    </row>
    <row r="816" spans="1:3">
      <c r="A816" s="149"/>
      <c r="C816" s="149"/>
    </row>
    <row r="817" spans="1:3">
      <c r="A817" s="149"/>
      <c r="C817" s="149"/>
    </row>
    <row r="818" spans="1:3">
      <c r="A818" s="149"/>
      <c r="C818" s="149"/>
    </row>
    <row r="819" spans="1:3">
      <c r="A819" s="149"/>
      <c r="C819" s="149"/>
    </row>
    <row r="820" spans="1:3">
      <c r="A820" s="149"/>
      <c r="C820" s="149"/>
    </row>
    <row r="821" spans="1:3">
      <c r="A821" s="149"/>
      <c r="C821" s="149"/>
    </row>
    <row r="822" spans="1:3">
      <c r="A822" s="149"/>
      <c r="C822" s="149"/>
    </row>
    <row r="823" spans="1:3">
      <c r="A823" s="149"/>
      <c r="C823" s="149"/>
    </row>
    <row r="824" spans="1:3">
      <c r="A824" s="149"/>
      <c r="C824" s="149"/>
    </row>
    <row r="825" spans="1:3">
      <c r="A825" s="149"/>
      <c r="C825" s="149"/>
    </row>
    <row r="826" spans="1:3">
      <c r="A826" s="149"/>
      <c r="C826" s="149"/>
    </row>
    <row r="827" spans="1:3">
      <c r="A827" s="149"/>
      <c r="C827" s="149"/>
    </row>
    <row r="828" spans="1:3">
      <c r="A828" s="149"/>
      <c r="C828" s="149"/>
    </row>
    <row r="829" spans="1:3">
      <c r="A829" s="149"/>
      <c r="C829" s="149"/>
    </row>
    <row r="830" spans="1:3">
      <c r="A830" s="149"/>
      <c r="C830" s="149"/>
    </row>
    <row r="831" spans="1:3">
      <c r="A831" s="149"/>
      <c r="C831" s="149"/>
    </row>
    <row r="832" spans="1:3">
      <c r="A832" s="149"/>
      <c r="C832" s="149"/>
    </row>
    <row r="833" spans="1:3">
      <c r="A833" s="149"/>
      <c r="C833" s="149"/>
    </row>
    <row r="834" spans="1:3">
      <c r="A834" s="149"/>
      <c r="C834" s="149"/>
    </row>
    <row r="835" spans="1:3">
      <c r="A835" s="149"/>
      <c r="C835" s="149"/>
    </row>
    <row r="836" spans="1:3">
      <c r="A836" s="149"/>
      <c r="C836" s="149"/>
    </row>
    <row r="837" spans="1:3">
      <c r="A837" s="149"/>
      <c r="C837" s="149"/>
    </row>
    <row r="838" spans="1:3">
      <c r="A838" s="149"/>
      <c r="C838" s="149"/>
    </row>
    <row r="839" spans="1:3">
      <c r="A839" s="149"/>
      <c r="C839" s="149"/>
    </row>
    <row r="840" spans="1:3">
      <c r="A840" s="149"/>
      <c r="C840" s="149"/>
    </row>
    <row r="841" spans="1:3">
      <c r="A841" s="149"/>
      <c r="C841" s="149"/>
    </row>
    <row r="842" spans="1:3">
      <c r="A842" s="149"/>
      <c r="C842" s="149"/>
    </row>
    <row r="843" spans="1:3">
      <c r="A843" s="149"/>
      <c r="C843" s="149"/>
    </row>
    <row r="844" spans="1:3">
      <c r="A844" s="149"/>
      <c r="C844" s="149"/>
    </row>
    <row r="845" spans="1:3">
      <c r="A845" s="149"/>
      <c r="C845" s="149"/>
    </row>
    <row r="846" spans="1:3">
      <c r="A846" s="149"/>
      <c r="C846" s="149"/>
    </row>
    <row r="847" spans="1:3">
      <c r="A847" s="149"/>
      <c r="C847" s="149"/>
    </row>
    <row r="848" spans="1:3">
      <c r="A848" s="149"/>
      <c r="C848" s="149"/>
    </row>
    <row r="849" spans="1:3">
      <c r="A849" s="149"/>
      <c r="C849" s="149"/>
    </row>
    <row r="850" spans="1:3">
      <c r="A850" s="149"/>
      <c r="C850" s="149"/>
    </row>
    <row r="851" spans="1:3">
      <c r="A851" s="149"/>
      <c r="C851" s="149"/>
    </row>
    <row r="852" spans="1:3">
      <c r="A852" s="149"/>
      <c r="C852" s="149"/>
    </row>
    <row r="853" spans="1:3">
      <c r="A853" s="149"/>
      <c r="C853" s="149"/>
    </row>
    <row r="854" spans="1:3">
      <c r="A854" s="149"/>
      <c r="C854" s="149"/>
    </row>
    <row r="855" spans="1:3">
      <c r="A855" s="149"/>
      <c r="C855" s="149"/>
    </row>
    <row r="856" spans="1:3">
      <c r="A856" s="149"/>
      <c r="C856" s="149"/>
    </row>
    <row r="857" spans="1:3">
      <c r="A857" s="149"/>
      <c r="C857" s="149"/>
    </row>
    <row r="858" spans="1:3">
      <c r="A858" s="149"/>
      <c r="C858" s="149"/>
    </row>
    <row r="859" spans="1:3">
      <c r="A859" s="149"/>
      <c r="C859" s="149"/>
    </row>
    <row r="860" spans="1:3">
      <c r="A860" s="149"/>
      <c r="C860" s="149"/>
    </row>
    <row r="861" spans="1:3">
      <c r="A861" s="149"/>
      <c r="C861" s="149"/>
    </row>
    <row r="862" spans="1:3">
      <c r="A862" s="149"/>
      <c r="C862" s="149"/>
    </row>
    <row r="863" spans="1:3">
      <c r="A863" s="149"/>
      <c r="C863" s="149"/>
    </row>
    <row r="864" spans="1:3">
      <c r="A864" s="149"/>
      <c r="C864" s="149"/>
    </row>
    <row r="865" spans="1:3">
      <c r="A865" s="149"/>
      <c r="C865" s="149"/>
    </row>
    <row r="866" spans="1:3">
      <c r="A866" s="149"/>
      <c r="C866" s="149"/>
    </row>
    <row r="867" spans="1:3">
      <c r="A867" s="149"/>
      <c r="C867" s="149"/>
    </row>
    <row r="868" spans="1:3">
      <c r="A868" s="149"/>
      <c r="C868" s="149"/>
    </row>
    <row r="869" spans="1:3">
      <c r="A869" s="149"/>
      <c r="C869" s="149"/>
    </row>
    <row r="870" spans="1:3">
      <c r="A870" s="149"/>
      <c r="C870" s="149"/>
    </row>
    <row r="871" spans="1:3">
      <c r="A871" s="149"/>
      <c r="C871" s="149"/>
    </row>
    <row r="872" spans="1:3">
      <c r="A872" s="149"/>
      <c r="C872" s="149"/>
    </row>
    <row r="873" spans="1:3">
      <c r="A873" s="149"/>
      <c r="C873" s="149"/>
    </row>
    <row r="874" spans="1:3">
      <c r="A874" s="149"/>
      <c r="C874" s="149"/>
    </row>
    <row r="875" spans="1:3">
      <c r="A875" s="149"/>
      <c r="C875" s="149"/>
    </row>
    <row r="876" spans="1:3">
      <c r="A876" s="149"/>
      <c r="C876" s="149"/>
    </row>
    <row r="877" spans="1:3">
      <c r="A877" s="149"/>
      <c r="C877" s="149"/>
    </row>
    <row r="878" spans="1:3">
      <c r="A878" s="149"/>
      <c r="C878" s="149"/>
    </row>
    <row r="879" spans="1:3">
      <c r="A879" s="149"/>
      <c r="C879" s="149"/>
    </row>
    <row r="880" spans="1:3">
      <c r="A880" s="149"/>
      <c r="C880" s="149"/>
    </row>
    <row r="881" spans="1:3">
      <c r="A881" s="149"/>
      <c r="C881" s="149"/>
    </row>
    <row r="882" spans="1:3">
      <c r="A882" s="149"/>
      <c r="C882" s="149"/>
    </row>
    <row r="883" spans="1:3">
      <c r="A883" s="149"/>
      <c r="C883" s="149"/>
    </row>
    <row r="884" spans="1:3">
      <c r="A884" s="149"/>
      <c r="C884" s="149"/>
    </row>
    <row r="885" spans="1:3">
      <c r="A885" s="149"/>
      <c r="C885" s="149"/>
    </row>
    <row r="886" spans="1:3">
      <c r="A886" s="149"/>
      <c r="C886" s="149"/>
    </row>
    <row r="887" spans="1:3">
      <c r="A887" s="149"/>
      <c r="C887" s="149"/>
    </row>
    <row r="888" spans="1:3">
      <c r="A888" s="149"/>
      <c r="C888" s="149"/>
    </row>
    <row r="889" spans="1:3">
      <c r="A889" s="149"/>
      <c r="C889" s="149"/>
    </row>
    <row r="890" spans="1:3">
      <c r="A890" s="149"/>
      <c r="C890" s="149"/>
    </row>
    <row r="891" spans="1:3">
      <c r="A891" s="149"/>
      <c r="C891" s="149"/>
    </row>
    <row r="892" spans="1:3">
      <c r="A892" s="149"/>
      <c r="C892" s="149"/>
    </row>
    <row r="893" spans="1:3">
      <c r="A893" s="149"/>
      <c r="C893" s="149"/>
    </row>
    <row r="894" spans="1:3">
      <c r="A894" s="149"/>
      <c r="C894" s="149"/>
    </row>
    <row r="895" spans="1:3">
      <c r="A895" s="149"/>
      <c r="C895" s="149"/>
    </row>
    <row r="896" spans="1:3">
      <c r="A896" s="149"/>
      <c r="C896" s="149"/>
    </row>
    <row r="897" spans="1:3">
      <c r="A897" s="149"/>
      <c r="C897" s="149"/>
    </row>
    <row r="898" spans="1:3">
      <c r="A898" s="149"/>
      <c r="C898" s="149"/>
    </row>
    <row r="899" spans="1:3">
      <c r="A899" s="149"/>
      <c r="C899" s="149"/>
    </row>
    <row r="900" spans="1:3">
      <c r="A900" s="149"/>
      <c r="C900" s="149"/>
    </row>
    <row r="901" spans="1:3">
      <c r="A901" s="149"/>
      <c r="C901" s="149"/>
    </row>
    <row r="902" spans="1:3">
      <c r="A902" s="149"/>
      <c r="C902" s="149"/>
    </row>
    <row r="903" spans="1:3">
      <c r="A903" s="149"/>
      <c r="C903" s="149"/>
    </row>
    <row r="904" spans="1:3">
      <c r="A904" s="149"/>
      <c r="C904" s="149"/>
    </row>
    <row r="905" spans="1:3">
      <c r="A905" s="149"/>
      <c r="C905" s="149"/>
    </row>
    <row r="906" spans="1:3">
      <c r="A906" s="149"/>
      <c r="C906" s="149"/>
    </row>
    <row r="907" spans="1:3">
      <c r="A907" s="149"/>
      <c r="C907" s="149"/>
    </row>
    <row r="908" spans="1:3">
      <c r="A908" s="149"/>
      <c r="C908" s="149"/>
    </row>
    <row r="909" spans="1:3">
      <c r="A909" s="149"/>
      <c r="C909" s="149"/>
    </row>
    <row r="910" spans="1:3">
      <c r="A910" s="149"/>
      <c r="C910" s="149"/>
    </row>
    <row r="911" spans="1:3">
      <c r="A911" s="149"/>
      <c r="C911" s="149"/>
    </row>
    <row r="912" spans="1:3">
      <c r="A912" s="149"/>
      <c r="C912" s="149"/>
    </row>
    <row r="913" spans="1:3">
      <c r="A913" s="149"/>
      <c r="C913" s="149"/>
    </row>
    <row r="914" spans="1:3">
      <c r="A914" s="149"/>
      <c r="C914" s="149"/>
    </row>
    <row r="915" spans="1:3">
      <c r="A915" s="149"/>
      <c r="C915" s="149"/>
    </row>
    <row r="916" spans="1:3">
      <c r="A916" s="149"/>
      <c r="C916" s="149"/>
    </row>
    <row r="917" spans="1:3">
      <c r="A917" s="149"/>
      <c r="C917" s="149"/>
    </row>
    <row r="918" spans="1:3">
      <c r="A918" s="149"/>
      <c r="C918" s="149"/>
    </row>
    <row r="919" spans="1:3">
      <c r="A919" s="149"/>
      <c r="C919" s="149"/>
    </row>
    <row r="920" spans="1:3">
      <c r="A920" s="149"/>
      <c r="C920" s="149"/>
    </row>
    <row r="921" spans="1:3">
      <c r="A921" s="149"/>
      <c r="C921" s="149"/>
    </row>
    <row r="922" spans="1:3">
      <c r="A922" s="149"/>
      <c r="C922" s="149"/>
    </row>
    <row r="923" spans="1:3">
      <c r="A923" s="149"/>
      <c r="C923" s="149"/>
    </row>
    <row r="924" spans="1:3">
      <c r="A924" s="149"/>
      <c r="C924" s="149"/>
    </row>
    <row r="925" spans="1:3">
      <c r="A925" s="149"/>
      <c r="C925" s="149"/>
    </row>
    <row r="926" spans="1:3">
      <c r="A926" s="149"/>
      <c r="C926" s="149"/>
    </row>
    <row r="927" spans="1:3">
      <c r="A927" s="149"/>
      <c r="C927" s="149"/>
    </row>
    <row r="928" spans="1:3">
      <c r="A928" s="149"/>
      <c r="C928" s="149"/>
    </row>
    <row r="929" spans="1:3">
      <c r="A929" s="149"/>
      <c r="C929" s="149"/>
    </row>
    <row r="930" spans="1:3">
      <c r="A930" s="149"/>
      <c r="C930" s="149"/>
    </row>
    <row r="931" spans="1:3">
      <c r="A931" s="149"/>
      <c r="C931" s="149"/>
    </row>
    <row r="932" spans="1:3">
      <c r="A932" s="149"/>
      <c r="C932" s="149"/>
    </row>
    <row r="933" spans="1:3">
      <c r="A933" s="149"/>
      <c r="C933" s="149"/>
    </row>
    <row r="934" spans="1:3">
      <c r="A934" s="149"/>
      <c r="C934" s="149"/>
    </row>
    <row r="935" spans="1:3">
      <c r="A935" s="149"/>
      <c r="C935" s="149"/>
    </row>
    <row r="936" spans="1:3">
      <c r="A936" s="149"/>
      <c r="C936" s="149"/>
    </row>
    <row r="937" spans="1:3">
      <c r="A937" s="149"/>
      <c r="C937" s="149"/>
    </row>
    <row r="938" spans="1:3">
      <c r="A938" s="149"/>
      <c r="C938" s="149"/>
    </row>
    <row r="939" spans="1:3">
      <c r="A939" s="149"/>
      <c r="C939" s="149"/>
    </row>
    <row r="940" spans="1:3">
      <c r="A940" s="149"/>
      <c r="C940" s="149"/>
    </row>
    <row r="941" spans="1:3">
      <c r="A941" s="149"/>
      <c r="C941" s="149"/>
    </row>
    <row r="942" spans="1:3">
      <c r="A942" s="149"/>
      <c r="C942" s="149"/>
    </row>
    <row r="943" spans="1:3">
      <c r="A943" s="149"/>
      <c r="C943" s="149"/>
    </row>
    <row r="944" spans="1:3">
      <c r="A944" s="149"/>
      <c r="C944" s="149"/>
    </row>
    <row r="945" spans="1:3">
      <c r="A945" s="149"/>
      <c r="C945" s="149"/>
    </row>
    <row r="946" spans="1:3">
      <c r="A946" s="149"/>
      <c r="C946" s="149"/>
    </row>
    <row r="947" spans="1:3">
      <c r="A947" s="149"/>
      <c r="C947" s="149"/>
    </row>
    <row r="948" spans="1:3">
      <c r="A948" s="149"/>
      <c r="C948" s="149"/>
    </row>
    <row r="949" spans="1:3">
      <c r="A949" s="149"/>
      <c r="C949" s="149"/>
    </row>
    <row r="950" spans="1:3">
      <c r="A950" s="149"/>
      <c r="C950" s="149"/>
    </row>
    <row r="951" spans="1:3">
      <c r="A951" s="149"/>
      <c r="C951" s="149"/>
    </row>
    <row r="952" spans="1:3">
      <c r="A952" s="149"/>
      <c r="C952" s="149"/>
    </row>
    <row r="953" spans="1:3">
      <c r="A953" s="149"/>
      <c r="C953" s="149"/>
    </row>
    <row r="954" spans="1:3">
      <c r="A954" s="149"/>
      <c r="C954" s="149"/>
    </row>
    <row r="955" spans="1:3">
      <c r="A955" s="149"/>
      <c r="C955" s="149"/>
    </row>
    <row r="956" spans="1:3">
      <c r="A956" s="149"/>
      <c r="C956" s="149"/>
    </row>
    <row r="957" spans="1:3">
      <c r="A957" s="149"/>
      <c r="C957" s="149"/>
    </row>
    <row r="958" spans="1:3">
      <c r="A958" s="149"/>
      <c r="C958" s="149"/>
    </row>
    <row r="959" spans="1:3">
      <c r="A959" s="149"/>
      <c r="C959" s="149"/>
    </row>
    <row r="960" spans="1:3">
      <c r="A960" s="149"/>
      <c r="C960" s="149"/>
    </row>
    <row r="961" spans="1:3">
      <c r="A961" s="149"/>
      <c r="C961" s="149"/>
    </row>
    <row r="962" spans="1:3">
      <c r="A962" s="149"/>
      <c r="C962" s="149"/>
    </row>
    <row r="963" spans="1:3">
      <c r="A963" s="149"/>
      <c r="C963" s="149"/>
    </row>
    <row r="964" spans="1:3">
      <c r="A964" s="149"/>
      <c r="C964" s="149"/>
    </row>
    <row r="965" spans="1:3">
      <c r="A965" s="149"/>
      <c r="C965" s="149"/>
    </row>
    <row r="966" spans="1:3">
      <c r="A966" s="149"/>
      <c r="C966" s="149"/>
    </row>
    <row r="967" spans="1:3">
      <c r="A967" s="149"/>
      <c r="C967" s="149"/>
    </row>
    <row r="968" spans="1:3">
      <c r="A968" s="149"/>
      <c r="C968" s="149"/>
    </row>
    <row r="969" spans="1:3">
      <c r="A969" s="149"/>
      <c r="C969" s="149"/>
    </row>
    <row r="970" spans="1:3">
      <c r="A970" s="149"/>
      <c r="C970" s="149"/>
    </row>
    <row r="971" spans="1:3">
      <c r="A971" s="149"/>
      <c r="C971" s="149"/>
    </row>
    <row r="972" spans="1:3">
      <c r="A972" s="149"/>
      <c r="C972" s="149"/>
    </row>
    <row r="973" spans="1:3">
      <c r="A973" s="149"/>
      <c r="C973" s="149"/>
    </row>
    <row r="974" spans="1:3">
      <c r="A974" s="149"/>
      <c r="C974" s="149"/>
    </row>
    <row r="975" spans="1:3">
      <c r="A975" s="149"/>
      <c r="C975" s="149"/>
    </row>
    <row r="976" spans="1:3">
      <c r="A976" s="149"/>
      <c r="C976" s="149"/>
    </row>
    <row r="977" spans="1:3">
      <c r="A977" s="149"/>
      <c r="C977" s="149"/>
    </row>
    <row r="978" spans="1:3">
      <c r="A978" s="149"/>
      <c r="C978" s="149"/>
    </row>
    <row r="979" spans="1:3">
      <c r="A979" s="149"/>
      <c r="C979" s="149"/>
    </row>
    <row r="980" spans="1:3">
      <c r="A980" s="149"/>
      <c r="C980" s="149"/>
    </row>
    <row r="981" spans="1:3">
      <c r="A981" s="149"/>
      <c r="C981" s="149"/>
    </row>
    <row r="982" spans="1:3">
      <c r="A982" s="149"/>
      <c r="C982" s="149"/>
    </row>
    <row r="983" spans="1:3">
      <c r="A983" s="149"/>
      <c r="C983" s="149"/>
    </row>
    <row r="984" spans="1:3">
      <c r="A984" s="149"/>
      <c r="C984" s="149"/>
    </row>
    <row r="985" spans="1:3">
      <c r="A985" s="149"/>
      <c r="C985" s="149"/>
    </row>
    <row r="986" spans="1:3">
      <c r="A986" s="149"/>
      <c r="C986" s="149"/>
    </row>
    <row r="987" spans="1:3">
      <c r="A987" s="149"/>
      <c r="C987" s="149"/>
    </row>
    <row r="988" spans="1:3">
      <c r="A988" s="149"/>
      <c r="C988" s="149"/>
    </row>
    <row r="989" spans="1:3">
      <c r="A989" s="149"/>
      <c r="C989" s="149"/>
    </row>
    <row r="990" spans="1:3">
      <c r="A990" s="149"/>
      <c r="C990" s="149"/>
    </row>
    <row r="991" spans="1:3">
      <c r="A991" s="149"/>
      <c r="C991" s="149"/>
    </row>
    <row r="992" spans="1:3">
      <c r="A992" s="149"/>
      <c r="C992" s="149"/>
    </row>
    <row r="993" spans="1:3">
      <c r="A993" s="149"/>
      <c r="C993" s="149"/>
    </row>
    <row r="994" spans="1:3">
      <c r="A994" s="149"/>
      <c r="C994" s="149"/>
    </row>
    <row r="995" spans="1:3">
      <c r="A995" s="149"/>
      <c r="C995" s="149"/>
    </row>
    <row r="996" spans="1:3">
      <c r="A996" s="149"/>
      <c r="C996" s="149"/>
    </row>
    <row r="997" spans="1:3">
      <c r="A997" s="149"/>
      <c r="C997" s="149"/>
    </row>
    <row r="998" spans="1:3">
      <c r="A998" s="149"/>
      <c r="C998" s="149"/>
    </row>
    <row r="999" spans="1:3">
      <c r="A999" s="149"/>
      <c r="C999" s="149"/>
    </row>
    <row r="1000" spans="1:3">
      <c r="A1000" s="149"/>
      <c r="C1000" s="149"/>
    </row>
  </sheetData>
  <autoFilter ref="A1:D97" xr:uid="{00000000-0009-0000-0000-000006000000}"/>
  <pageMargins left="0.7" right="0.7" top="0.75" bottom="0.75" header="0.3" footer="0.3"/>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314"/>
  <sheetViews>
    <sheetView workbookViewId="0">
      <pane ySplit="1" topLeftCell="A561" activePane="bottomLeft" state="frozen"/>
      <selection pane="bottomLeft" activeCell="C551" sqref="C551"/>
    </sheetView>
  </sheetViews>
  <sheetFormatPr baseColWidth="10" defaultRowHeight="14.4"/>
  <cols>
    <col min="2" max="2" width="12.44140625" bestFit="1" customWidth="1"/>
    <col min="3" max="3" width="29" customWidth="1"/>
    <col min="4" max="4" width="30.44140625" customWidth="1"/>
    <col min="5" max="5" width="27.88671875" customWidth="1"/>
    <col min="6" max="6" width="41.33203125" customWidth="1"/>
    <col min="10" max="10" width="48.5546875" customWidth="1"/>
    <col min="11" max="11" width="29.44140625" customWidth="1"/>
    <col min="14" max="15" width="55.109375" style="52" bestFit="1" customWidth="1"/>
  </cols>
  <sheetData>
    <row r="1" spans="1:15" ht="28.95" customHeight="1">
      <c r="A1" s="55" t="s">
        <v>528</v>
      </c>
      <c r="B1" s="55" t="s">
        <v>529</v>
      </c>
      <c r="C1" s="56" t="s">
        <v>530</v>
      </c>
      <c r="D1" s="56" t="s">
        <v>531</v>
      </c>
      <c r="E1" s="56" t="s">
        <v>532</v>
      </c>
      <c r="F1" s="56" t="s">
        <v>533</v>
      </c>
      <c r="G1" s="56" t="s">
        <v>534</v>
      </c>
      <c r="H1" s="55" t="s">
        <v>535</v>
      </c>
      <c r="I1" s="57" t="s">
        <v>310</v>
      </c>
      <c r="J1" s="56" t="s">
        <v>536</v>
      </c>
      <c r="K1" s="56" t="s">
        <v>537</v>
      </c>
      <c r="N1" s="62" t="s">
        <v>538</v>
      </c>
      <c r="O1" s="62" t="s">
        <v>539</v>
      </c>
    </row>
    <row r="2" spans="1:15">
      <c r="A2" s="58"/>
      <c r="B2" s="59"/>
      <c r="C2" s="56"/>
      <c r="D2" s="56"/>
      <c r="E2" s="56"/>
      <c r="F2" s="56"/>
      <c r="G2" s="56"/>
      <c r="H2" s="55"/>
      <c r="I2" s="57"/>
      <c r="J2" s="56"/>
      <c r="N2" s="63" t="s">
        <v>540</v>
      </c>
      <c r="O2" s="63" t="s">
        <v>541</v>
      </c>
    </row>
    <row r="3" spans="1:15" ht="36" customHeight="1">
      <c r="A3" s="60">
        <v>2400001</v>
      </c>
      <c r="B3" s="308" t="s">
        <v>542</v>
      </c>
      <c r="C3" s="60" t="s">
        <v>334</v>
      </c>
      <c r="D3" s="60" t="s">
        <v>543</v>
      </c>
      <c r="E3" s="61" t="str">
        <f t="shared" ref="E3:E66" si="0">VLOOKUP(D3,N:O,2,0)</f>
        <v>SECRETARÍA DE INFRAESTRUCTURA, RENOVACIÓN URBANA Y VIVIENDA</v>
      </c>
      <c r="F3" s="60" t="s">
        <v>544</v>
      </c>
      <c r="G3" s="60">
        <v>46</v>
      </c>
      <c r="H3" s="60">
        <v>1</v>
      </c>
      <c r="I3" s="60" t="s">
        <v>545</v>
      </c>
      <c r="J3" s="60" t="s">
        <v>546</v>
      </c>
      <c r="K3" s="60" t="str">
        <f>VLOOKUP(E3,'CENTRO DE COSTOS'!A:C,3,0)</f>
        <v>1169 SECRETARÍA DE INFRAESTRUCTURA, RENOVACIÓN URBANA Y VIVIENDA</v>
      </c>
      <c r="N3" s="64" t="s">
        <v>547</v>
      </c>
      <c r="O3" s="63" t="s">
        <v>541</v>
      </c>
    </row>
    <row r="4" spans="1:15" ht="36" customHeight="1">
      <c r="A4" s="60">
        <v>2400001</v>
      </c>
      <c r="B4" s="308" t="s">
        <v>542</v>
      </c>
      <c r="C4" s="60" t="s">
        <v>334</v>
      </c>
      <c r="D4" s="60" t="s">
        <v>543</v>
      </c>
      <c r="E4" s="61" t="str">
        <f t="shared" si="0"/>
        <v>SECRETARÍA DE INFRAESTRUCTURA, RENOVACIÓN URBANA Y VIVIENDA</v>
      </c>
      <c r="F4" s="60" t="s">
        <v>544</v>
      </c>
      <c r="G4" s="60">
        <v>46</v>
      </c>
      <c r="H4" s="60">
        <v>2</v>
      </c>
      <c r="I4" s="60" t="s">
        <v>548</v>
      </c>
      <c r="J4" s="60" t="s">
        <v>549</v>
      </c>
      <c r="K4" s="60" t="str">
        <f>VLOOKUP(E4,'CENTRO DE COSTOS'!A:C,3,0)</f>
        <v>1169 SECRETARÍA DE INFRAESTRUCTURA, RENOVACIÓN URBANA Y VIVIENDA</v>
      </c>
      <c r="N4" s="64" t="s">
        <v>550</v>
      </c>
      <c r="O4" s="63" t="s">
        <v>550</v>
      </c>
    </row>
    <row r="5" spans="1:15" ht="36" customHeight="1">
      <c r="A5" s="60">
        <v>2400001</v>
      </c>
      <c r="B5" s="308" t="s">
        <v>542</v>
      </c>
      <c r="C5" s="60" t="s">
        <v>334</v>
      </c>
      <c r="D5" s="60" t="s">
        <v>543</v>
      </c>
      <c r="E5" s="61" t="str">
        <f t="shared" si="0"/>
        <v>SECRETARÍA DE INFRAESTRUCTURA, RENOVACIÓN URBANA Y VIVIENDA</v>
      </c>
      <c r="F5" s="60" t="s">
        <v>544</v>
      </c>
      <c r="G5" s="60">
        <v>46</v>
      </c>
      <c r="H5" s="60">
        <v>3</v>
      </c>
      <c r="I5" s="60" t="s">
        <v>551</v>
      </c>
      <c r="J5" s="60" t="s">
        <v>552</v>
      </c>
      <c r="K5" s="60" t="str">
        <f>VLOOKUP(E5,'CENTRO DE COSTOS'!A:C,3,0)</f>
        <v>1169 SECRETARÍA DE INFRAESTRUCTURA, RENOVACIÓN URBANA Y VIVIENDA</v>
      </c>
      <c r="N5" s="64" t="s">
        <v>553</v>
      </c>
      <c r="O5" s="63" t="s">
        <v>550</v>
      </c>
    </row>
    <row r="6" spans="1:15" ht="36" customHeight="1">
      <c r="A6" s="60">
        <v>2400001</v>
      </c>
      <c r="B6" s="308" t="s">
        <v>542</v>
      </c>
      <c r="C6" s="60" t="s">
        <v>334</v>
      </c>
      <c r="D6" s="60" t="s">
        <v>543</v>
      </c>
      <c r="E6" s="61" t="str">
        <f t="shared" si="0"/>
        <v>SECRETARÍA DE INFRAESTRUCTURA, RENOVACIÓN URBANA Y VIVIENDA</v>
      </c>
      <c r="F6" s="60" t="s">
        <v>544</v>
      </c>
      <c r="G6" s="60">
        <v>46</v>
      </c>
      <c r="H6" s="60">
        <v>4</v>
      </c>
      <c r="I6" s="60" t="s">
        <v>554</v>
      </c>
      <c r="J6" s="60" t="s">
        <v>555</v>
      </c>
      <c r="K6" s="60" t="str">
        <f>VLOOKUP(E6,'CENTRO DE COSTOS'!A:C,3,0)</f>
        <v>1169 SECRETARÍA DE INFRAESTRUCTURA, RENOVACIÓN URBANA Y VIVIENDA</v>
      </c>
      <c r="N6" s="64" t="s">
        <v>556</v>
      </c>
      <c r="O6" s="63" t="s">
        <v>556</v>
      </c>
    </row>
    <row r="7" spans="1:15" ht="24" customHeight="1">
      <c r="A7" s="60">
        <v>2400002</v>
      </c>
      <c r="B7" s="308" t="s">
        <v>557</v>
      </c>
      <c r="C7" s="60" t="s">
        <v>335</v>
      </c>
      <c r="D7" s="60" t="s">
        <v>543</v>
      </c>
      <c r="E7" s="61" t="str">
        <f t="shared" si="0"/>
        <v>SECRETARÍA DE INFRAESTRUCTURA, RENOVACIÓN URBANA Y VIVIENDA</v>
      </c>
      <c r="F7" s="60" t="s">
        <v>558</v>
      </c>
      <c r="G7" s="60">
        <v>43</v>
      </c>
      <c r="H7" s="60">
        <v>1</v>
      </c>
      <c r="I7" s="60" t="s">
        <v>559</v>
      </c>
      <c r="J7" s="60" t="s">
        <v>560</v>
      </c>
      <c r="K7" s="60" t="str">
        <f>VLOOKUP(E7,'CENTRO DE COSTOS'!A:C,3,0)</f>
        <v>1169 SECRETARÍA DE INFRAESTRUCTURA, RENOVACIÓN URBANA Y VIVIENDA</v>
      </c>
      <c r="N7" s="64" t="s">
        <v>561</v>
      </c>
      <c r="O7" s="63" t="s">
        <v>561</v>
      </c>
    </row>
    <row r="8" spans="1:15" ht="36" customHeight="1">
      <c r="A8" s="60">
        <v>2400002</v>
      </c>
      <c r="B8" s="308" t="s">
        <v>557</v>
      </c>
      <c r="C8" s="60" t="s">
        <v>335</v>
      </c>
      <c r="D8" s="60" t="s">
        <v>543</v>
      </c>
      <c r="E8" s="61" t="str">
        <f t="shared" si="0"/>
        <v>SECRETARÍA DE INFRAESTRUCTURA, RENOVACIÓN URBANA Y VIVIENDA</v>
      </c>
      <c r="F8" s="60" t="s">
        <v>558</v>
      </c>
      <c r="G8" s="60">
        <v>43</v>
      </c>
      <c r="H8" s="60">
        <v>2</v>
      </c>
      <c r="I8" s="60" t="s">
        <v>562</v>
      </c>
      <c r="J8" s="60" t="s">
        <v>563</v>
      </c>
      <c r="K8" s="60" t="str">
        <f>VLOOKUP(E8,'CENTRO DE COSTOS'!A:C,3,0)</f>
        <v>1169 SECRETARÍA DE INFRAESTRUCTURA, RENOVACIÓN URBANA Y VIVIENDA</v>
      </c>
      <c r="N8" s="64" t="s">
        <v>564</v>
      </c>
      <c r="O8" s="63" t="s">
        <v>564</v>
      </c>
    </row>
    <row r="9" spans="1:15" ht="24" customHeight="1">
      <c r="A9" s="60">
        <v>2400002</v>
      </c>
      <c r="B9" s="308" t="s">
        <v>557</v>
      </c>
      <c r="C9" s="60" t="s">
        <v>335</v>
      </c>
      <c r="D9" s="60" t="s">
        <v>543</v>
      </c>
      <c r="E9" s="61" t="str">
        <f t="shared" si="0"/>
        <v>SECRETARÍA DE INFRAESTRUCTURA, RENOVACIÓN URBANA Y VIVIENDA</v>
      </c>
      <c r="F9" s="60" t="s">
        <v>558</v>
      </c>
      <c r="G9" s="60">
        <v>43</v>
      </c>
      <c r="H9" s="60">
        <v>3</v>
      </c>
      <c r="I9" s="60" t="s">
        <v>565</v>
      </c>
      <c r="J9" s="60" t="s">
        <v>566</v>
      </c>
      <c r="K9" s="60" t="str">
        <f>VLOOKUP(E9,'CENTRO DE COSTOS'!A:C,3,0)</f>
        <v>1169 SECRETARÍA DE INFRAESTRUCTURA, RENOVACIÓN URBANA Y VIVIENDA</v>
      </c>
      <c r="N9" s="64" t="s">
        <v>567</v>
      </c>
      <c r="O9" s="63" t="s">
        <v>567</v>
      </c>
    </row>
    <row r="10" spans="1:15" ht="24" customHeight="1">
      <c r="A10" s="60">
        <v>2400002</v>
      </c>
      <c r="B10" s="308" t="s">
        <v>557</v>
      </c>
      <c r="C10" s="60" t="s">
        <v>335</v>
      </c>
      <c r="D10" s="60" t="s">
        <v>543</v>
      </c>
      <c r="E10" s="61" t="str">
        <f t="shared" si="0"/>
        <v>SECRETARÍA DE INFRAESTRUCTURA, RENOVACIÓN URBANA Y VIVIENDA</v>
      </c>
      <c r="F10" s="60" t="s">
        <v>558</v>
      </c>
      <c r="G10" s="60">
        <v>43</v>
      </c>
      <c r="H10" s="60">
        <v>4</v>
      </c>
      <c r="I10" s="60" t="s">
        <v>568</v>
      </c>
      <c r="J10" s="60" t="s">
        <v>569</v>
      </c>
      <c r="K10" s="60" t="str">
        <f>VLOOKUP(E10,'CENTRO DE COSTOS'!A:C,3,0)</f>
        <v>1169 SECRETARÍA DE INFRAESTRUCTURA, RENOVACIÓN URBANA Y VIVIENDA</v>
      </c>
      <c r="N10" s="64" t="s">
        <v>570</v>
      </c>
      <c r="O10" s="63" t="s">
        <v>571</v>
      </c>
    </row>
    <row r="11" spans="1:15" ht="60" customHeight="1">
      <c r="A11" s="60">
        <v>2400003</v>
      </c>
      <c r="B11" s="308" t="s">
        <v>572</v>
      </c>
      <c r="C11" s="60" t="s">
        <v>337</v>
      </c>
      <c r="D11" s="60" t="s">
        <v>573</v>
      </c>
      <c r="E11" s="61" t="str">
        <f t="shared" si="0"/>
        <v>SECRETARÍA AGROPECUARIA Y DE DESARROLLO RURAL</v>
      </c>
      <c r="F11" s="60" t="s">
        <v>574</v>
      </c>
      <c r="G11" s="60">
        <v>25</v>
      </c>
      <c r="H11" s="60">
        <v>1</v>
      </c>
      <c r="I11" s="60" t="s">
        <v>575</v>
      </c>
      <c r="J11" s="60" t="s">
        <v>576</v>
      </c>
      <c r="K11" s="60" t="str">
        <f>VLOOKUP(E11,'CENTRO DE COSTOS'!A:C,3,0)</f>
        <v>1170 SECRETARÍA AGROPECUARIA Y DESARROLLO RURAL</v>
      </c>
      <c r="N11" s="64" t="s">
        <v>577</v>
      </c>
      <c r="O11" s="63" t="s">
        <v>578</v>
      </c>
    </row>
    <row r="12" spans="1:15" ht="36" customHeight="1">
      <c r="A12" s="60">
        <v>2400003</v>
      </c>
      <c r="B12" s="308" t="s">
        <v>572</v>
      </c>
      <c r="C12" s="60" t="s">
        <v>337</v>
      </c>
      <c r="D12" s="60" t="s">
        <v>573</v>
      </c>
      <c r="E12" s="61" t="str">
        <f t="shared" si="0"/>
        <v>SECRETARÍA AGROPECUARIA Y DE DESARROLLO RURAL</v>
      </c>
      <c r="F12" s="60" t="s">
        <v>574</v>
      </c>
      <c r="G12" s="60">
        <v>25</v>
      </c>
      <c r="H12" s="60">
        <v>2</v>
      </c>
      <c r="I12" s="60" t="s">
        <v>579</v>
      </c>
      <c r="J12" s="60" t="s">
        <v>580</v>
      </c>
      <c r="K12" s="60" t="str">
        <f>VLOOKUP(E12,'CENTRO DE COSTOS'!A:C,3,0)</f>
        <v>1170 SECRETARÍA AGROPECUARIA Y DESARROLLO RURAL</v>
      </c>
      <c r="N12" s="64" t="s">
        <v>578</v>
      </c>
      <c r="O12" s="63" t="s">
        <v>578</v>
      </c>
    </row>
    <row r="13" spans="1:15" ht="36" customHeight="1">
      <c r="A13" s="60">
        <v>2400004</v>
      </c>
      <c r="B13" s="308" t="s">
        <v>581</v>
      </c>
      <c r="C13" s="60" t="s">
        <v>339</v>
      </c>
      <c r="D13" s="60" t="s">
        <v>578</v>
      </c>
      <c r="E13" s="61" t="str">
        <f t="shared" si="0"/>
        <v>DIRECCIÓN DE TECNOLOGÍA, INNOVACIÓN Y CIENCIA</v>
      </c>
      <c r="F13" s="60" t="s">
        <v>582</v>
      </c>
      <c r="G13" s="60">
        <v>54</v>
      </c>
      <c r="H13" s="60">
        <v>1</v>
      </c>
      <c r="I13" s="60" t="s">
        <v>583</v>
      </c>
      <c r="J13" s="60" t="s">
        <v>584</v>
      </c>
      <c r="K13" s="60" t="str">
        <f>VLOOKUP(E13,'CENTRO DE COSTOS'!A:C,3,0)</f>
        <v>1167 DIRECCIÓN DE TECNOLOGÍA, INNOVACIÓN Y CIENCIA</v>
      </c>
      <c r="N13" s="64" t="s">
        <v>585</v>
      </c>
      <c r="O13" s="63" t="s">
        <v>585</v>
      </c>
    </row>
    <row r="14" spans="1:15" ht="36" customHeight="1">
      <c r="A14" s="60">
        <v>2400004</v>
      </c>
      <c r="B14" s="308" t="s">
        <v>581</v>
      </c>
      <c r="C14" s="60" t="s">
        <v>339</v>
      </c>
      <c r="D14" s="60" t="s">
        <v>578</v>
      </c>
      <c r="E14" s="61" t="str">
        <f t="shared" si="0"/>
        <v>DIRECCIÓN DE TECNOLOGÍA, INNOVACIÓN Y CIENCIA</v>
      </c>
      <c r="F14" s="60" t="s">
        <v>582</v>
      </c>
      <c r="G14" s="60">
        <v>54</v>
      </c>
      <c r="H14" s="60">
        <v>2</v>
      </c>
      <c r="I14" s="60" t="s">
        <v>586</v>
      </c>
      <c r="J14" s="60" t="s">
        <v>587</v>
      </c>
      <c r="K14" s="60" t="str">
        <f>VLOOKUP(E14,'CENTRO DE COSTOS'!A:C,3,0)</f>
        <v>1167 DIRECCIÓN DE TECNOLOGÍA, INNOVACIÓN Y CIENCIA</v>
      </c>
      <c r="N14" s="64" t="s">
        <v>588</v>
      </c>
      <c r="O14" s="63" t="s">
        <v>573</v>
      </c>
    </row>
    <row r="15" spans="1:15" ht="36" customHeight="1">
      <c r="A15" s="60">
        <v>2400005</v>
      </c>
      <c r="B15" s="308" t="s">
        <v>589</v>
      </c>
      <c r="C15" s="60" t="s">
        <v>341</v>
      </c>
      <c r="D15" s="60" t="s">
        <v>590</v>
      </c>
      <c r="E15" s="61" t="str">
        <f t="shared" si="0"/>
        <v>SECRETARÍA DE SEGURIDAD Y CONVIVENCIA</v>
      </c>
      <c r="F15" s="60" t="s">
        <v>591</v>
      </c>
      <c r="G15" s="60">
        <v>50</v>
      </c>
      <c r="H15" s="60">
        <v>1</v>
      </c>
      <c r="I15" s="60" t="s">
        <v>592</v>
      </c>
      <c r="J15" s="60" t="s">
        <v>593</v>
      </c>
      <c r="K15" s="60" t="str">
        <f>VLOOKUP(E15,'CENTRO DE COSTOS'!A:C,3,0)</f>
        <v>1164 SECRETARÍA DE SEGURIDAD Y CONVIVENCIA</v>
      </c>
      <c r="N15" s="64" t="s">
        <v>573</v>
      </c>
      <c r="O15" s="63" t="s">
        <v>573</v>
      </c>
    </row>
    <row r="16" spans="1:15" ht="36" customHeight="1">
      <c r="A16" s="60">
        <v>2400005</v>
      </c>
      <c r="B16" s="308" t="s">
        <v>589</v>
      </c>
      <c r="C16" s="60" t="s">
        <v>341</v>
      </c>
      <c r="D16" s="60" t="s">
        <v>590</v>
      </c>
      <c r="E16" s="61" t="str">
        <f t="shared" si="0"/>
        <v>SECRETARÍA DE SEGURIDAD Y CONVIVENCIA</v>
      </c>
      <c r="F16" s="60" t="s">
        <v>591</v>
      </c>
      <c r="G16" s="60">
        <v>50</v>
      </c>
      <c r="H16" s="60">
        <v>2</v>
      </c>
      <c r="I16" s="60" t="s">
        <v>594</v>
      </c>
      <c r="J16" s="60" t="s">
        <v>595</v>
      </c>
      <c r="K16" s="60" t="str">
        <f>VLOOKUP(E16,'CENTRO DE COSTOS'!A:C,3,0)</f>
        <v>1164 SECRETARÍA DE SEGURIDAD Y CONVIVENCIA</v>
      </c>
      <c r="N16" s="64" t="s">
        <v>596</v>
      </c>
      <c r="O16" s="63" t="s">
        <v>597</v>
      </c>
    </row>
    <row r="17" spans="1:15" ht="36" customHeight="1">
      <c r="A17" s="60">
        <v>2400006</v>
      </c>
      <c r="B17" s="308" t="s">
        <v>598</v>
      </c>
      <c r="C17" s="60" t="s">
        <v>343</v>
      </c>
      <c r="D17" s="60" t="s">
        <v>543</v>
      </c>
      <c r="E17" s="61" t="str">
        <f t="shared" si="0"/>
        <v>SECRETARÍA DE INFRAESTRUCTURA, RENOVACIÓN URBANA Y VIVIENDA</v>
      </c>
      <c r="F17" s="60" t="s">
        <v>599</v>
      </c>
      <c r="G17" s="60">
        <v>28</v>
      </c>
      <c r="H17" s="60">
        <v>1</v>
      </c>
      <c r="I17" s="60" t="s">
        <v>600</v>
      </c>
      <c r="J17" s="60" t="s">
        <v>601</v>
      </c>
      <c r="K17" s="60" t="str">
        <f>VLOOKUP(E17,'CENTRO DE COSTOS'!A:C,3,0)</f>
        <v>1169 SECRETARÍA DE INFRAESTRUCTURA, RENOVACIÓN URBANA Y VIVIENDA</v>
      </c>
      <c r="N17" s="64" t="s">
        <v>597</v>
      </c>
      <c r="O17" s="63" t="s">
        <v>597</v>
      </c>
    </row>
    <row r="18" spans="1:15" ht="36" customHeight="1">
      <c r="A18" s="60">
        <v>2400006</v>
      </c>
      <c r="B18" s="308" t="s">
        <v>598</v>
      </c>
      <c r="C18" s="60" t="s">
        <v>343</v>
      </c>
      <c r="D18" s="60" t="s">
        <v>543</v>
      </c>
      <c r="E18" s="61" t="str">
        <f t="shared" si="0"/>
        <v>SECRETARÍA DE INFRAESTRUCTURA, RENOVACIÓN URBANA Y VIVIENDA</v>
      </c>
      <c r="F18" s="60" t="s">
        <v>599</v>
      </c>
      <c r="G18" s="60">
        <v>28</v>
      </c>
      <c r="H18" s="60">
        <v>2</v>
      </c>
      <c r="I18" s="60" t="s">
        <v>602</v>
      </c>
      <c r="J18" s="60" t="s">
        <v>603</v>
      </c>
      <c r="K18" s="60" t="str">
        <f>VLOOKUP(E18,'CENTRO DE COSTOS'!A:C,3,0)</f>
        <v>1169 SECRETARÍA DE INFRAESTRUCTURA, RENOVACIÓN URBANA Y VIVIENDA</v>
      </c>
      <c r="N18" s="64" t="s">
        <v>604</v>
      </c>
      <c r="O18" s="63" t="s">
        <v>605</v>
      </c>
    </row>
    <row r="19" spans="1:15" ht="36" customHeight="1">
      <c r="A19" s="60">
        <v>2400006</v>
      </c>
      <c r="B19" s="308" t="s">
        <v>598</v>
      </c>
      <c r="C19" s="60" t="s">
        <v>343</v>
      </c>
      <c r="D19" s="60" t="s">
        <v>543</v>
      </c>
      <c r="E19" s="61" t="str">
        <f t="shared" si="0"/>
        <v>SECRETARÍA DE INFRAESTRUCTURA, RENOVACIÓN URBANA Y VIVIENDA</v>
      </c>
      <c r="F19" s="60" t="s">
        <v>599</v>
      </c>
      <c r="G19" s="60">
        <v>28</v>
      </c>
      <c r="H19" s="60">
        <v>3</v>
      </c>
      <c r="I19" s="60" t="s">
        <v>606</v>
      </c>
      <c r="J19" s="60" t="s">
        <v>607</v>
      </c>
      <c r="K19" s="60" t="str">
        <f>VLOOKUP(E19,'CENTRO DE COSTOS'!A:C,3,0)</f>
        <v>1169 SECRETARÍA DE INFRAESTRUCTURA, RENOVACIÓN URBANA Y VIVIENDA</v>
      </c>
      <c r="N19" s="64" t="s">
        <v>605</v>
      </c>
      <c r="O19" s="63" t="s">
        <v>605</v>
      </c>
    </row>
    <row r="20" spans="1:15" ht="36" customHeight="1">
      <c r="A20" s="60">
        <v>2400006</v>
      </c>
      <c r="B20" s="308" t="s">
        <v>598</v>
      </c>
      <c r="C20" s="60" t="s">
        <v>343</v>
      </c>
      <c r="D20" s="60" t="s">
        <v>543</v>
      </c>
      <c r="E20" s="61" t="str">
        <f t="shared" si="0"/>
        <v>SECRETARÍA DE INFRAESTRUCTURA, RENOVACIÓN URBANA Y VIVIENDA</v>
      </c>
      <c r="F20" s="60" t="s">
        <v>599</v>
      </c>
      <c r="G20" s="60">
        <v>28</v>
      </c>
      <c r="H20" s="60">
        <v>4</v>
      </c>
      <c r="I20" s="60" t="s">
        <v>608</v>
      </c>
      <c r="J20" s="60" t="s">
        <v>609</v>
      </c>
      <c r="K20" s="60" t="str">
        <f>VLOOKUP(E20,'CENTRO DE COSTOS'!A:C,3,0)</f>
        <v>1169 SECRETARÍA DE INFRAESTRUCTURA, RENOVACIÓN URBANA Y VIVIENDA</v>
      </c>
      <c r="N20" s="64" t="s">
        <v>610</v>
      </c>
      <c r="O20" s="63" t="s">
        <v>611</v>
      </c>
    </row>
    <row r="21" spans="1:15" ht="36" customHeight="1">
      <c r="A21" s="60">
        <v>2400006</v>
      </c>
      <c r="B21" s="308" t="s">
        <v>598</v>
      </c>
      <c r="C21" s="60" t="s">
        <v>343</v>
      </c>
      <c r="D21" s="60" t="s">
        <v>543</v>
      </c>
      <c r="E21" s="61" t="str">
        <f t="shared" si="0"/>
        <v>SECRETARÍA DE INFRAESTRUCTURA, RENOVACIÓN URBANA Y VIVIENDA</v>
      </c>
      <c r="F21" s="60" t="s">
        <v>599</v>
      </c>
      <c r="G21" s="60">
        <v>28</v>
      </c>
      <c r="H21" s="60">
        <v>5</v>
      </c>
      <c r="I21" s="60" t="s">
        <v>612</v>
      </c>
      <c r="J21" s="60" t="s">
        <v>613</v>
      </c>
      <c r="K21" s="60" t="str">
        <f>VLOOKUP(E21,'CENTRO DE COSTOS'!A:C,3,0)</f>
        <v>1169 SECRETARÍA DE INFRAESTRUCTURA, RENOVACIÓN URBANA Y VIVIENDA</v>
      </c>
      <c r="N21" s="64" t="s">
        <v>611</v>
      </c>
      <c r="O21" s="63" t="s">
        <v>611</v>
      </c>
    </row>
    <row r="22" spans="1:15" ht="36" customHeight="1">
      <c r="A22" s="60">
        <v>2400006</v>
      </c>
      <c r="B22" s="308" t="s">
        <v>598</v>
      </c>
      <c r="C22" s="60" t="s">
        <v>343</v>
      </c>
      <c r="D22" s="60" t="s">
        <v>543</v>
      </c>
      <c r="E22" s="61" t="str">
        <f t="shared" si="0"/>
        <v>SECRETARÍA DE INFRAESTRUCTURA, RENOVACIÓN URBANA Y VIVIENDA</v>
      </c>
      <c r="F22" s="60" t="s">
        <v>599</v>
      </c>
      <c r="G22" s="60">
        <v>28</v>
      </c>
      <c r="H22" s="60">
        <v>6</v>
      </c>
      <c r="I22" s="60" t="s">
        <v>614</v>
      </c>
      <c r="J22" s="60" t="s">
        <v>615</v>
      </c>
      <c r="K22" s="60" t="str">
        <f>VLOOKUP(E22,'CENTRO DE COSTOS'!A:C,3,0)</f>
        <v>1169 SECRETARÍA DE INFRAESTRUCTURA, RENOVACIÓN URBANA Y VIVIENDA</v>
      </c>
      <c r="N22" s="64" t="s">
        <v>616</v>
      </c>
      <c r="O22" s="63" t="s">
        <v>616</v>
      </c>
    </row>
    <row r="23" spans="1:15" ht="36" customHeight="1">
      <c r="A23" s="60">
        <v>2400006</v>
      </c>
      <c r="B23" s="308" t="s">
        <v>598</v>
      </c>
      <c r="C23" s="60" t="s">
        <v>343</v>
      </c>
      <c r="D23" s="60" t="s">
        <v>543</v>
      </c>
      <c r="E23" s="61" t="str">
        <f t="shared" si="0"/>
        <v>SECRETARÍA DE INFRAESTRUCTURA, RENOVACIÓN URBANA Y VIVIENDA</v>
      </c>
      <c r="F23" s="60" t="s">
        <v>599</v>
      </c>
      <c r="G23" s="60">
        <v>28</v>
      </c>
      <c r="H23" s="60">
        <v>7</v>
      </c>
      <c r="I23" s="60" t="s">
        <v>617</v>
      </c>
      <c r="J23" s="60" t="s">
        <v>618</v>
      </c>
      <c r="K23" s="60" t="str">
        <f>VLOOKUP(E23,'CENTRO DE COSTOS'!A:C,3,0)</f>
        <v>1169 SECRETARÍA DE INFRAESTRUCTURA, RENOVACIÓN URBANA Y VIVIENDA</v>
      </c>
      <c r="N23" s="64" t="s">
        <v>619</v>
      </c>
      <c r="O23" s="63" t="s">
        <v>620</v>
      </c>
    </row>
    <row r="24" spans="1:15" ht="36" customHeight="1">
      <c r="A24" s="60">
        <v>2400006</v>
      </c>
      <c r="B24" s="308" t="s">
        <v>598</v>
      </c>
      <c r="C24" s="60" t="s">
        <v>343</v>
      </c>
      <c r="D24" s="60" t="s">
        <v>543</v>
      </c>
      <c r="E24" s="61" t="str">
        <f t="shared" si="0"/>
        <v>SECRETARÍA DE INFRAESTRUCTURA, RENOVACIÓN URBANA Y VIVIENDA</v>
      </c>
      <c r="F24" s="60" t="s">
        <v>599</v>
      </c>
      <c r="G24" s="60">
        <v>28</v>
      </c>
      <c r="H24" s="60">
        <v>8</v>
      </c>
      <c r="I24" s="60" t="s">
        <v>621</v>
      </c>
      <c r="J24" s="60" t="s">
        <v>622</v>
      </c>
      <c r="K24" s="60" t="str">
        <f>VLOOKUP(E24,'CENTRO DE COSTOS'!A:C,3,0)</f>
        <v>1169 SECRETARÍA DE INFRAESTRUCTURA, RENOVACIÓN URBANA Y VIVIENDA</v>
      </c>
      <c r="N24" s="64" t="s">
        <v>620</v>
      </c>
      <c r="O24" s="63" t="s">
        <v>620</v>
      </c>
    </row>
    <row r="25" spans="1:15" ht="48" customHeight="1">
      <c r="A25" s="60">
        <v>2400007</v>
      </c>
      <c r="B25" s="308" t="s">
        <v>623</v>
      </c>
      <c r="C25" s="60" t="s">
        <v>345</v>
      </c>
      <c r="D25" s="60" t="s">
        <v>624</v>
      </c>
      <c r="E25" s="61" t="str">
        <f t="shared" si="0"/>
        <v>SECRETARÍA DE INTEGRACIÓN SOCIAL</v>
      </c>
      <c r="F25" s="60" t="s">
        <v>625</v>
      </c>
      <c r="G25" s="60">
        <v>12</v>
      </c>
      <c r="H25" s="60">
        <v>1</v>
      </c>
      <c r="I25" s="60" t="s">
        <v>626</v>
      </c>
      <c r="J25" s="60" t="s">
        <v>627</v>
      </c>
      <c r="K25" s="60" t="str">
        <f>VLOOKUP(E25,'CENTRO DE COSTOS'!A:C,3,0)</f>
        <v>1153 SECRETARÍA DE INTEGRACIÓN SOCIAL</v>
      </c>
      <c r="N25" s="64" t="s">
        <v>628</v>
      </c>
      <c r="O25" s="63" t="s">
        <v>543</v>
      </c>
    </row>
    <row r="26" spans="1:15" ht="48" customHeight="1">
      <c r="A26" s="60">
        <v>2400007</v>
      </c>
      <c r="B26" s="308" t="s">
        <v>623</v>
      </c>
      <c r="C26" s="60" t="s">
        <v>345</v>
      </c>
      <c r="D26" s="60" t="s">
        <v>624</v>
      </c>
      <c r="E26" s="61" t="str">
        <f t="shared" si="0"/>
        <v>SECRETARÍA DE INTEGRACIÓN SOCIAL</v>
      </c>
      <c r="F26" s="60" t="s">
        <v>625</v>
      </c>
      <c r="G26" s="60">
        <v>12</v>
      </c>
      <c r="H26" s="60">
        <v>2</v>
      </c>
      <c r="I26" s="60" t="s">
        <v>629</v>
      </c>
      <c r="J26" s="60" t="s">
        <v>630</v>
      </c>
      <c r="K26" s="60" t="str">
        <f>VLOOKUP(E26,'CENTRO DE COSTOS'!A:C,3,0)</f>
        <v>1153 SECRETARÍA DE INTEGRACIÓN SOCIAL</v>
      </c>
      <c r="N26" s="64" t="s">
        <v>543</v>
      </c>
      <c r="O26" s="63" t="s">
        <v>543</v>
      </c>
    </row>
    <row r="27" spans="1:15" ht="48" customHeight="1">
      <c r="A27" s="60">
        <v>2400007</v>
      </c>
      <c r="B27" s="308" t="s">
        <v>623</v>
      </c>
      <c r="C27" s="60" t="s">
        <v>345</v>
      </c>
      <c r="D27" s="60" t="s">
        <v>624</v>
      </c>
      <c r="E27" s="61" t="str">
        <f t="shared" si="0"/>
        <v>SECRETARÍA DE INTEGRACIÓN SOCIAL</v>
      </c>
      <c r="F27" s="60" t="s">
        <v>625</v>
      </c>
      <c r="G27" s="60">
        <v>12</v>
      </c>
      <c r="H27" s="60">
        <v>3</v>
      </c>
      <c r="I27" s="60" t="s">
        <v>631</v>
      </c>
      <c r="J27" s="60" t="s">
        <v>632</v>
      </c>
      <c r="K27" s="60" t="str">
        <f>VLOOKUP(E27,'CENTRO DE COSTOS'!A:C,3,0)</f>
        <v>1153 SECRETARÍA DE INTEGRACIÓN SOCIAL</v>
      </c>
      <c r="N27" s="64" t="s">
        <v>624</v>
      </c>
      <c r="O27" s="63" t="s">
        <v>624</v>
      </c>
    </row>
    <row r="28" spans="1:15" ht="48" customHeight="1">
      <c r="A28" s="60">
        <v>2400007</v>
      </c>
      <c r="B28" s="308" t="s">
        <v>623</v>
      </c>
      <c r="C28" s="60" t="s">
        <v>345</v>
      </c>
      <c r="D28" s="60" t="s">
        <v>624</v>
      </c>
      <c r="E28" s="61" t="str">
        <f t="shared" si="0"/>
        <v>SECRETARÍA DE INTEGRACIÓN SOCIAL</v>
      </c>
      <c r="F28" s="60" t="s">
        <v>625</v>
      </c>
      <c r="G28" s="60">
        <v>12</v>
      </c>
      <c r="H28" s="60">
        <v>4</v>
      </c>
      <c r="I28" s="60" t="s">
        <v>633</v>
      </c>
      <c r="J28" s="60" t="s">
        <v>634</v>
      </c>
      <c r="K28" s="60" t="str">
        <f>VLOOKUP(E28,'CENTRO DE COSTOS'!A:C,3,0)</f>
        <v>1153 SECRETARÍA DE INTEGRACIÓN SOCIAL</v>
      </c>
      <c r="N28" s="64" t="s">
        <v>635</v>
      </c>
      <c r="O28" s="63" t="s">
        <v>636</v>
      </c>
    </row>
    <row r="29" spans="1:15" ht="48" customHeight="1">
      <c r="A29" s="60">
        <v>2400007</v>
      </c>
      <c r="B29" s="308" t="s">
        <v>623</v>
      </c>
      <c r="C29" s="60" t="s">
        <v>345</v>
      </c>
      <c r="D29" s="60" t="s">
        <v>624</v>
      </c>
      <c r="E29" s="61" t="str">
        <f t="shared" si="0"/>
        <v>SECRETARÍA DE INTEGRACIÓN SOCIAL</v>
      </c>
      <c r="F29" s="60" t="s">
        <v>625</v>
      </c>
      <c r="G29" s="60">
        <v>12</v>
      </c>
      <c r="H29" s="60">
        <v>5</v>
      </c>
      <c r="I29" s="60" t="s">
        <v>637</v>
      </c>
      <c r="J29" s="60" t="s">
        <v>638</v>
      </c>
      <c r="K29" s="60" t="str">
        <f>VLOOKUP(E29,'CENTRO DE COSTOS'!A:C,3,0)</f>
        <v>1153 SECRETARÍA DE INTEGRACIÓN SOCIAL</v>
      </c>
      <c r="N29" s="64" t="s">
        <v>639</v>
      </c>
      <c r="O29" s="63" t="s">
        <v>640</v>
      </c>
    </row>
    <row r="30" spans="1:15" ht="48" customHeight="1">
      <c r="A30" s="60">
        <v>2400007</v>
      </c>
      <c r="B30" s="308" t="s">
        <v>623</v>
      </c>
      <c r="C30" s="60" t="s">
        <v>345</v>
      </c>
      <c r="D30" s="60" t="s">
        <v>624</v>
      </c>
      <c r="E30" s="61" t="str">
        <f t="shared" si="0"/>
        <v>SECRETARÍA DE INTEGRACIÓN SOCIAL</v>
      </c>
      <c r="F30" s="60" t="s">
        <v>625</v>
      </c>
      <c r="G30" s="60">
        <v>12</v>
      </c>
      <c r="H30" s="60">
        <v>6</v>
      </c>
      <c r="I30" s="60" t="s">
        <v>641</v>
      </c>
      <c r="J30" s="60" t="s">
        <v>642</v>
      </c>
      <c r="K30" s="60" t="str">
        <f>VLOOKUP(E30,'CENTRO DE COSTOS'!A:C,3,0)</f>
        <v>1153 SECRETARÍA DE INTEGRACIÓN SOCIAL</v>
      </c>
      <c r="N30" s="64" t="s">
        <v>640</v>
      </c>
      <c r="O30" s="63" t="s">
        <v>640</v>
      </c>
    </row>
    <row r="31" spans="1:15" ht="48" customHeight="1">
      <c r="A31" s="60">
        <v>2400007</v>
      </c>
      <c r="B31" s="308" t="s">
        <v>623</v>
      </c>
      <c r="C31" s="60" t="s">
        <v>345</v>
      </c>
      <c r="D31" s="60" t="s">
        <v>624</v>
      </c>
      <c r="E31" s="61" t="str">
        <f t="shared" si="0"/>
        <v>SECRETARÍA DE INTEGRACIÓN SOCIAL</v>
      </c>
      <c r="F31" s="60" t="s">
        <v>625</v>
      </c>
      <c r="G31" s="60">
        <v>12</v>
      </c>
      <c r="H31" s="60">
        <v>7</v>
      </c>
      <c r="I31" s="60" t="s">
        <v>643</v>
      </c>
      <c r="J31" s="60" t="s">
        <v>644</v>
      </c>
      <c r="K31" s="60" t="str">
        <f>VLOOKUP(E31,'CENTRO DE COSTOS'!A:C,3,0)</f>
        <v>1153 SECRETARÍA DE INTEGRACIÓN SOCIAL</v>
      </c>
      <c r="N31" s="64" t="s">
        <v>645</v>
      </c>
      <c r="O31" s="63" t="s">
        <v>645</v>
      </c>
    </row>
    <row r="32" spans="1:15" ht="48" customHeight="1">
      <c r="A32" s="60">
        <v>2400007</v>
      </c>
      <c r="B32" s="308" t="s">
        <v>623</v>
      </c>
      <c r="C32" s="60" t="s">
        <v>345</v>
      </c>
      <c r="D32" s="60" t="s">
        <v>624</v>
      </c>
      <c r="E32" s="61" t="str">
        <f t="shared" si="0"/>
        <v>SECRETARÍA DE INTEGRACIÓN SOCIAL</v>
      </c>
      <c r="F32" s="60" t="s">
        <v>625</v>
      </c>
      <c r="G32" s="60">
        <v>12</v>
      </c>
      <c r="H32" s="60">
        <v>8</v>
      </c>
      <c r="I32" s="60" t="s">
        <v>646</v>
      </c>
      <c r="J32" s="60" t="s">
        <v>647</v>
      </c>
      <c r="K32" s="60" t="str">
        <f>VLOOKUP(E32,'CENTRO DE COSTOS'!A:C,3,0)</f>
        <v>1153 SECRETARÍA DE INTEGRACIÓN SOCIAL</v>
      </c>
      <c r="N32" s="64" t="s">
        <v>648</v>
      </c>
      <c r="O32" s="63" t="s">
        <v>590</v>
      </c>
    </row>
    <row r="33" spans="1:15" ht="48" customHeight="1">
      <c r="A33" s="60">
        <v>2400007</v>
      </c>
      <c r="B33" s="308" t="s">
        <v>623</v>
      </c>
      <c r="C33" s="60" t="s">
        <v>345</v>
      </c>
      <c r="D33" s="60" t="s">
        <v>624</v>
      </c>
      <c r="E33" s="61" t="str">
        <f t="shared" si="0"/>
        <v>SECRETARÍA DE INTEGRACIÓN SOCIAL</v>
      </c>
      <c r="F33" s="60" t="s">
        <v>625</v>
      </c>
      <c r="G33" s="60">
        <v>12</v>
      </c>
      <c r="H33" s="60">
        <v>9</v>
      </c>
      <c r="I33" s="60" t="s">
        <v>649</v>
      </c>
      <c r="J33" s="60" t="s">
        <v>650</v>
      </c>
      <c r="K33" s="60" t="str">
        <f>VLOOKUP(E33,'CENTRO DE COSTOS'!A:C,3,0)</f>
        <v>1153 SECRETARÍA DE INTEGRACIÓN SOCIAL</v>
      </c>
      <c r="N33" s="64" t="s">
        <v>590</v>
      </c>
      <c r="O33" s="63" t="s">
        <v>590</v>
      </c>
    </row>
    <row r="34" spans="1:15" ht="48" customHeight="1">
      <c r="A34" s="60">
        <v>2400007</v>
      </c>
      <c r="B34" s="308" t="s">
        <v>623</v>
      </c>
      <c r="C34" s="60" t="s">
        <v>345</v>
      </c>
      <c r="D34" s="60" t="s">
        <v>624</v>
      </c>
      <c r="E34" s="61" t="str">
        <f t="shared" si="0"/>
        <v>SECRETARÍA DE INTEGRACIÓN SOCIAL</v>
      </c>
      <c r="F34" s="60" t="s">
        <v>625</v>
      </c>
      <c r="G34" s="60">
        <v>12</v>
      </c>
      <c r="H34" s="60">
        <v>10</v>
      </c>
      <c r="I34" s="60" t="s">
        <v>651</v>
      </c>
      <c r="J34" s="60" t="s">
        <v>652</v>
      </c>
      <c r="K34" s="60" t="str">
        <f>VLOOKUP(E34,'CENTRO DE COSTOS'!A:C,3,0)</f>
        <v>1153 SECRETARÍA DE INTEGRACIÓN SOCIAL</v>
      </c>
      <c r="N34" s="64" t="s">
        <v>653</v>
      </c>
      <c r="O34" s="63" t="s">
        <v>653</v>
      </c>
    </row>
    <row r="35" spans="1:15" ht="48" customHeight="1">
      <c r="A35" s="60">
        <v>2400008</v>
      </c>
      <c r="B35" s="308" t="s">
        <v>654</v>
      </c>
      <c r="C35" s="60" t="s">
        <v>346</v>
      </c>
      <c r="D35" s="60" t="s">
        <v>645</v>
      </c>
      <c r="E35" s="61" t="str">
        <f t="shared" si="0"/>
        <v>SECRETARÍA DE SALUD</v>
      </c>
      <c r="F35" s="60" t="s">
        <v>655</v>
      </c>
      <c r="G35" s="60">
        <v>1</v>
      </c>
      <c r="H35" s="60">
        <v>1</v>
      </c>
      <c r="I35" s="60" t="s">
        <v>656</v>
      </c>
      <c r="J35" s="60" t="s">
        <v>657</v>
      </c>
      <c r="K35" s="60" t="str">
        <f>VLOOKUP(E35,'CENTRO DE COSTOS'!A:C,3,0)</f>
        <v>1173 SECRETARÍA DE SALUD</v>
      </c>
      <c r="N35" s="64" t="s">
        <v>658</v>
      </c>
      <c r="O35" s="63" t="s">
        <v>653</v>
      </c>
    </row>
    <row r="36" spans="1:15" ht="48" customHeight="1">
      <c r="A36" s="60">
        <v>2400008</v>
      </c>
      <c r="B36" s="308" t="s">
        <v>654</v>
      </c>
      <c r="C36" s="60" t="s">
        <v>346</v>
      </c>
      <c r="D36" s="60" t="s">
        <v>645</v>
      </c>
      <c r="E36" s="61" t="str">
        <f t="shared" si="0"/>
        <v>SECRETARÍA DE SALUD</v>
      </c>
      <c r="F36" s="60" t="s">
        <v>655</v>
      </c>
      <c r="G36" s="60">
        <v>1</v>
      </c>
      <c r="H36" s="60">
        <v>2</v>
      </c>
      <c r="I36" s="60" t="s">
        <v>659</v>
      </c>
      <c r="J36" s="60" t="s">
        <v>660</v>
      </c>
      <c r="K36" s="60" t="str">
        <f>VLOOKUP(E36,'CENTRO DE COSTOS'!A:C,3,0)</f>
        <v>1173 SECRETARÍA DE SALUD</v>
      </c>
      <c r="N36" s="64" t="s">
        <v>661</v>
      </c>
      <c r="O36" s="63" t="s">
        <v>662</v>
      </c>
    </row>
    <row r="37" spans="1:15" ht="36" customHeight="1">
      <c r="A37" s="60">
        <v>2400009</v>
      </c>
      <c r="B37" s="308" t="s">
        <v>663</v>
      </c>
      <c r="C37" s="60" t="s">
        <v>348</v>
      </c>
      <c r="D37" s="60" t="s">
        <v>620</v>
      </c>
      <c r="E37" s="61" t="str">
        <f t="shared" si="0"/>
        <v>SECRETARÍA DE HACIENDA</v>
      </c>
      <c r="F37" s="60" t="s">
        <v>664</v>
      </c>
      <c r="G37" s="60">
        <v>31</v>
      </c>
      <c r="H37" s="60">
        <v>1</v>
      </c>
      <c r="I37" s="60" t="s">
        <v>665</v>
      </c>
      <c r="J37" s="60" t="s">
        <v>666</v>
      </c>
      <c r="K37" s="60" t="str">
        <f>VLOOKUP(E37,'CENTRO DE COSTOS'!A:C,3,0)</f>
        <v>1150 SECRETARÍA DE HACIENDA</v>
      </c>
      <c r="N37" s="64" t="s">
        <v>667</v>
      </c>
      <c r="O37" s="63" t="s">
        <v>668</v>
      </c>
    </row>
    <row r="38" spans="1:15" ht="36" customHeight="1">
      <c r="A38" s="60">
        <v>2400009</v>
      </c>
      <c r="B38" s="308" t="s">
        <v>663</v>
      </c>
      <c r="C38" s="60" t="s">
        <v>348</v>
      </c>
      <c r="D38" s="60" t="s">
        <v>620</v>
      </c>
      <c r="E38" s="61" t="str">
        <f t="shared" si="0"/>
        <v>SECRETARÍA DE HACIENDA</v>
      </c>
      <c r="F38" s="60" t="s">
        <v>664</v>
      </c>
      <c r="G38" s="60">
        <v>31</v>
      </c>
      <c r="H38" s="60">
        <v>2</v>
      </c>
      <c r="I38" s="60" t="s">
        <v>669</v>
      </c>
      <c r="J38" s="60" t="s">
        <v>670</v>
      </c>
      <c r="K38" s="60" t="str">
        <f>VLOOKUP(E38,'CENTRO DE COSTOS'!A:C,3,0)</f>
        <v>1150 SECRETARÍA DE HACIENDA</v>
      </c>
      <c r="N38" s="64"/>
      <c r="O38" s="63"/>
    </row>
    <row r="39" spans="1:15" ht="36" customHeight="1">
      <c r="A39" s="60">
        <v>2400009</v>
      </c>
      <c r="B39" s="308" t="s">
        <v>663</v>
      </c>
      <c r="C39" s="60" t="s">
        <v>348</v>
      </c>
      <c r="D39" s="60" t="s">
        <v>620</v>
      </c>
      <c r="E39" s="61" t="str">
        <f t="shared" si="0"/>
        <v>SECRETARÍA DE HACIENDA</v>
      </c>
      <c r="F39" s="60" t="s">
        <v>664</v>
      </c>
      <c r="G39" s="60">
        <v>31</v>
      </c>
      <c r="H39" s="60">
        <v>3</v>
      </c>
      <c r="I39" s="60" t="s">
        <v>671</v>
      </c>
      <c r="J39" s="60" t="s">
        <v>672</v>
      </c>
      <c r="K39" s="60" t="str">
        <f>VLOOKUP(E39,'CENTRO DE COSTOS'!A:C,3,0)</f>
        <v>1150 SECRETARÍA DE HACIENDA</v>
      </c>
      <c r="N39" s="64"/>
      <c r="O39" s="63"/>
    </row>
    <row r="40" spans="1:15" ht="36" customHeight="1">
      <c r="A40" s="60">
        <v>2400009</v>
      </c>
      <c r="B40" s="308" t="s">
        <v>663</v>
      </c>
      <c r="C40" s="60" t="s">
        <v>348</v>
      </c>
      <c r="D40" s="60" t="s">
        <v>620</v>
      </c>
      <c r="E40" s="61" t="str">
        <f t="shared" si="0"/>
        <v>SECRETARÍA DE HACIENDA</v>
      </c>
      <c r="F40" s="60" t="s">
        <v>664</v>
      </c>
      <c r="G40" s="60">
        <v>31</v>
      </c>
      <c r="H40" s="60">
        <v>4</v>
      </c>
      <c r="I40" s="60" t="s">
        <v>673</v>
      </c>
      <c r="J40" s="60" t="s">
        <v>674</v>
      </c>
      <c r="K40" s="60" t="str">
        <f>VLOOKUP(E40,'CENTRO DE COSTOS'!A:C,3,0)</f>
        <v>1150 SECRETARÍA DE HACIENDA</v>
      </c>
      <c r="N40" s="64"/>
      <c r="O40" s="63"/>
    </row>
    <row r="41" spans="1:15" ht="72" customHeight="1">
      <c r="A41" s="60">
        <v>2400010</v>
      </c>
      <c r="B41" s="308" t="s">
        <v>675</v>
      </c>
      <c r="C41" s="60" t="s">
        <v>350</v>
      </c>
      <c r="D41" s="60" t="s">
        <v>567</v>
      </c>
      <c r="E41" s="61" t="str">
        <f t="shared" si="0"/>
        <v>DIRECCIÓN DE GESTIÓN DEL MEDIO AMBIENTE</v>
      </c>
      <c r="F41" s="60" t="s">
        <v>676</v>
      </c>
      <c r="G41" s="60">
        <v>20</v>
      </c>
      <c r="H41" s="60">
        <v>1</v>
      </c>
      <c r="I41" s="60" t="s">
        <v>677</v>
      </c>
      <c r="J41" s="60" t="s">
        <v>678</v>
      </c>
      <c r="K41" s="60" t="str">
        <f>VLOOKUP(E41,'CENTRO DE COSTOS'!A:C,3,0)</f>
        <v>1168 DIRECCIÓN DE GESTIÓN DEL MEDIO AMBIENTE</v>
      </c>
      <c r="N41" s="64"/>
      <c r="O41" s="63"/>
    </row>
    <row r="42" spans="1:15" ht="72" customHeight="1">
      <c r="A42" s="60">
        <v>2400010</v>
      </c>
      <c r="B42" s="308" t="s">
        <v>675</v>
      </c>
      <c r="C42" s="60" t="s">
        <v>350</v>
      </c>
      <c r="D42" s="60" t="s">
        <v>567</v>
      </c>
      <c r="E42" s="61" t="str">
        <f t="shared" si="0"/>
        <v>DIRECCIÓN DE GESTIÓN DEL MEDIO AMBIENTE</v>
      </c>
      <c r="F42" s="60" t="s">
        <v>676</v>
      </c>
      <c r="G42" s="60">
        <v>20</v>
      </c>
      <c r="H42" s="60">
        <v>2</v>
      </c>
      <c r="I42" s="60" t="s">
        <v>679</v>
      </c>
      <c r="J42" s="60" t="s">
        <v>680</v>
      </c>
      <c r="K42" s="60" t="str">
        <f>VLOOKUP(E42,'CENTRO DE COSTOS'!A:C,3,0)</f>
        <v>1168 DIRECCIÓN DE GESTIÓN DEL MEDIO AMBIENTE</v>
      </c>
      <c r="N42" s="64"/>
      <c r="O42" s="63"/>
    </row>
    <row r="43" spans="1:15" ht="60" customHeight="1">
      <c r="A43" s="60">
        <v>2400011</v>
      </c>
      <c r="B43" s="308" t="s">
        <v>681</v>
      </c>
      <c r="C43" s="60" t="s">
        <v>352</v>
      </c>
      <c r="D43" s="60" t="s">
        <v>567</v>
      </c>
      <c r="E43" s="61" t="str">
        <f t="shared" si="0"/>
        <v>DIRECCIÓN DE GESTIÓN DEL MEDIO AMBIENTE</v>
      </c>
      <c r="F43" s="60" t="s">
        <v>682</v>
      </c>
      <c r="G43" s="60">
        <v>19</v>
      </c>
      <c r="H43" s="60">
        <v>1</v>
      </c>
      <c r="I43" s="60" t="s">
        <v>683</v>
      </c>
      <c r="J43" s="60" t="s">
        <v>684</v>
      </c>
      <c r="K43" s="60" t="str">
        <f>VLOOKUP(E43,'CENTRO DE COSTOS'!A:C,3,0)</f>
        <v>1168 DIRECCIÓN DE GESTIÓN DEL MEDIO AMBIENTE</v>
      </c>
      <c r="N43" s="64"/>
      <c r="O43" s="63"/>
    </row>
    <row r="44" spans="1:15" ht="60" customHeight="1">
      <c r="A44" s="60">
        <v>2400011</v>
      </c>
      <c r="B44" s="308" t="s">
        <v>681</v>
      </c>
      <c r="C44" s="60" t="s">
        <v>352</v>
      </c>
      <c r="D44" s="60" t="s">
        <v>567</v>
      </c>
      <c r="E44" s="61" t="str">
        <f t="shared" si="0"/>
        <v>DIRECCIÓN DE GESTIÓN DEL MEDIO AMBIENTE</v>
      </c>
      <c r="F44" s="60" t="s">
        <v>682</v>
      </c>
      <c r="G44" s="60">
        <v>19</v>
      </c>
      <c r="H44" s="60">
        <v>2</v>
      </c>
      <c r="I44" s="60" t="s">
        <v>685</v>
      </c>
      <c r="J44" s="60" t="s">
        <v>686</v>
      </c>
      <c r="K44" s="60" t="str">
        <f>VLOOKUP(E44,'CENTRO DE COSTOS'!A:C,3,0)</f>
        <v>1168 DIRECCIÓN DE GESTIÓN DEL MEDIO AMBIENTE</v>
      </c>
      <c r="N44" s="64"/>
      <c r="O44" s="63"/>
    </row>
    <row r="45" spans="1:15" ht="60" customHeight="1">
      <c r="A45" s="60">
        <v>2400011</v>
      </c>
      <c r="B45" s="308" t="s">
        <v>681</v>
      </c>
      <c r="C45" s="60" t="s">
        <v>352</v>
      </c>
      <c r="D45" s="60" t="s">
        <v>567</v>
      </c>
      <c r="E45" s="61" t="str">
        <f t="shared" si="0"/>
        <v>DIRECCIÓN DE GESTIÓN DEL MEDIO AMBIENTE</v>
      </c>
      <c r="F45" s="60" t="s">
        <v>682</v>
      </c>
      <c r="G45" s="60">
        <v>19</v>
      </c>
      <c r="H45" s="60">
        <v>3</v>
      </c>
      <c r="I45" s="60" t="s">
        <v>687</v>
      </c>
      <c r="J45" s="60" t="s">
        <v>688</v>
      </c>
      <c r="K45" s="60" t="str">
        <f>VLOOKUP(E45,'CENTRO DE COSTOS'!A:C,3,0)</f>
        <v>1168 DIRECCIÓN DE GESTIÓN DEL MEDIO AMBIENTE</v>
      </c>
      <c r="N45" s="64"/>
      <c r="O45" s="63"/>
    </row>
    <row r="46" spans="1:15" ht="60" customHeight="1">
      <c r="A46" s="60">
        <v>2400011</v>
      </c>
      <c r="B46" s="308" t="s">
        <v>681</v>
      </c>
      <c r="C46" s="60" t="s">
        <v>352</v>
      </c>
      <c r="D46" s="60" t="s">
        <v>567</v>
      </c>
      <c r="E46" s="61" t="str">
        <f t="shared" si="0"/>
        <v>DIRECCIÓN DE GESTIÓN DEL MEDIO AMBIENTE</v>
      </c>
      <c r="F46" s="60" t="s">
        <v>682</v>
      </c>
      <c r="G46" s="60">
        <v>19</v>
      </c>
      <c r="H46" s="60">
        <v>4</v>
      </c>
      <c r="I46" s="60" t="s">
        <v>689</v>
      </c>
      <c r="J46" s="60" t="s">
        <v>690</v>
      </c>
      <c r="K46" s="60" t="str">
        <f>VLOOKUP(E46,'CENTRO DE COSTOS'!A:C,3,0)</f>
        <v>1168 DIRECCIÓN DE GESTIÓN DEL MEDIO AMBIENTE</v>
      </c>
      <c r="N46" s="64"/>
      <c r="O46" s="63"/>
    </row>
    <row r="47" spans="1:15" ht="60" customHeight="1">
      <c r="A47" s="60">
        <v>2400012</v>
      </c>
      <c r="B47" s="308" t="s">
        <v>691</v>
      </c>
      <c r="C47" s="60" t="s">
        <v>354</v>
      </c>
      <c r="D47" s="60" t="s">
        <v>567</v>
      </c>
      <c r="E47" s="61" t="str">
        <f t="shared" si="0"/>
        <v>DIRECCIÓN DE GESTIÓN DEL MEDIO AMBIENTE</v>
      </c>
      <c r="F47" s="60" t="s">
        <v>676</v>
      </c>
      <c r="G47" s="60">
        <v>20</v>
      </c>
      <c r="H47" s="60">
        <v>1</v>
      </c>
      <c r="I47" s="60" t="s">
        <v>692</v>
      </c>
      <c r="J47" s="60" t="s">
        <v>693</v>
      </c>
      <c r="K47" s="60" t="str">
        <f>VLOOKUP(E47,'CENTRO DE COSTOS'!A:C,3,0)</f>
        <v>1168 DIRECCIÓN DE GESTIÓN DEL MEDIO AMBIENTE</v>
      </c>
      <c r="N47" s="64"/>
      <c r="O47" s="63"/>
    </row>
    <row r="48" spans="1:15" ht="60" customHeight="1">
      <c r="A48" s="60">
        <v>2400012</v>
      </c>
      <c r="B48" s="308" t="s">
        <v>691</v>
      </c>
      <c r="C48" s="60" t="s">
        <v>354</v>
      </c>
      <c r="D48" s="60" t="s">
        <v>567</v>
      </c>
      <c r="E48" s="61" t="str">
        <f t="shared" si="0"/>
        <v>DIRECCIÓN DE GESTIÓN DEL MEDIO AMBIENTE</v>
      </c>
      <c r="F48" s="60" t="s">
        <v>676</v>
      </c>
      <c r="G48" s="60">
        <v>20</v>
      </c>
      <c r="H48" s="60">
        <v>2</v>
      </c>
      <c r="I48" s="60" t="s">
        <v>694</v>
      </c>
      <c r="J48" s="60" t="s">
        <v>695</v>
      </c>
      <c r="K48" s="60" t="str">
        <f>VLOOKUP(E48,'CENTRO DE COSTOS'!A:C,3,0)</f>
        <v>1168 DIRECCIÓN DE GESTIÓN DEL MEDIO AMBIENTE</v>
      </c>
      <c r="N48" s="64"/>
      <c r="O48" s="63"/>
    </row>
    <row r="49" spans="1:15" ht="60" customHeight="1">
      <c r="A49" s="60">
        <v>2400013</v>
      </c>
      <c r="B49" s="308" t="s">
        <v>696</v>
      </c>
      <c r="C49" s="60" t="s">
        <v>356</v>
      </c>
      <c r="D49" s="60" t="s">
        <v>567</v>
      </c>
      <c r="E49" s="61" t="str">
        <f t="shared" si="0"/>
        <v>DIRECCIÓN DE GESTIÓN DEL MEDIO AMBIENTE</v>
      </c>
      <c r="F49" s="60" t="s">
        <v>697</v>
      </c>
      <c r="G49" s="60">
        <v>21</v>
      </c>
      <c r="H49" s="60">
        <v>1</v>
      </c>
      <c r="I49" s="60" t="s">
        <v>698</v>
      </c>
      <c r="J49" s="60" t="s">
        <v>699</v>
      </c>
      <c r="K49" s="60" t="str">
        <f>VLOOKUP(E49,'CENTRO DE COSTOS'!A:C,3,0)</f>
        <v>1168 DIRECCIÓN DE GESTIÓN DEL MEDIO AMBIENTE</v>
      </c>
      <c r="N49" s="64"/>
      <c r="O49" s="63"/>
    </row>
    <row r="50" spans="1:15" ht="60" customHeight="1">
      <c r="A50" s="60">
        <v>2400013</v>
      </c>
      <c r="B50" s="308" t="s">
        <v>696</v>
      </c>
      <c r="C50" s="60" t="s">
        <v>356</v>
      </c>
      <c r="D50" s="60" t="s">
        <v>567</v>
      </c>
      <c r="E50" s="61" t="str">
        <f t="shared" si="0"/>
        <v>DIRECCIÓN DE GESTIÓN DEL MEDIO AMBIENTE</v>
      </c>
      <c r="F50" s="60" t="s">
        <v>697</v>
      </c>
      <c r="G50" s="60">
        <v>21</v>
      </c>
      <c r="H50" s="60">
        <v>2</v>
      </c>
      <c r="I50" s="60" t="s">
        <v>700</v>
      </c>
      <c r="J50" s="60" t="s">
        <v>701</v>
      </c>
      <c r="K50" s="60" t="str">
        <f>VLOOKUP(E50,'CENTRO DE COSTOS'!A:C,3,0)</f>
        <v>1168 DIRECCIÓN DE GESTIÓN DEL MEDIO AMBIENTE</v>
      </c>
      <c r="N50" s="64"/>
      <c r="O50" s="63"/>
    </row>
    <row r="51" spans="1:15" ht="60" customHeight="1">
      <c r="A51" s="60">
        <v>2400014</v>
      </c>
      <c r="B51" s="308" t="s">
        <v>702</v>
      </c>
      <c r="C51" s="60" t="s">
        <v>358</v>
      </c>
      <c r="D51" s="60" t="s">
        <v>567</v>
      </c>
      <c r="E51" s="61" t="str">
        <f t="shared" si="0"/>
        <v>DIRECCIÓN DE GESTIÓN DEL MEDIO AMBIENTE</v>
      </c>
      <c r="F51" s="60" t="s">
        <v>676</v>
      </c>
      <c r="G51" s="60">
        <v>20</v>
      </c>
      <c r="H51" s="60">
        <v>1</v>
      </c>
      <c r="I51" s="60" t="s">
        <v>703</v>
      </c>
      <c r="J51" s="60" t="s">
        <v>704</v>
      </c>
      <c r="K51" s="60" t="str">
        <f>VLOOKUP(E51,'CENTRO DE COSTOS'!A:C,3,0)</f>
        <v>1168 DIRECCIÓN DE GESTIÓN DEL MEDIO AMBIENTE</v>
      </c>
      <c r="N51" s="64"/>
      <c r="O51" s="63"/>
    </row>
    <row r="52" spans="1:15" ht="60" customHeight="1">
      <c r="A52" s="60">
        <v>2400014</v>
      </c>
      <c r="B52" s="308" t="s">
        <v>702</v>
      </c>
      <c r="C52" s="60" t="s">
        <v>358</v>
      </c>
      <c r="D52" s="60" t="s">
        <v>567</v>
      </c>
      <c r="E52" s="61" t="str">
        <f t="shared" si="0"/>
        <v>DIRECCIÓN DE GESTIÓN DEL MEDIO AMBIENTE</v>
      </c>
      <c r="F52" s="60" t="s">
        <v>676</v>
      </c>
      <c r="G52" s="60">
        <v>20</v>
      </c>
      <c r="H52" s="60">
        <v>2</v>
      </c>
      <c r="I52" s="60" t="s">
        <v>705</v>
      </c>
      <c r="J52" s="60" t="s">
        <v>706</v>
      </c>
      <c r="K52" s="60" t="str">
        <f>VLOOKUP(E52,'CENTRO DE COSTOS'!A:C,3,0)</f>
        <v>1168 DIRECCIÓN DE GESTIÓN DEL MEDIO AMBIENTE</v>
      </c>
      <c r="N52" s="64"/>
      <c r="O52" s="63"/>
    </row>
    <row r="53" spans="1:15" ht="60" customHeight="1">
      <c r="A53" s="60">
        <v>2400014</v>
      </c>
      <c r="B53" s="308" t="s">
        <v>702</v>
      </c>
      <c r="C53" s="60" t="s">
        <v>358</v>
      </c>
      <c r="D53" s="60" t="s">
        <v>567</v>
      </c>
      <c r="E53" s="61" t="str">
        <f t="shared" si="0"/>
        <v>DIRECCIÓN DE GESTIÓN DEL MEDIO AMBIENTE</v>
      </c>
      <c r="F53" s="60" t="s">
        <v>676</v>
      </c>
      <c r="G53" s="60">
        <v>20</v>
      </c>
      <c r="H53" s="60">
        <v>3</v>
      </c>
      <c r="I53" s="60" t="s">
        <v>707</v>
      </c>
      <c r="J53" s="60" t="s">
        <v>708</v>
      </c>
      <c r="K53" s="60" t="str">
        <f>VLOOKUP(E53,'CENTRO DE COSTOS'!A:C,3,0)</f>
        <v>1168 DIRECCIÓN DE GESTIÓN DEL MEDIO AMBIENTE</v>
      </c>
      <c r="N53" s="64"/>
      <c r="O53" s="63"/>
    </row>
    <row r="54" spans="1:15" ht="60" customHeight="1">
      <c r="A54" s="60">
        <v>2400014</v>
      </c>
      <c r="B54" s="308" t="s">
        <v>702</v>
      </c>
      <c r="C54" s="60" t="s">
        <v>358</v>
      </c>
      <c r="D54" s="60" t="s">
        <v>567</v>
      </c>
      <c r="E54" s="61" t="str">
        <f t="shared" si="0"/>
        <v>DIRECCIÓN DE GESTIÓN DEL MEDIO AMBIENTE</v>
      </c>
      <c r="F54" s="60" t="s">
        <v>676</v>
      </c>
      <c r="G54" s="60">
        <v>20</v>
      </c>
      <c r="H54" s="60">
        <v>4</v>
      </c>
      <c r="I54" s="60" t="s">
        <v>709</v>
      </c>
      <c r="J54" s="60" t="s">
        <v>710</v>
      </c>
      <c r="K54" s="60" t="str">
        <f>VLOOKUP(E54,'CENTRO DE COSTOS'!A:C,3,0)</f>
        <v>1168 DIRECCIÓN DE GESTIÓN DEL MEDIO AMBIENTE</v>
      </c>
      <c r="N54" s="64"/>
      <c r="O54" s="63"/>
    </row>
    <row r="55" spans="1:15" ht="60" customHeight="1">
      <c r="A55" s="60">
        <v>2400015</v>
      </c>
      <c r="B55" s="308" t="s">
        <v>711</v>
      </c>
      <c r="C55" s="60" t="s">
        <v>360</v>
      </c>
      <c r="D55" s="60" t="s">
        <v>567</v>
      </c>
      <c r="E55" s="61" t="str">
        <f t="shared" si="0"/>
        <v>DIRECCIÓN DE GESTIÓN DEL MEDIO AMBIENTE</v>
      </c>
      <c r="F55" s="60" t="s">
        <v>682</v>
      </c>
      <c r="G55" s="60">
        <v>19</v>
      </c>
      <c r="H55" s="60">
        <v>1</v>
      </c>
      <c r="I55" s="60" t="s">
        <v>712</v>
      </c>
      <c r="J55" s="60" t="s">
        <v>713</v>
      </c>
      <c r="K55" s="60" t="str">
        <f>VLOOKUP(E55,'CENTRO DE COSTOS'!A:C,3,0)</f>
        <v>1168 DIRECCIÓN DE GESTIÓN DEL MEDIO AMBIENTE</v>
      </c>
      <c r="N55" s="64"/>
      <c r="O55" s="63"/>
    </row>
    <row r="56" spans="1:15" ht="60" customHeight="1">
      <c r="A56" s="60">
        <v>2400015</v>
      </c>
      <c r="B56" s="308" t="s">
        <v>711</v>
      </c>
      <c r="C56" s="60" t="s">
        <v>360</v>
      </c>
      <c r="D56" s="60" t="s">
        <v>567</v>
      </c>
      <c r="E56" s="61" t="str">
        <f t="shared" si="0"/>
        <v>DIRECCIÓN DE GESTIÓN DEL MEDIO AMBIENTE</v>
      </c>
      <c r="F56" s="60" t="s">
        <v>682</v>
      </c>
      <c r="G56" s="60">
        <v>19</v>
      </c>
      <c r="H56" s="60">
        <v>2</v>
      </c>
      <c r="I56" s="60" t="s">
        <v>714</v>
      </c>
      <c r="J56" s="60" t="s">
        <v>715</v>
      </c>
      <c r="K56" s="60" t="str">
        <f>VLOOKUP(E56,'CENTRO DE COSTOS'!A:C,3,0)</f>
        <v>1168 DIRECCIÓN DE GESTIÓN DEL MEDIO AMBIENTE</v>
      </c>
      <c r="N56" s="64"/>
      <c r="O56" s="63"/>
    </row>
    <row r="57" spans="1:15" ht="48" customHeight="1">
      <c r="A57" s="60">
        <v>2400016</v>
      </c>
      <c r="B57" s="308" t="s">
        <v>716</v>
      </c>
      <c r="C57" s="60" t="s">
        <v>362</v>
      </c>
      <c r="D57" s="60" t="s">
        <v>611</v>
      </c>
      <c r="E57" s="61" t="str">
        <f t="shared" si="0"/>
        <v>SECRETARÍA DE EDUCACIÓN</v>
      </c>
      <c r="F57" s="60" t="s">
        <v>717</v>
      </c>
      <c r="G57" s="60">
        <v>17</v>
      </c>
      <c r="H57" s="60">
        <v>1</v>
      </c>
      <c r="I57" s="60" t="s">
        <v>718</v>
      </c>
      <c r="J57" s="60" t="s">
        <v>719</v>
      </c>
      <c r="K57" s="60" t="str">
        <f>VLOOKUP(E57,'CENTRO DE COSTOS'!A:C,3,0)</f>
        <v>1151 SECRETARÍA DE EDUCACION</v>
      </c>
      <c r="N57" s="64"/>
      <c r="O57" s="63"/>
    </row>
    <row r="58" spans="1:15" ht="48" customHeight="1">
      <c r="A58" s="60">
        <v>2400016</v>
      </c>
      <c r="B58" s="308" t="s">
        <v>716</v>
      </c>
      <c r="C58" s="60" t="s">
        <v>362</v>
      </c>
      <c r="D58" s="60" t="s">
        <v>611</v>
      </c>
      <c r="E58" s="61" t="str">
        <f t="shared" si="0"/>
        <v>SECRETARÍA DE EDUCACIÓN</v>
      </c>
      <c r="F58" s="60" t="s">
        <v>717</v>
      </c>
      <c r="G58" s="60">
        <v>17</v>
      </c>
      <c r="H58" s="60">
        <v>2</v>
      </c>
      <c r="I58" s="60" t="s">
        <v>720</v>
      </c>
      <c r="J58" s="60" t="s">
        <v>721</v>
      </c>
      <c r="K58" s="60" t="str">
        <f>VLOOKUP(E58,'CENTRO DE COSTOS'!A:C,3,0)</f>
        <v>1151 SECRETARÍA DE EDUCACION</v>
      </c>
      <c r="N58" s="64"/>
      <c r="O58" s="63"/>
    </row>
    <row r="59" spans="1:15" ht="48" customHeight="1">
      <c r="A59" s="60">
        <v>2400016</v>
      </c>
      <c r="B59" s="308" t="s">
        <v>716</v>
      </c>
      <c r="C59" s="60" t="s">
        <v>362</v>
      </c>
      <c r="D59" s="60" t="s">
        <v>611</v>
      </c>
      <c r="E59" s="61" t="str">
        <f t="shared" si="0"/>
        <v>SECRETARÍA DE EDUCACIÓN</v>
      </c>
      <c r="F59" s="60" t="s">
        <v>717</v>
      </c>
      <c r="G59" s="60">
        <v>17</v>
      </c>
      <c r="H59" s="60">
        <v>3</v>
      </c>
      <c r="I59" s="60" t="s">
        <v>722</v>
      </c>
      <c r="J59" s="60" t="s">
        <v>723</v>
      </c>
      <c r="K59" s="60" t="str">
        <f>VLOOKUP(E59,'CENTRO DE COSTOS'!A:C,3,0)</f>
        <v>1151 SECRETARÍA DE EDUCACION</v>
      </c>
      <c r="N59" s="64"/>
      <c r="O59" s="63"/>
    </row>
    <row r="60" spans="1:15" ht="48" customHeight="1">
      <c r="A60" s="60">
        <v>2400016</v>
      </c>
      <c r="B60" s="308" t="s">
        <v>716</v>
      </c>
      <c r="C60" s="60" t="s">
        <v>362</v>
      </c>
      <c r="D60" s="60" t="s">
        <v>611</v>
      </c>
      <c r="E60" s="61" t="str">
        <f t="shared" si="0"/>
        <v>SECRETARÍA DE EDUCACIÓN</v>
      </c>
      <c r="F60" s="60" t="s">
        <v>717</v>
      </c>
      <c r="G60" s="60">
        <v>17</v>
      </c>
      <c r="H60" s="60">
        <v>4</v>
      </c>
      <c r="I60" s="60" t="s">
        <v>724</v>
      </c>
      <c r="J60" s="60" t="s">
        <v>725</v>
      </c>
      <c r="K60" s="60" t="str">
        <f>VLOOKUP(E60,'CENTRO DE COSTOS'!A:C,3,0)</f>
        <v>1151 SECRETARÍA DE EDUCACION</v>
      </c>
      <c r="N60" s="64"/>
      <c r="O60" s="63"/>
    </row>
    <row r="61" spans="1:15" ht="48" customHeight="1">
      <c r="A61" s="60">
        <v>2400016</v>
      </c>
      <c r="B61" s="308" t="s">
        <v>716</v>
      </c>
      <c r="C61" s="60" t="s">
        <v>362</v>
      </c>
      <c r="D61" s="60" t="s">
        <v>611</v>
      </c>
      <c r="E61" s="61" t="str">
        <f t="shared" si="0"/>
        <v>SECRETARÍA DE EDUCACIÓN</v>
      </c>
      <c r="F61" s="60" t="s">
        <v>717</v>
      </c>
      <c r="G61" s="60">
        <v>17</v>
      </c>
      <c r="H61" s="60">
        <v>5</v>
      </c>
      <c r="I61" s="60" t="s">
        <v>726</v>
      </c>
      <c r="J61" s="60" t="s">
        <v>727</v>
      </c>
      <c r="K61" s="60" t="str">
        <f>VLOOKUP(E61,'CENTRO DE COSTOS'!A:C,3,0)</f>
        <v>1151 SECRETARÍA DE EDUCACION</v>
      </c>
      <c r="N61" s="64"/>
      <c r="O61" s="63"/>
    </row>
    <row r="62" spans="1:15" ht="48" customHeight="1">
      <c r="A62" s="60">
        <v>2400016</v>
      </c>
      <c r="B62" s="308" t="s">
        <v>716</v>
      </c>
      <c r="C62" s="60" t="s">
        <v>362</v>
      </c>
      <c r="D62" s="60" t="s">
        <v>611</v>
      </c>
      <c r="E62" s="61" t="str">
        <f t="shared" si="0"/>
        <v>SECRETARÍA DE EDUCACIÓN</v>
      </c>
      <c r="F62" s="60" t="s">
        <v>717</v>
      </c>
      <c r="G62" s="60">
        <v>17</v>
      </c>
      <c r="H62" s="60">
        <v>6</v>
      </c>
      <c r="I62" s="60" t="s">
        <v>728</v>
      </c>
      <c r="J62" s="60" t="s">
        <v>729</v>
      </c>
      <c r="K62" s="60" t="str">
        <f>VLOOKUP(E62,'CENTRO DE COSTOS'!A:C,3,0)</f>
        <v>1151 SECRETARÍA DE EDUCACION</v>
      </c>
      <c r="N62" s="64"/>
      <c r="O62" s="63"/>
    </row>
    <row r="63" spans="1:15" ht="48" customHeight="1">
      <c r="A63" s="60">
        <v>2400016</v>
      </c>
      <c r="B63" s="308" t="s">
        <v>716</v>
      </c>
      <c r="C63" s="60" t="s">
        <v>362</v>
      </c>
      <c r="D63" s="60" t="s">
        <v>611</v>
      </c>
      <c r="E63" s="61" t="str">
        <f t="shared" si="0"/>
        <v>SECRETARÍA DE EDUCACIÓN</v>
      </c>
      <c r="F63" s="60" t="s">
        <v>717</v>
      </c>
      <c r="G63" s="60">
        <v>17</v>
      </c>
      <c r="H63" s="60">
        <v>7</v>
      </c>
      <c r="I63" s="60" t="s">
        <v>730</v>
      </c>
      <c r="J63" s="60" t="s">
        <v>731</v>
      </c>
      <c r="K63" s="60" t="str">
        <f>VLOOKUP(E63,'CENTRO DE COSTOS'!A:C,3,0)</f>
        <v>1151 SECRETARÍA DE EDUCACION</v>
      </c>
      <c r="N63" s="64"/>
      <c r="O63" s="63"/>
    </row>
    <row r="64" spans="1:15" ht="48" customHeight="1">
      <c r="A64" s="60">
        <v>2400016</v>
      </c>
      <c r="B64" s="308" t="s">
        <v>716</v>
      </c>
      <c r="C64" s="60" t="s">
        <v>362</v>
      </c>
      <c r="D64" s="60" t="s">
        <v>611</v>
      </c>
      <c r="E64" s="61" t="str">
        <f t="shared" si="0"/>
        <v>SECRETARÍA DE EDUCACIÓN</v>
      </c>
      <c r="F64" s="60" t="s">
        <v>717</v>
      </c>
      <c r="G64" s="60">
        <v>17</v>
      </c>
      <c r="H64" s="60">
        <v>8</v>
      </c>
      <c r="I64" s="60" t="s">
        <v>732</v>
      </c>
      <c r="J64" s="60" t="s">
        <v>733</v>
      </c>
      <c r="K64" s="60" t="str">
        <f>VLOOKUP(E64,'CENTRO DE COSTOS'!A:C,3,0)</f>
        <v>1151 SECRETARÍA DE EDUCACION</v>
      </c>
      <c r="N64" s="64"/>
      <c r="O64" s="63"/>
    </row>
    <row r="65" spans="1:15" ht="48" customHeight="1">
      <c r="A65" s="60">
        <v>2400016</v>
      </c>
      <c r="B65" s="308" t="s">
        <v>716</v>
      </c>
      <c r="C65" s="60" t="s">
        <v>362</v>
      </c>
      <c r="D65" s="60" t="s">
        <v>611</v>
      </c>
      <c r="E65" s="61" t="str">
        <f t="shared" si="0"/>
        <v>SECRETARÍA DE EDUCACIÓN</v>
      </c>
      <c r="F65" s="60" t="s">
        <v>717</v>
      </c>
      <c r="G65" s="60">
        <v>17</v>
      </c>
      <c r="H65" s="60">
        <v>9</v>
      </c>
      <c r="I65" s="60" t="s">
        <v>734</v>
      </c>
      <c r="J65" s="60" t="s">
        <v>735</v>
      </c>
      <c r="K65" s="60" t="str">
        <f>VLOOKUP(E65,'CENTRO DE COSTOS'!A:C,3,0)</f>
        <v>1151 SECRETARÍA DE EDUCACION</v>
      </c>
      <c r="N65" s="64"/>
      <c r="O65" s="63"/>
    </row>
    <row r="66" spans="1:15" ht="48" customHeight="1">
      <c r="A66" s="60">
        <v>2400016</v>
      </c>
      <c r="B66" s="308" t="s">
        <v>716</v>
      </c>
      <c r="C66" s="60" t="s">
        <v>362</v>
      </c>
      <c r="D66" s="60" t="s">
        <v>611</v>
      </c>
      <c r="E66" s="61" t="str">
        <f t="shared" si="0"/>
        <v>SECRETARÍA DE EDUCACIÓN</v>
      </c>
      <c r="F66" s="60" t="s">
        <v>717</v>
      </c>
      <c r="G66" s="60">
        <v>17</v>
      </c>
      <c r="H66" s="60">
        <v>10</v>
      </c>
      <c r="I66" s="60" t="s">
        <v>736</v>
      </c>
      <c r="J66" s="60" t="s">
        <v>737</v>
      </c>
      <c r="K66" s="60" t="str">
        <f>VLOOKUP(E66,'CENTRO DE COSTOS'!A:C,3,0)</f>
        <v>1151 SECRETARÍA DE EDUCACION</v>
      </c>
      <c r="N66" s="64"/>
      <c r="O66" s="63"/>
    </row>
    <row r="67" spans="1:15" ht="48" customHeight="1">
      <c r="A67" s="60">
        <v>2400016</v>
      </c>
      <c r="B67" s="308" t="s">
        <v>716</v>
      </c>
      <c r="C67" s="60" t="s">
        <v>362</v>
      </c>
      <c r="D67" s="60" t="s">
        <v>611</v>
      </c>
      <c r="E67" s="61" t="str">
        <f t="shared" ref="E67:E130" si="1">VLOOKUP(D67,N:O,2,0)</f>
        <v>SECRETARÍA DE EDUCACIÓN</v>
      </c>
      <c r="F67" s="60" t="s">
        <v>717</v>
      </c>
      <c r="G67" s="60">
        <v>17</v>
      </c>
      <c r="H67" s="60">
        <v>11</v>
      </c>
      <c r="I67" s="60" t="s">
        <v>738</v>
      </c>
      <c r="J67" s="60" t="s">
        <v>739</v>
      </c>
      <c r="K67" s="60" t="str">
        <f>VLOOKUP(E67,'CENTRO DE COSTOS'!A:C,3,0)</f>
        <v>1151 SECRETARÍA DE EDUCACION</v>
      </c>
      <c r="N67" s="64"/>
      <c r="O67" s="63"/>
    </row>
    <row r="68" spans="1:15" ht="48" customHeight="1">
      <c r="A68" s="60">
        <v>2400016</v>
      </c>
      <c r="B68" s="308" t="s">
        <v>716</v>
      </c>
      <c r="C68" s="60" t="s">
        <v>362</v>
      </c>
      <c r="D68" s="60" t="s">
        <v>611</v>
      </c>
      <c r="E68" s="61" t="str">
        <f t="shared" si="1"/>
        <v>SECRETARÍA DE EDUCACIÓN</v>
      </c>
      <c r="F68" s="60" t="s">
        <v>717</v>
      </c>
      <c r="G68" s="60">
        <v>17</v>
      </c>
      <c r="H68" s="60">
        <v>12</v>
      </c>
      <c r="I68" s="60" t="s">
        <v>740</v>
      </c>
      <c r="J68" s="60" t="s">
        <v>741</v>
      </c>
      <c r="K68" s="60" t="str">
        <f>VLOOKUP(E68,'CENTRO DE COSTOS'!A:C,3,0)</f>
        <v>1151 SECRETARÍA DE EDUCACION</v>
      </c>
      <c r="N68" s="64"/>
      <c r="O68" s="63"/>
    </row>
    <row r="69" spans="1:15" ht="48" customHeight="1">
      <c r="A69" s="60">
        <v>2400016</v>
      </c>
      <c r="B69" s="308" t="s">
        <v>716</v>
      </c>
      <c r="C69" s="60" t="s">
        <v>362</v>
      </c>
      <c r="D69" s="60" t="s">
        <v>611</v>
      </c>
      <c r="E69" s="61" t="str">
        <f t="shared" si="1"/>
        <v>SECRETARÍA DE EDUCACIÓN</v>
      </c>
      <c r="F69" s="60" t="s">
        <v>717</v>
      </c>
      <c r="G69" s="60">
        <v>17</v>
      </c>
      <c r="H69" s="60">
        <v>13</v>
      </c>
      <c r="I69" s="60" t="s">
        <v>742</v>
      </c>
      <c r="J69" s="60" t="s">
        <v>743</v>
      </c>
      <c r="K69" s="60" t="str">
        <f>VLOOKUP(E69,'CENTRO DE COSTOS'!A:C,3,0)</f>
        <v>1151 SECRETARÍA DE EDUCACION</v>
      </c>
      <c r="N69" s="64"/>
      <c r="O69" s="63"/>
    </row>
    <row r="70" spans="1:15" ht="48" customHeight="1">
      <c r="A70" s="60">
        <v>2400017</v>
      </c>
      <c r="B70" s="308" t="s">
        <v>744</v>
      </c>
      <c r="C70" s="60" t="s">
        <v>364</v>
      </c>
      <c r="D70" s="60" t="s">
        <v>590</v>
      </c>
      <c r="E70" s="61" t="str">
        <f t="shared" si="1"/>
        <v>SECRETARÍA DE SEGURIDAD Y CONVIVENCIA</v>
      </c>
      <c r="F70" s="60" t="s">
        <v>745</v>
      </c>
      <c r="G70" s="60">
        <v>32</v>
      </c>
      <c r="H70" s="60">
        <v>1</v>
      </c>
      <c r="I70" s="60" t="s">
        <v>746</v>
      </c>
      <c r="J70" s="60" t="s">
        <v>747</v>
      </c>
      <c r="K70" s="60" t="str">
        <f>VLOOKUP(E70,'CENTRO DE COSTOS'!A:C,3,0)</f>
        <v>1164 SECRETARÍA DE SEGURIDAD Y CONVIVENCIA</v>
      </c>
      <c r="N70" s="64"/>
      <c r="O70" s="63"/>
    </row>
    <row r="71" spans="1:15" ht="48" customHeight="1">
      <c r="A71" s="60">
        <v>2400017</v>
      </c>
      <c r="B71" s="308" t="s">
        <v>744</v>
      </c>
      <c r="C71" s="60" t="s">
        <v>364</v>
      </c>
      <c r="D71" s="60" t="s">
        <v>590</v>
      </c>
      <c r="E71" s="61" t="str">
        <f t="shared" si="1"/>
        <v>SECRETARÍA DE SEGURIDAD Y CONVIVENCIA</v>
      </c>
      <c r="F71" s="60" t="s">
        <v>745</v>
      </c>
      <c r="G71" s="60">
        <v>32</v>
      </c>
      <c r="H71" s="60">
        <v>2</v>
      </c>
      <c r="I71" s="60" t="s">
        <v>748</v>
      </c>
      <c r="J71" s="60" t="s">
        <v>749</v>
      </c>
      <c r="K71" s="60" t="str">
        <f>VLOOKUP(E71,'CENTRO DE COSTOS'!A:C,3,0)</f>
        <v>1164 SECRETARÍA DE SEGURIDAD Y CONVIVENCIA</v>
      </c>
      <c r="N71" s="64"/>
      <c r="O71" s="63"/>
    </row>
    <row r="72" spans="1:15" ht="48" customHeight="1">
      <c r="A72" s="60">
        <v>2400017</v>
      </c>
      <c r="B72" s="308" t="s">
        <v>744</v>
      </c>
      <c r="C72" s="60" t="s">
        <v>364</v>
      </c>
      <c r="D72" s="60" t="s">
        <v>590</v>
      </c>
      <c r="E72" s="61" t="str">
        <f t="shared" si="1"/>
        <v>SECRETARÍA DE SEGURIDAD Y CONVIVENCIA</v>
      </c>
      <c r="F72" s="60" t="s">
        <v>745</v>
      </c>
      <c r="G72" s="60">
        <v>32</v>
      </c>
      <c r="H72" s="60">
        <v>3</v>
      </c>
      <c r="I72" s="60" t="s">
        <v>750</v>
      </c>
      <c r="J72" s="60" t="s">
        <v>751</v>
      </c>
      <c r="K72" s="60" t="str">
        <f>VLOOKUP(E72,'CENTRO DE COSTOS'!A:C,3,0)</f>
        <v>1164 SECRETARÍA DE SEGURIDAD Y CONVIVENCIA</v>
      </c>
      <c r="N72" s="64"/>
      <c r="O72" s="63"/>
    </row>
    <row r="73" spans="1:15" ht="48" customHeight="1">
      <c r="A73" s="60">
        <v>2400017</v>
      </c>
      <c r="B73" s="308" t="s">
        <v>744</v>
      </c>
      <c r="C73" s="60" t="s">
        <v>364</v>
      </c>
      <c r="D73" s="60" t="s">
        <v>590</v>
      </c>
      <c r="E73" s="61" t="str">
        <f t="shared" si="1"/>
        <v>SECRETARÍA DE SEGURIDAD Y CONVIVENCIA</v>
      </c>
      <c r="F73" s="60" t="s">
        <v>745</v>
      </c>
      <c r="G73" s="60">
        <v>32</v>
      </c>
      <c r="H73" s="60">
        <v>4</v>
      </c>
      <c r="I73" s="60" t="s">
        <v>752</v>
      </c>
      <c r="J73" s="60" t="s">
        <v>753</v>
      </c>
      <c r="K73" s="60" t="str">
        <f>VLOOKUP(E73,'CENTRO DE COSTOS'!A:C,3,0)</f>
        <v>1164 SECRETARÍA DE SEGURIDAD Y CONVIVENCIA</v>
      </c>
      <c r="N73" s="64"/>
      <c r="O73" s="63"/>
    </row>
    <row r="74" spans="1:15" ht="48" customHeight="1">
      <c r="A74" s="60">
        <v>2400017</v>
      </c>
      <c r="B74" s="308" t="s">
        <v>744</v>
      </c>
      <c r="C74" s="60" t="s">
        <v>364</v>
      </c>
      <c r="D74" s="60" t="s">
        <v>590</v>
      </c>
      <c r="E74" s="61" t="str">
        <f t="shared" si="1"/>
        <v>SECRETARÍA DE SEGURIDAD Y CONVIVENCIA</v>
      </c>
      <c r="F74" s="60" t="s">
        <v>745</v>
      </c>
      <c r="G74" s="60">
        <v>32</v>
      </c>
      <c r="H74" s="60">
        <v>5</v>
      </c>
      <c r="I74" s="60" t="s">
        <v>754</v>
      </c>
      <c r="J74" s="60" t="s">
        <v>755</v>
      </c>
      <c r="K74" s="60" t="str">
        <f>VLOOKUP(E74,'CENTRO DE COSTOS'!A:C,3,0)</f>
        <v>1164 SECRETARÍA DE SEGURIDAD Y CONVIVENCIA</v>
      </c>
      <c r="N74" s="64"/>
      <c r="O74" s="63"/>
    </row>
    <row r="75" spans="1:15" ht="48" customHeight="1">
      <c r="A75" s="60">
        <v>2400017</v>
      </c>
      <c r="B75" s="308" t="s">
        <v>744</v>
      </c>
      <c r="C75" s="60" t="s">
        <v>364</v>
      </c>
      <c r="D75" s="60" t="s">
        <v>590</v>
      </c>
      <c r="E75" s="61" t="str">
        <f t="shared" si="1"/>
        <v>SECRETARÍA DE SEGURIDAD Y CONVIVENCIA</v>
      </c>
      <c r="F75" s="60" t="s">
        <v>745</v>
      </c>
      <c r="G75" s="60">
        <v>32</v>
      </c>
      <c r="H75" s="60">
        <v>6</v>
      </c>
      <c r="I75" s="60" t="s">
        <v>756</v>
      </c>
      <c r="J75" s="60" t="s">
        <v>757</v>
      </c>
      <c r="K75" s="60" t="str">
        <f>VLOOKUP(E75,'CENTRO DE COSTOS'!A:C,3,0)</f>
        <v>1164 SECRETARÍA DE SEGURIDAD Y CONVIVENCIA</v>
      </c>
      <c r="N75" s="64"/>
      <c r="O75" s="63"/>
    </row>
    <row r="76" spans="1:15" ht="48" customHeight="1">
      <c r="A76" s="60">
        <v>2400017</v>
      </c>
      <c r="B76" s="308" t="s">
        <v>744</v>
      </c>
      <c r="C76" s="60" t="s">
        <v>364</v>
      </c>
      <c r="D76" s="60" t="s">
        <v>590</v>
      </c>
      <c r="E76" s="61" t="str">
        <f t="shared" si="1"/>
        <v>SECRETARÍA DE SEGURIDAD Y CONVIVENCIA</v>
      </c>
      <c r="F76" s="60" t="s">
        <v>745</v>
      </c>
      <c r="G76" s="60">
        <v>32</v>
      </c>
      <c r="H76" s="60">
        <v>7</v>
      </c>
      <c r="I76" s="60" t="s">
        <v>758</v>
      </c>
      <c r="J76" s="60" t="s">
        <v>759</v>
      </c>
      <c r="K76" s="60" t="str">
        <f>VLOOKUP(E76,'CENTRO DE COSTOS'!A:C,3,0)</f>
        <v>1164 SECRETARÍA DE SEGURIDAD Y CONVIVENCIA</v>
      </c>
      <c r="N76" s="64"/>
      <c r="O76" s="63"/>
    </row>
    <row r="77" spans="1:15" ht="48" customHeight="1">
      <c r="A77" s="60">
        <v>2400018</v>
      </c>
      <c r="B77" s="308" t="s">
        <v>760</v>
      </c>
      <c r="C77" s="60" t="s">
        <v>366</v>
      </c>
      <c r="D77" s="60" t="s">
        <v>590</v>
      </c>
      <c r="E77" s="61" t="str">
        <f t="shared" si="1"/>
        <v>SECRETARÍA DE SEGURIDAD Y CONVIVENCIA</v>
      </c>
      <c r="F77" s="60" t="s">
        <v>745</v>
      </c>
      <c r="G77" s="60">
        <v>32</v>
      </c>
      <c r="H77" s="60">
        <v>1</v>
      </c>
      <c r="I77" s="60" t="s">
        <v>761</v>
      </c>
      <c r="J77" s="60" t="s">
        <v>762</v>
      </c>
      <c r="K77" s="60" t="str">
        <f>VLOOKUP(E77,'CENTRO DE COSTOS'!A:C,3,0)</f>
        <v>1164 SECRETARÍA DE SEGURIDAD Y CONVIVENCIA</v>
      </c>
      <c r="N77" s="64"/>
      <c r="O77" s="63"/>
    </row>
    <row r="78" spans="1:15" ht="48" customHeight="1">
      <c r="A78" s="60">
        <v>2400018</v>
      </c>
      <c r="B78" s="308" t="s">
        <v>760</v>
      </c>
      <c r="C78" s="60" t="s">
        <v>366</v>
      </c>
      <c r="D78" s="60" t="s">
        <v>590</v>
      </c>
      <c r="E78" s="61" t="str">
        <f t="shared" si="1"/>
        <v>SECRETARÍA DE SEGURIDAD Y CONVIVENCIA</v>
      </c>
      <c r="F78" s="60" t="s">
        <v>745</v>
      </c>
      <c r="G78" s="60">
        <v>32</v>
      </c>
      <c r="H78" s="60">
        <v>2</v>
      </c>
      <c r="I78" s="60" t="s">
        <v>763</v>
      </c>
      <c r="J78" s="60" t="s">
        <v>764</v>
      </c>
      <c r="K78" s="60" t="str">
        <f>VLOOKUP(E78,'CENTRO DE COSTOS'!A:C,3,0)</f>
        <v>1164 SECRETARÍA DE SEGURIDAD Y CONVIVENCIA</v>
      </c>
      <c r="N78" s="64"/>
      <c r="O78" s="63"/>
    </row>
    <row r="79" spans="1:15" ht="48" customHeight="1">
      <c r="A79" s="60">
        <v>2400018</v>
      </c>
      <c r="B79" s="308" t="s">
        <v>760</v>
      </c>
      <c r="C79" s="60" t="s">
        <v>366</v>
      </c>
      <c r="D79" s="60" t="s">
        <v>590</v>
      </c>
      <c r="E79" s="61" t="str">
        <f t="shared" si="1"/>
        <v>SECRETARÍA DE SEGURIDAD Y CONVIVENCIA</v>
      </c>
      <c r="F79" s="60" t="s">
        <v>745</v>
      </c>
      <c r="G79" s="60">
        <v>32</v>
      </c>
      <c r="H79" s="60">
        <v>3</v>
      </c>
      <c r="I79" s="60" t="s">
        <v>765</v>
      </c>
      <c r="J79" s="60" t="s">
        <v>766</v>
      </c>
      <c r="K79" s="60" t="str">
        <f>VLOOKUP(E79,'CENTRO DE COSTOS'!A:C,3,0)</f>
        <v>1164 SECRETARÍA DE SEGURIDAD Y CONVIVENCIA</v>
      </c>
      <c r="N79" s="64"/>
      <c r="O79" s="63"/>
    </row>
    <row r="80" spans="1:15" ht="48" customHeight="1">
      <c r="A80" s="60">
        <v>2400018</v>
      </c>
      <c r="B80" s="308" t="s">
        <v>760</v>
      </c>
      <c r="C80" s="60" t="s">
        <v>366</v>
      </c>
      <c r="D80" s="60" t="s">
        <v>590</v>
      </c>
      <c r="E80" s="61" t="str">
        <f t="shared" si="1"/>
        <v>SECRETARÍA DE SEGURIDAD Y CONVIVENCIA</v>
      </c>
      <c r="F80" s="60" t="s">
        <v>745</v>
      </c>
      <c r="G80" s="60">
        <v>32</v>
      </c>
      <c r="H80" s="60">
        <v>4</v>
      </c>
      <c r="I80" s="60" t="s">
        <v>767</v>
      </c>
      <c r="J80" s="60" t="s">
        <v>768</v>
      </c>
      <c r="K80" s="60" t="str">
        <f>VLOOKUP(E80,'CENTRO DE COSTOS'!A:C,3,0)</f>
        <v>1164 SECRETARÍA DE SEGURIDAD Y CONVIVENCIA</v>
      </c>
      <c r="N80" s="64"/>
      <c r="O80" s="63"/>
    </row>
    <row r="81" spans="1:15" ht="48" customHeight="1">
      <c r="A81" s="60">
        <v>2400018</v>
      </c>
      <c r="B81" s="308" t="s">
        <v>760</v>
      </c>
      <c r="C81" s="60" t="s">
        <v>366</v>
      </c>
      <c r="D81" s="60" t="s">
        <v>590</v>
      </c>
      <c r="E81" s="61" t="str">
        <f t="shared" si="1"/>
        <v>SECRETARÍA DE SEGURIDAD Y CONVIVENCIA</v>
      </c>
      <c r="F81" s="60" t="s">
        <v>745</v>
      </c>
      <c r="G81" s="60">
        <v>32</v>
      </c>
      <c r="H81" s="60">
        <v>5</v>
      </c>
      <c r="I81" s="60" t="s">
        <v>769</v>
      </c>
      <c r="J81" s="60" t="s">
        <v>770</v>
      </c>
      <c r="K81" s="60" t="str">
        <f>VLOOKUP(E81,'CENTRO DE COSTOS'!A:C,3,0)</f>
        <v>1164 SECRETARÍA DE SEGURIDAD Y CONVIVENCIA</v>
      </c>
      <c r="N81" s="64"/>
      <c r="O81" s="63"/>
    </row>
    <row r="82" spans="1:15" ht="48" customHeight="1">
      <c r="A82" s="60">
        <v>2400018</v>
      </c>
      <c r="B82" s="308" t="s">
        <v>760</v>
      </c>
      <c r="C82" s="60" t="s">
        <v>366</v>
      </c>
      <c r="D82" s="60" t="s">
        <v>590</v>
      </c>
      <c r="E82" s="61" t="str">
        <f t="shared" si="1"/>
        <v>SECRETARÍA DE SEGURIDAD Y CONVIVENCIA</v>
      </c>
      <c r="F82" s="60" t="s">
        <v>745</v>
      </c>
      <c r="G82" s="60">
        <v>32</v>
      </c>
      <c r="H82" s="60">
        <v>6</v>
      </c>
      <c r="I82" s="60" t="s">
        <v>771</v>
      </c>
      <c r="J82" s="60" t="s">
        <v>772</v>
      </c>
      <c r="K82" s="60" t="str">
        <f>VLOOKUP(E82,'CENTRO DE COSTOS'!A:C,3,0)</f>
        <v>1164 SECRETARÍA DE SEGURIDAD Y CONVIVENCIA</v>
      </c>
      <c r="N82" s="64"/>
      <c r="O82" s="63"/>
    </row>
    <row r="83" spans="1:15" ht="48" customHeight="1">
      <c r="A83" s="60">
        <v>2400018</v>
      </c>
      <c r="B83" s="308" t="s">
        <v>760</v>
      </c>
      <c r="C83" s="60" t="s">
        <v>366</v>
      </c>
      <c r="D83" s="60" t="s">
        <v>590</v>
      </c>
      <c r="E83" s="61" t="str">
        <f t="shared" si="1"/>
        <v>SECRETARÍA DE SEGURIDAD Y CONVIVENCIA</v>
      </c>
      <c r="F83" s="60" t="s">
        <v>745</v>
      </c>
      <c r="G83" s="60">
        <v>32</v>
      </c>
      <c r="H83" s="60">
        <v>7</v>
      </c>
      <c r="I83" s="60" t="s">
        <v>773</v>
      </c>
      <c r="J83" s="60" t="s">
        <v>774</v>
      </c>
      <c r="K83" s="60" t="str">
        <f>VLOOKUP(E83,'CENTRO DE COSTOS'!A:C,3,0)</f>
        <v>1164 SECRETARÍA DE SEGURIDAD Y CONVIVENCIA</v>
      </c>
      <c r="N83" s="64"/>
      <c r="O83" s="63"/>
    </row>
    <row r="84" spans="1:15" ht="36" customHeight="1">
      <c r="A84" s="60">
        <v>2400019</v>
      </c>
      <c r="B84" s="308" t="s">
        <v>775</v>
      </c>
      <c r="C84" s="60" t="s">
        <v>368</v>
      </c>
      <c r="D84" s="60" t="s">
        <v>635</v>
      </c>
      <c r="E84" s="61" t="str">
        <f t="shared" si="1"/>
        <v>SECRETARÍA DE PARTICIPACIÓN COMUNITARIA</v>
      </c>
      <c r="F84" s="60" t="s">
        <v>776</v>
      </c>
      <c r="G84" s="60">
        <v>33</v>
      </c>
      <c r="H84" s="60">
        <v>1</v>
      </c>
      <c r="I84" s="60" t="s">
        <v>777</v>
      </c>
      <c r="J84" s="60" t="s">
        <v>778</v>
      </c>
      <c r="K84" s="60" t="str">
        <f>VLOOKUP(E84,'CENTRO DE COSTOS'!A:C,3,0)</f>
        <v>1159 SECRETARÍA DE PARTICIPACION COMUNITARIA</v>
      </c>
      <c r="N84" s="64"/>
      <c r="O84" s="63"/>
    </row>
    <row r="85" spans="1:15" ht="48" customHeight="1">
      <c r="A85" s="60">
        <v>2400019</v>
      </c>
      <c r="B85" s="308" t="s">
        <v>775</v>
      </c>
      <c r="C85" s="60" t="s">
        <v>368</v>
      </c>
      <c r="D85" s="60" t="s">
        <v>635</v>
      </c>
      <c r="E85" s="61" t="str">
        <f t="shared" si="1"/>
        <v>SECRETARÍA DE PARTICIPACIÓN COMUNITARIA</v>
      </c>
      <c r="F85" s="60" t="s">
        <v>776</v>
      </c>
      <c r="G85" s="60">
        <v>33</v>
      </c>
      <c r="H85" s="60">
        <v>2</v>
      </c>
      <c r="I85" s="60" t="s">
        <v>779</v>
      </c>
      <c r="J85" s="60" t="s">
        <v>780</v>
      </c>
      <c r="K85" s="60" t="str">
        <f>VLOOKUP(E85,'CENTRO DE COSTOS'!A:C,3,0)</f>
        <v>1159 SECRETARÍA DE PARTICIPACION COMUNITARIA</v>
      </c>
      <c r="N85" s="64"/>
      <c r="O85" s="63"/>
    </row>
    <row r="86" spans="1:15" ht="36" customHeight="1">
      <c r="A86" s="60">
        <v>2400019</v>
      </c>
      <c r="B86" s="308" t="s">
        <v>775</v>
      </c>
      <c r="C86" s="60" t="s">
        <v>368</v>
      </c>
      <c r="D86" s="60" t="s">
        <v>635</v>
      </c>
      <c r="E86" s="61" t="str">
        <f t="shared" si="1"/>
        <v>SECRETARÍA DE PARTICIPACIÓN COMUNITARIA</v>
      </c>
      <c r="F86" s="60" t="s">
        <v>776</v>
      </c>
      <c r="G86" s="60">
        <v>33</v>
      </c>
      <c r="H86" s="60">
        <v>3</v>
      </c>
      <c r="I86" s="60" t="s">
        <v>781</v>
      </c>
      <c r="J86" s="60" t="s">
        <v>782</v>
      </c>
      <c r="K86" s="60" t="str">
        <f>VLOOKUP(E86,'CENTRO DE COSTOS'!A:C,3,0)</f>
        <v>1159 SECRETARÍA DE PARTICIPACION COMUNITARIA</v>
      </c>
      <c r="N86" s="64"/>
      <c r="O86" s="63"/>
    </row>
    <row r="87" spans="1:15" ht="36" customHeight="1">
      <c r="A87" s="60">
        <v>2400019</v>
      </c>
      <c r="B87" s="308" t="s">
        <v>775</v>
      </c>
      <c r="C87" s="60" t="s">
        <v>368</v>
      </c>
      <c r="D87" s="60" t="s">
        <v>635</v>
      </c>
      <c r="E87" s="61" t="str">
        <f t="shared" si="1"/>
        <v>SECRETARÍA DE PARTICIPACIÓN COMUNITARIA</v>
      </c>
      <c r="F87" s="60" t="s">
        <v>776</v>
      </c>
      <c r="G87" s="60">
        <v>33</v>
      </c>
      <c r="H87" s="60">
        <v>4</v>
      </c>
      <c r="I87" s="60" t="s">
        <v>783</v>
      </c>
      <c r="J87" s="60" t="s">
        <v>784</v>
      </c>
      <c r="K87" s="60" t="str">
        <f>VLOOKUP(E87,'CENTRO DE COSTOS'!A:C,3,0)</f>
        <v>1159 SECRETARÍA DE PARTICIPACION COMUNITARIA</v>
      </c>
      <c r="N87" s="64"/>
      <c r="O87" s="63"/>
    </row>
    <row r="88" spans="1:15" ht="36" customHeight="1">
      <c r="A88" s="60">
        <v>2400019</v>
      </c>
      <c r="B88" s="308" t="s">
        <v>775</v>
      </c>
      <c r="C88" s="60" t="s">
        <v>368</v>
      </c>
      <c r="D88" s="60" t="s">
        <v>635</v>
      </c>
      <c r="E88" s="61" t="str">
        <f t="shared" si="1"/>
        <v>SECRETARÍA DE PARTICIPACIÓN COMUNITARIA</v>
      </c>
      <c r="F88" s="60" t="s">
        <v>776</v>
      </c>
      <c r="G88" s="60">
        <v>33</v>
      </c>
      <c r="H88" s="60">
        <v>5</v>
      </c>
      <c r="I88" s="60" t="s">
        <v>785</v>
      </c>
      <c r="J88" s="60" t="s">
        <v>786</v>
      </c>
      <c r="K88" s="60" t="str">
        <f>VLOOKUP(E88,'CENTRO DE COSTOS'!A:C,3,0)</f>
        <v>1159 SECRETARÍA DE PARTICIPACION COMUNITARIA</v>
      </c>
      <c r="N88" s="64"/>
      <c r="O88" s="63"/>
    </row>
    <row r="89" spans="1:15" ht="36" customHeight="1">
      <c r="A89" s="60">
        <v>2400020</v>
      </c>
      <c r="B89" s="308" t="s">
        <v>787</v>
      </c>
      <c r="C89" s="60" t="s">
        <v>370</v>
      </c>
      <c r="D89" s="60" t="s">
        <v>635</v>
      </c>
      <c r="E89" s="61" t="str">
        <f t="shared" si="1"/>
        <v>SECRETARÍA DE PARTICIPACIÓN COMUNITARIA</v>
      </c>
      <c r="F89" s="60" t="s">
        <v>776</v>
      </c>
      <c r="G89" s="60">
        <v>33</v>
      </c>
      <c r="H89" s="60">
        <v>1</v>
      </c>
      <c r="I89" s="60" t="s">
        <v>788</v>
      </c>
      <c r="J89" s="60" t="s">
        <v>789</v>
      </c>
      <c r="K89" s="60" t="str">
        <f>VLOOKUP(E89,'CENTRO DE COSTOS'!A:C,3,0)</f>
        <v>1159 SECRETARÍA DE PARTICIPACION COMUNITARIA</v>
      </c>
      <c r="N89" s="64"/>
      <c r="O89" s="63"/>
    </row>
    <row r="90" spans="1:15" ht="36" customHeight="1">
      <c r="A90" s="60">
        <v>2400020</v>
      </c>
      <c r="B90" s="308" t="s">
        <v>787</v>
      </c>
      <c r="C90" s="60" t="s">
        <v>370</v>
      </c>
      <c r="D90" s="60" t="s">
        <v>635</v>
      </c>
      <c r="E90" s="61" t="str">
        <f t="shared" si="1"/>
        <v>SECRETARÍA DE PARTICIPACIÓN COMUNITARIA</v>
      </c>
      <c r="F90" s="60" t="s">
        <v>776</v>
      </c>
      <c r="G90" s="60">
        <v>33</v>
      </c>
      <c r="H90" s="60">
        <v>2</v>
      </c>
      <c r="I90" s="60" t="s">
        <v>790</v>
      </c>
      <c r="J90" s="60" t="s">
        <v>791</v>
      </c>
      <c r="K90" s="60" t="str">
        <f>VLOOKUP(E90,'CENTRO DE COSTOS'!A:C,3,0)</f>
        <v>1159 SECRETARÍA DE PARTICIPACION COMUNITARIA</v>
      </c>
      <c r="N90" s="64"/>
      <c r="O90" s="63"/>
    </row>
    <row r="91" spans="1:15" ht="36" customHeight="1">
      <c r="A91" s="60">
        <v>2400020</v>
      </c>
      <c r="B91" s="308" t="s">
        <v>787</v>
      </c>
      <c r="C91" s="60" t="s">
        <v>370</v>
      </c>
      <c r="D91" s="60" t="s">
        <v>635</v>
      </c>
      <c r="E91" s="61" t="str">
        <f t="shared" si="1"/>
        <v>SECRETARÍA DE PARTICIPACIÓN COMUNITARIA</v>
      </c>
      <c r="F91" s="60" t="s">
        <v>776</v>
      </c>
      <c r="G91" s="60">
        <v>33</v>
      </c>
      <c r="H91" s="60">
        <v>3</v>
      </c>
      <c r="I91" s="60" t="s">
        <v>792</v>
      </c>
      <c r="J91" s="60" t="s">
        <v>793</v>
      </c>
      <c r="K91" s="60" t="str">
        <f>VLOOKUP(E91,'CENTRO DE COSTOS'!A:C,3,0)</f>
        <v>1159 SECRETARÍA DE PARTICIPACION COMUNITARIA</v>
      </c>
      <c r="N91" s="64"/>
      <c r="O91" s="63"/>
    </row>
    <row r="92" spans="1:15" ht="36" customHeight="1">
      <c r="A92" s="60">
        <v>2400020</v>
      </c>
      <c r="B92" s="308" t="s">
        <v>787</v>
      </c>
      <c r="C92" s="60" t="s">
        <v>370</v>
      </c>
      <c r="D92" s="60" t="s">
        <v>635</v>
      </c>
      <c r="E92" s="61" t="str">
        <f t="shared" si="1"/>
        <v>SECRETARÍA DE PARTICIPACIÓN COMUNITARIA</v>
      </c>
      <c r="F92" s="60" t="s">
        <v>776</v>
      </c>
      <c r="G92" s="60">
        <v>33</v>
      </c>
      <c r="H92" s="60">
        <v>4</v>
      </c>
      <c r="I92" s="60" t="s">
        <v>794</v>
      </c>
      <c r="J92" s="60" t="s">
        <v>795</v>
      </c>
      <c r="K92" s="60" t="str">
        <f>VLOOKUP(E92,'CENTRO DE COSTOS'!A:C,3,0)</f>
        <v>1159 SECRETARÍA DE PARTICIPACION COMUNITARIA</v>
      </c>
      <c r="N92" s="64"/>
      <c r="O92" s="63"/>
    </row>
    <row r="93" spans="1:15" ht="36" customHeight="1">
      <c r="A93" s="60">
        <v>2400020</v>
      </c>
      <c r="B93" s="308" t="s">
        <v>787</v>
      </c>
      <c r="C93" s="60" t="s">
        <v>370</v>
      </c>
      <c r="D93" s="60" t="s">
        <v>635</v>
      </c>
      <c r="E93" s="61" t="str">
        <f t="shared" si="1"/>
        <v>SECRETARÍA DE PARTICIPACIÓN COMUNITARIA</v>
      </c>
      <c r="F93" s="60" t="s">
        <v>776</v>
      </c>
      <c r="G93" s="60">
        <v>33</v>
      </c>
      <c r="H93" s="60">
        <v>5</v>
      </c>
      <c r="I93" s="60" t="s">
        <v>796</v>
      </c>
      <c r="J93" s="60" t="s">
        <v>797</v>
      </c>
      <c r="K93" s="60" t="str">
        <f>VLOOKUP(E93,'CENTRO DE COSTOS'!A:C,3,0)</f>
        <v>1159 SECRETARÍA DE PARTICIPACION COMUNITARIA</v>
      </c>
      <c r="N93" s="64"/>
      <c r="O93" s="63"/>
    </row>
    <row r="94" spans="1:15" ht="36" customHeight="1">
      <c r="A94" s="60">
        <v>2400020</v>
      </c>
      <c r="B94" s="308" t="s">
        <v>787</v>
      </c>
      <c r="C94" s="60" t="s">
        <v>370</v>
      </c>
      <c r="D94" s="60" t="s">
        <v>635</v>
      </c>
      <c r="E94" s="61" t="str">
        <f t="shared" si="1"/>
        <v>SECRETARÍA DE PARTICIPACIÓN COMUNITARIA</v>
      </c>
      <c r="F94" s="60" t="s">
        <v>776</v>
      </c>
      <c r="G94" s="60">
        <v>33</v>
      </c>
      <c r="H94" s="60">
        <v>6</v>
      </c>
      <c r="I94" s="60" t="s">
        <v>798</v>
      </c>
      <c r="J94" s="60" t="s">
        <v>799</v>
      </c>
      <c r="K94" s="60" t="str">
        <f>VLOOKUP(E94,'CENTRO DE COSTOS'!A:C,3,0)</f>
        <v>1159 SECRETARÍA DE PARTICIPACION COMUNITARIA</v>
      </c>
      <c r="N94" s="64"/>
      <c r="O94" s="63"/>
    </row>
    <row r="95" spans="1:15" ht="60" customHeight="1">
      <c r="A95" s="60">
        <v>2400021</v>
      </c>
      <c r="B95" s="308" t="s">
        <v>800</v>
      </c>
      <c r="C95" s="60" t="s">
        <v>372</v>
      </c>
      <c r="D95" s="60" t="s">
        <v>661</v>
      </c>
      <c r="E95" s="61" t="str">
        <f t="shared" si="1"/>
        <v>SECRETARÍA GENERAL</v>
      </c>
      <c r="F95" s="60" t="s">
        <v>664</v>
      </c>
      <c r="G95" s="60">
        <v>31</v>
      </c>
      <c r="H95" s="60">
        <v>1</v>
      </c>
      <c r="I95" s="60" t="s">
        <v>801</v>
      </c>
      <c r="J95" s="60" t="s">
        <v>802</v>
      </c>
      <c r="K95" s="60" t="str">
        <f>VLOOKUP(E95,'CENTRO DE COSTOS'!A:C,3,0)</f>
        <v>1145 SECRETARIA GENERAL</v>
      </c>
      <c r="N95" s="64"/>
      <c r="O95" s="63"/>
    </row>
    <row r="96" spans="1:15" ht="60" customHeight="1">
      <c r="A96" s="60">
        <v>2400021</v>
      </c>
      <c r="B96" s="308" t="s">
        <v>800</v>
      </c>
      <c r="C96" s="60" t="s">
        <v>372</v>
      </c>
      <c r="D96" s="60" t="s">
        <v>661</v>
      </c>
      <c r="E96" s="61" t="str">
        <f t="shared" si="1"/>
        <v>SECRETARÍA GENERAL</v>
      </c>
      <c r="F96" s="60" t="s">
        <v>664</v>
      </c>
      <c r="G96" s="60">
        <v>31</v>
      </c>
      <c r="H96" s="60">
        <v>2</v>
      </c>
      <c r="I96" s="60" t="s">
        <v>803</v>
      </c>
      <c r="J96" s="60" t="s">
        <v>804</v>
      </c>
      <c r="K96" s="60" t="str">
        <f>VLOOKUP(E96,'CENTRO DE COSTOS'!A:C,3,0)</f>
        <v>1145 SECRETARIA GENERAL</v>
      </c>
      <c r="N96" s="64"/>
      <c r="O96" s="63"/>
    </row>
    <row r="97" spans="1:15" ht="60" customHeight="1">
      <c r="A97" s="60">
        <v>2400021</v>
      </c>
      <c r="B97" s="308" t="s">
        <v>800</v>
      </c>
      <c r="C97" s="60" t="s">
        <v>372</v>
      </c>
      <c r="D97" s="60" t="s">
        <v>661</v>
      </c>
      <c r="E97" s="61" t="str">
        <f t="shared" si="1"/>
        <v>SECRETARÍA GENERAL</v>
      </c>
      <c r="F97" s="60" t="s">
        <v>664</v>
      </c>
      <c r="G97" s="60">
        <v>31</v>
      </c>
      <c r="H97" s="60">
        <v>3</v>
      </c>
      <c r="I97" s="60" t="s">
        <v>805</v>
      </c>
      <c r="J97" s="60" t="s">
        <v>806</v>
      </c>
      <c r="K97" s="60" t="str">
        <f>VLOOKUP(E97,'CENTRO DE COSTOS'!A:C,3,0)</f>
        <v>1145 SECRETARIA GENERAL</v>
      </c>
      <c r="N97" s="64"/>
      <c r="O97" s="63"/>
    </row>
    <row r="98" spans="1:15" ht="60" customHeight="1">
      <c r="A98" s="60">
        <v>2400021</v>
      </c>
      <c r="B98" s="308" t="s">
        <v>800</v>
      </c>
      <c r="C98" s="60" t="s">
        <v>372</v>
      </c>
      <c r="D98" s="60" t="s">
        <v>661</v>
      </c>
      <c r="E98" s="61" t="str">
        <f t="shared" si="1"/>
        <v>SECRETARÍA GENERAL</v>
      </c>
      <c r="F98" s="60" t="s">
        <v>664</v>
      </c>
      <c r="G98" s="60">
        <v>31</v>
      </c>
      <c r="H98" s="60">
        <v>4</v>
      </c>
      <c r="I98" s="60" t="s">
        <v>807</v>
      </c>
      <c r="J98" s="60" t="s">
        <v>808</v>
      </c>
      <c r="K98" s="60" t="str">
        <f>VLOOKUP(E98,'CENTRO DE COSTOS'!A:C,3,0)</f>
        <v>1145 SECRETARIA GENERAL</v>
      </c>
      <c r="N98" s="64"/>
      <c r="O98" s="63"/>
    </row>
    <row r="99" spans="1:15" ht="60" customHeight="1">
      <c r="A99" s="60">
        <v>2400021</v>
      </c>
      <c r="B99" s="308" t="s">
        <v>800</v>
      </c>
      <c r="C99" s="60" t="s">
        <v>372</v>
      </c>
      <c r="D99" s="60" t="s">
        <v>661</v>
      </c>
      <c r="E99" s="61" t="str">
        <f t="shared" si="1"/>
        <v>SECRETARÍA GENERAL</v>
      </c>
      <c r="F99" s="60" t="s">
        <v>664</v>
      </c>
      <c r="G99" s="60">
        <v>31</v>
      </c>
      <c r="H99" s="60">
        <v>5</v>
      </c>
      <c r="I99" s="60" t="s">
        <v>809</v>
      </c>
      <c r="J99" s="60" t="s">
        <v>810</v>
      </c>
      <c r="K99" s="60" t="str">
        <f>VLOOKUP(E99,'CENTRO DE COSTOS'!A:C,3,0)</f>
        <v>1145 SECRETARIA GENERAL</v>
      </c>
      <c r="N99" s="64"/>
      <c r="O99" s="63"/>
    </row>
    <row r="100" spans="1:15" ht="60" customHeight="1">
      <c r="A100" s="60">
        <v>2400021</v>
      </c>
      <c r="B100" s="308" t="s">
        <v>800</v>
      </c>
      <c r="C100" s="60" t="s">
        <v>372</v>
      </c>
      <c r="D100" s="60" t="s">
        <v>661</v>
      </c>
      <c r="E100" s="61" t="str">
        <f t="shared" si="1"/>
        <v>SECRETARÍA GENERAL</v>
      </c>
      <c r="F100" s="60" t="s">
        <v>664</v>
      </c>
      <c r="G100" s="60">
        <v>31</v>
      </c>
      <c r="H100" s="60">
        <v>6</v>
      </c>
      <c r="I100" s="60" t="s">
        <v>811</v>
      </c>
      <c r="J100" s="60" t="s">
        <v>812</v>
      </c>
      <c r="K100" s="60" t="str">
        <f>VLOOKUP(E100,'CENTRO DE COSTOS'!A:C,3,0)</f>
        <v>1145 SECRETARIA GENERAL</v>
      </c>
      <c r="N100" s="64"/>
      <c r="O100" s="63"/>
    </row>
    <row r="101" spans="1:15" ht="60" customHeight="1">
      <c r="A101" s="60">
        <v>2400021</v>
      </c>
      <c r="B101" s="308" t="s">
        <v>800</v>
      </c>
      <c r="C101" s="60" t="s">
        <v>372</v>
      </c>
      <c r="D101" s="60" t="s">
        <v>661</v>
      </c>
      <c r="E101" s="61" t="str">
        <f t="shared" si="1"/>
        <v>SECRETARÍA GENERAL</v>
      </c>
      <c r="F101" s="60" t="s">
        <v>664</v>
      </c>
      <c r="G101" s="60">
        <v>31</v>
      </c>
      <c r="H101" s="60">
        <v>7</v>
      </c>
      <c r="I101" s="60" t="s">
        <v>813</v>
      </c>
      <c r="J101" s="60" t="s">
        <v>814</v>
      </c>
      <c r="K101" s="60" t="str">
        <f>VLOOKUP(E101,'CENTRO DE COSTOS'!A:C,3,0)</f>
        <v>1145 SECRETARIA GENERAL</v>
      </c>
      <c r="N101" s="64"/>
      <c r="O101" s="63"/>
    </row>
    <row r="102" spans="1:15" ht="60" customHeight="1">
      <c r="A102" s="60">
        <v>2400021</v>
      </c>
      <c r="B102" s="308" t="s">
        <v>800</v>
      </c>
      <c r="C102" s="60" t="s">
        <v>372</v>
      </c>
      <c r="D102" s="60" t="s">
        <v>661</v>
      </c>
      <c r="E102" s="61" t="str">
        <f t="shared" si="1"/>
        <v>SECRETARÍA GENERAL</v>
      </c>
      <c r="F102" s="60" t="s">
        <v>664</v>
      </c>
      <c r="G102" s="60">
        <v>31</v>
      </c>
      <c r="H102" s="60">
        <v>8</v>
      </c>
      <c r="I102" s="60" t="s">
        <v>815</v>
      </c>
      <c r="J102" s="60" t="s">
        <v>816</v>
      </c>
      <c r="K102" s="60" t="str">
        <f>VLOOKUP(E102,'CENTRO DE COSTOS'!A:C,3,0)</f>
        <v>1145 SECRETARIA GENERAL</v>
      </c>
      <c r="N102" s="64"/>
      <c r="O102" s="63"/>
    </row>
    <row r="103" spans="1:15" ht="60" customHeight="1">
      <c r="A103" s="60">
        <v>2400021</v>
      </c>
      <c r="B103" s="308" t="s">
        <v>800</v>
      </c>
      <c r="C103" s="60" t="s">
        <v>372</v>
      </c>
      <c r="D103" s="60" t="s">
        <v>661</v>
      </c>
      <c r="E103" s="61" t="str">
        <f t="shared" si="1"/>
        <v>SECRETARÍA GENERAL</v>
      </c>
      <c r="F103" s="60" t="s">
        <v>664</v>
      </c>
      <c r="G103" s="60">
        <v>31</v>
      </c>
      <c r="H103" s="60">
        <v>9</v>
      </c>
      <c r="I103" s="60" t="s">
        <v>817</v>
      </c>
      <c r="J103" s="60" t="s">
        <v>818</v>
      </c>
      <c r="K103" s="60" t="str">
        <f>VLOOKUP(E103,'CENTRO DE COSTOS'!A:C,3,0)</f>
        <v>1145 SECRETARIA GENERAL</v>
      </c>
      <c r="N103" s="64"/>
      <c r="O103" s="63"/>
    </row>
    <row r="104" spans="1:15" ht="24" customHeight="1">
      <c r="A104" s="60">
        <v>2400022</v>
      </c>
      <c r="B104" s="308" t="s">
        <v>819</v>
      </c>
      <c r="C104" s="60" t="s">
        <v>374</v>
      </c>
      <c r="D104" s="60" t="s">
        <v>658</v>
      </c>
      <c r="E104" s="61" t="str">
        <f t="shared" si="1"/>
        <v>SECRETARÍA DE TRÁNSITO Y TRANSPORTE</v>
      </c>
      <c r="F104" s="60" t="s">
        <v>820</v>
      </c>
      <c r="G104" s="60">
        <v>25</v>
      </c>
      <c r="H104" s="60">
        <v>1</v>
      </c>
      <c r="I104" s="60" t="s">
        <v>821</v>
      </c>
      <c r="J104" s="60" t="s">
        <v>822</v>
      </c>
      <c r="K104" s="60" t="str">
        <f>VLOOKUP(E104,'CENTRO DE COSTOS'!A:C,3,0)</f>
        <v>1171 SECRETARÍA DE TRÁNSITO Y TRANSPORTE</v>
      </c>
      <c r="N104" s="64"/>
      <c r="O104" s="63"/>
    </row>
    <row r="105" spans="1:15" ht="48" customHeight="1">
      <c r="A105" s="60">
        <v>2400022</v>
      </c>
      <c r="B105" s="308" t="s">
        <v>819</v>
      </c>
      <c r="C105" s="60" t="s">
        <v>374</v>
      </c>
      <c r="D105" s="60" t="s">
        <v>658</v>
      </c>
      <c r="E105" s="61" t="str">
        <f t="shared" si="1"/>
        <v>SECRETARÍA DE TRÁNSITO Y TRANSPORTE</v>
      </c>
      <c r="F105" s="60" t="s">
        <v>820</v>
      </c>
      <c r="G105" s="60">
        <v>25</v>
      </c>
      <c r="H105" s="60">
        <v>2</v>
      </c>
      <c r="I105" s="60" t="s">
        <v>823</v>
      </c>
      <c r="J105" s="60" t="s">
        <v>824</v>
      </c>
      <c r="K105" s="60" t="str">
        <f>VLOOKUP(E105,'CENTRO DE COSTOS'!A:C,3,0)</f>
        <v>1171 SECRETARÍA DE TRÁNSITO Y TRANSPORTE</v>
      </c>
      <c r="N105" s="64"/>
      <c r="O105" s="63"/>
    </row>
    <row r="106" spans="1:15" ht="24" customHeight="1">
      <c r="A106" s="60">
        <v>2400022</v>
      </c>
      <c r="B106" s="308" t="s">
        <v>819</v>
      </c>
      <c r="C106" s="60" t="s">
        <v>374</v>
      </c>
      <c r="D106" s="60" t="s">
        <v>658</v>
      </c>
      <c r="E106" s="61" t="str">
        <f t="shared" si="1"/>
        <v>SECRETARÍA DE TRÁNSITO Y TRANSPORTE</v>
      </c>
      <c r="F106" s="60" t="s">
        <v>820</v>
      </c>
      <c r="G106" s="60">
        <v>25</v>
      </c>
      <c r="H106" s="60">
        <v>3</v>
      </c>
      <c r="I106" s="60" t="s">
        <v>825</v>
      </c>
      <c r="J106" s="60" t="s">
        <v>826</v>
      </c>
      <c r="K106" s="60" t="str">
        <f>VLOOKUP(E106,'CENTRO DE COSTOS'!A:C,3,0)</f>
        <v>1171 SECRETARÍA DE TRÁNSITO Y TRANSPORTE</v>
      </c>
      <c r="N106" s="64"/>
      <c r="O106" s="63"/>
    </row>
    <row r="107" spans="1:15" ht="24" customHeight="1">
      <c r="A107" s="60">
        <v>2400022</v>
      </c>
      <c r="B107" s="308" t="s">
        <v>819</v>
      </c>
      <c r="C107" s="60" t="s">
        <v>374</v>
      </c>
      <c r="D107" s="60" t="s">
        <v>658</v>
      </c>
      <c r="E107" s="61" t="str">
        <f t="shared" si="1"/>
        <v>SECRETARÍA DE TRÁNSITO Y TRANSPORTE</v>
      </c>
      <c r="F107" s="60" t="s">
        <v>820</v>
      </c>
      <c r="G107" s="60">
        <v>25</v>
      </c>
      <c r="H107" s="60">
        <v>4</v>
      </c>
      <c r="I107" s="60" t="s">
        <v>827</v>
      </c>
      <c r="J107" s="60" t="s">
        <v>828</v>
      </c>
      <c r="K107" s="60" t="str">
        <f>VLOOKUP(E107,'CENTRO DE COSTOS'!A:C,3,0)</f>
        <v>1171 SECRETARÍA DE TRÁNSITO Y TRANSPORTE</v>
      </c>
      <c r="N107" s="64"/>
      <c r="O107" s="63"/>
    </row>
    <row r="108" spans="1:15" ht="24" customHeight="1">
      <c r="A108" s="60">
        <v>2400022</v>
      </c>
      <c r="B108" s="308" t="s">
        <v>819</v>
      </c>
      <c r="C108" s="60" t="s">
        <v>374</v>
      </c>
      <c r="D108" s="60" t="s">
        <v>658</v>
      </c>
      <c r="E108" s="61" t="str">
        <f t="shared" si="1"/>
        <v>SECRETARÍA DE TRÁNSITO Y TRANSPORTE</v>
      </c>
      <c r="F108" s="60" t="s">
        <v>820</v>
      </c>
      <c r="G108" s="60">
        <v>25</v>
      </c>
      <c r="H108" s="60">
        <v>5</v>
      </c>
      <c r="I108" s="60" t="s">
        <v>829</v>
      </c>
      <c r="J108" s="60" t="s">
        <v>830</v>
      </c>
      <c r="K108" s="60" t="str">
        <f>VLOOKUP(E108,'CENTRO DE COSTOS'!A:C,3,0)</f>
        <v>1171 SECRETARÍA DE TRÁNSITO Y TRANSPORTE</v>
      </c>
      <c r="N108" s="64"/>
      <c r="O108" s="63"/>
    </row>
    <row r="109" spans="1:15" ht="24" customHeight="1">
      <c r="A109" s="60">
        <v>2400022</v>
      </c>
      <c r="B109" s="308" t="s">
        <v>819</v>
      </c>
      <c r="C109" s="60" t="s">
        <v>374</v>
      </c>
      <c r="D109" s="60" t="s">
        <v>658</v>
      </c>
      <c r="E109" s="61" t="str">
        <f t="shared" si="1"/>
        <v>SECRETARÍA DE TRÁNSITO Y TRANSPORTE</v>
      </c>
      <c r="F109" s="60" t="s">
        <v>820</v>
      </c>
      <c r="G109" s="60">
        <v>25</v>
      </c>
      <c r="H109" s="60">
        <v>6</v>
      </c>
      <c r="I109" s="60" t="s">
        <v>831</v>
      </c>
      <c r="J109" s="60" t="s">
        <v>832</v>
      </c>
      <c r="K109" s="60" t="str">
        <f>VLOOKUP(E109,'CENTRO DE COSTOS'!A:C,3,0)</f>
        <v>1171 SECRETARÍA DE TRÁNSITO Y TRANSPORTE</v>
      </c>
      <c r="N109" s="64"/>
      <c r="O109" s="63"/>
    </row>
    <row r="110" spans="1:15" ht="36" customHeight="1">
      <c r="A110" s="60">
        <v>2400022</v>
      </c>
      <c r="B110" s="308" t="s">
        <v>819</v>
      </c>
      <c r="C110" s="60" t="s">
        <v>374</v>
      </c>
      <c r="D110" s="60" t="s">
        <v>658</v>
      </c>
      <c r="E110" s="61" t="str">
        <f t="shared" si="1"/>
        <v>SECRETARÍA DE TRÁNSITO Y TRANSPORTE</v>
      </c>
      <c r="F110" s="60" t="s">
        <v>820</v>
      </c>
      <c r="G110" s="60">
        <v>25</v>
      </c>
      <c r="H110" s="60">
        <v>7</v>
      </c>
      <c r="I110" s="60" t="s">
        <v>833</v>
      </c>
      <c r="J110" s="60" t="s">
        <v>834</v>
      </c>
      <c r="K110" s="60" t="str">
        <f>VLOOKUP(E110,'CENTRO DE COSTOS'!A:C,3,0)</f>
        <v>1171 SECRETARÍA DE TRÁNSITO Y TRANSPORTE</v>
      </c>
      <c r="N110" s="64"/>
      <c r="O110" s="63"/>
    </row>
    <row r="111" spans="1:15" ht="24" customHeight="1">
      <c r="A111" s="60">
        <v>2400022</v>
      </c>
      <c r="B111" s="308" t="s">
        <v>819</v>
      </c>
      <c r="C111" s="60" t="s">
        <v>374</v>
      </c>
      <c r="D111" s="60" t="s">
        <v>658</v>
      </c>
      <c r="E111" s="61" t="str">
        <f t="shared" si="1"/>
        <v>SECRETARÍA DE TRÁNSITO Y TRANSPORTE</v>
      </c>
      <c r="F111" s="60" t="s">
        <v>820</v>
      </c>
      <c r="G111" s="60">
        <v>25</v>
      </c>
      <c r="H111" s="60">
        <v>8</v>
      </c>
      <c r="I111" s="60" t="s">
        <v>835</v>
      </c>
      <c r="J111" s="60" t="s">
        <v>836</v>
      </c>
      <c r="K111" s="60" t="str">
        <f>VLOOKUP(E111,'CENTRO DE COSTOS'!A:C,3,0)</f>
        <v>1171 SECRETARÍA DE TRÁNSITO Y TRANSPORTE</v>
      </c>
      <c r="N111" s="64"/>
      <c r="O111" s="63"/>
    </row>
    <row r="112" spans="1:15" ht="24" customHeight="1">
      <c r="A112" s="60">
        <v>2400022</v>
      </c>
      <c r="B112" s="308" t="s">
        <v>819</v>
      </c>
      <c r="C112" s="60" t="s">
        <v>374</v>
      </c>
      <c r="D112" s="60" t="s">
        <v>658</v>
      </c>
      <c r="E112" s="61" t="str">
        <f t="shared" si="1"/>
        <v>SECRETARÍA DE TRÁNSITO Y TRANSPORTE</v>
      </c>
      <c r="F112" s="60" t="s">
        <v>820</v>
      </c>
      <c r="G112" s="60">
        <v>25</v>
      </c>
      <c r="H112" s="60">
        <v>9</v>
      </c>
      <c r="I112" s="60" t="s">
        <v>837</v>
      </c>
      <c r="J112" s="60" t="s">
        <v>838</v>
      </c>
      <c r="K112" s="60" t="str">
        <f>VLOOKUP(E112,'CENTRO DE COSTOS'!A:C,3,0)</f>
        <v>1171 SECRETARÍA DE TRÁNSITO Y TRANSPORTE</v>
      </c>
      <c r="N112" s="64"/>
      <c r="O112" s="63"/>
    </row>
    <row r="113" spans="1:15" ht="24" customHeight="1">
      <c r="A113" s="60">
        <v>2400022</v>
      </c>
      <c r="B113" s="308" t="s">
        <v>819</v>
      </c>
      <c r="C113" s="60" t="s">
        <v>374</v>
      </c>
      <c r="D113" s="60" t="s">
        <v>658</v>
      </c>
      <c r="E113" s="61" t="str">
        <f t="shared" si="1"/>
        <v>SECRETARÍA DE TRÁNSITO Y TRANSPORTE</v>
      </c>
      <c r="F113" s="60" t="s">
        <v>820</v>
      </c>
      <c r="G113" s="60">
        <v>25</v>
      </c>
      <c r="H113" s="60">
        <v>10</v>
      </c>
      <c r="I113" s="60" t="s">
        <v>839</v>
      </c>
      <c r="J113" s="60" t="s">
        <v>840</v>
      </c>
      <c r="K113" s="60" t="str">
        <f>VLOOKUP(E113,'CENTRO DE COSTOS'!A:C,3,0)</f>
        <v>1171 SECRETARÍA DE TRÁNSITO Y TRANSPORTE</v>
      </c>
      <c r="N113" s="64"/>
      <c r="O113" s="63"/>
    </row>
    <row r="114" spans="1:15" ht="36" customHeight="1">
      <c r="A114" s="60">
        <v>2400022</v>
      </c>
      <c r="B114" s="308" t="s">
        <v>819</v>
      </c>
      <c r="C114" s="60" t="s">
        <v>374</v>
      </c>
      <c r="D114" s="60" t="s">
        <v>658</v>
      </c>
      <c r="E114" s="61" t="str">
        <f t="shared" si="1"/>
        <v>SECRETARÍA DE TRÁNSITO Y TRANSPORTE</v>
      </c>
      <c r="F114" s="60" t="s">
        <v>820</v>
      </c>
      <c r="G114" s="60">
        <v>25</v>
      </c>
      <c r="H114" s="60">
        <v>11</v>
      </c>
      <c r="I114" s="60" t="s">
        <v>841</v>
      </c>
      <c r="J114" s="60" t="s">
        <v>842</v>
      </c>
      <c r="K114" s="60" t="str">
        <f>VLOOKUP(E114,'CENTRO DE COSTOS'!A:C,3,0)</f>
        <v>1171 SECRETARÍA DE TRÁNSITO Y TRANSPORTE</v>
      </c>
      <c r="N114" s="64"/>
      <c r="O114" s="63"/>
    </row>
    <row r="115" spans="1:15" ht="24" customHeight="1">
      <c r="A115" s="60">
        <v>2400022</v>
      </c>
      <c r="B115" s="308" t="s">
        <v>819</v>
      </c>
      <c r="C115" s="60" t="s">
        <v>374</v>
      </c>
      <c r="D115" s="60" t="s">
        <v>658</v>
      </c>
      <c r="E115" s="61" t="str">
        <f t="shared" si="1"/>
        <v>SECRETARÍA DE TRÁNSITO Y TRANSPORTE</v>
      </c>
      <c r="F115" s="60" t="s">
        <v>820</v>
      </c>
      <c r="G115" s="60">
        <v>25</v>
      </c>
      <c r="H115" s="60">
        <v>12</v>
      </c>
      <c r="I115" s="60" t="s">
        <v>843</v>
      </c>
      <c r="J115" s="60" t="s">
        <v>844</v>
      </c>
      <c r="K115" s="60" t="str">
        <f>VLOOKUP(E115,'CENTRO DE COSTOS'!A:C,3,0)</f>
        <v>1171 SECRETARÍA DE TRÁNSITO Y TRANSPORTE</v>
      </c>
      <c r="N115" s="64"/>
      <c r="O115" s="63"/>
    </row>
    <row r="116" spans="1:15" ht="36" customHeight="1">
      <c r="A116" s="60">
        <v>2400022</v>
      </c>
      <c r="B116" s="308" t="s">
        <v>819</v>
      </c>
      <c r="C116" s="60" t="s">
        <v>374</v>
      </c>
      <c r="D116" s="60" t="s">
        <v>658</v>
      </c>
      <c r="E116" s="61" t="str">
        <f t="shared" si="1"/>
        <v>SECRETARÍA DE TRÁNSITO Y TRANSPORTE</v>
      </c>
      <c r="F116" s="60" t="s">
        <v>820</v>
      </c>
      <c r="G116" s="60">
        <v>25</v>
      </c>
      <c r="H116" s="60">
        <v>13</v>
      </c>
      <c r="I116" s="60" t="s">
        <v>845</v>
      </c>
      <c r="J116" s="60" t="s">
        <v>846</v>
      </c>
      <c r="K116" s="60" t="str">
        <f>VLOOKUP(E116,'CENTRO DE COSTOS'!A:C,3,0)</f>
        <v>1171 SECRETARÍA DE TRÁNSITO Y TRANSPORTE</v>
      </c>
      <c r="N116" s="64"/>
      <c r="O116" s="63"/>
    </row>
    <row r="117" spans="1:15" ht="36" customHeight="1">
      <c r="A117" s="60">
        <v>2400022</v>
      </c>
      <c r="B117" s="308" t="s">
        <v>819</v>
      </c>
      <c r="C117" s="60" t="s">
        <v>374</v>
      </c>
      <c r="D117" s="60" t="s">
        <v>658</v>
      </c>
      <c r="E117" s="61" t="str">
        <f t="shared" si="1"/>
        <v>SECRETARÍA DE TRÁNSITO Y TRANSPORTE</v>
      </c>
      <c r="F117" s="60" t="s">
        <v>820</v>
      </c>
      <c r="G117" s="60">
        <v>25</v>
      </c>
      <c r="H117" s="60">
        <v>14</v>
      </c>
      <c r="I117" s="60" t="s">
        <v>847</v>
      </c>
      <c r="J117" s="60" t="s">
        <v>848</v>
      </c>
      <c r="K117" s="60" t="str">
        <f>VLOOKUP(E117,'CENTRO DE COSTOS'!A:C,3,0)</f>
        <v>1171 SECRETARÍA DE TRÁNSITO Y TRANSPORTE</v>
      </c>
      <c r="N117" s="64"/>
      <c r="O117" s="63"/>
    </row>
    <row r="118" spans="1:15" ht="36" customHeight="1">
      <c r="A118" s="60">
        <v>2400022</v>
      </c>
      <c r="B118" s="308" t="s">
        <v>819</v>
      </c>
      <c r="C118" s="60" t="s">
        <v>374</v>
      </c>
      <c r="D118" s="60" t="s">
        <v>658</v>
      </c>
      <c r="E118" s="61" t="str">
        <f t="shared" si="1"/>
        <v>SECRETARÍA DE TRÁNSITO Y TRANSPORTE</v>
      </c>
      <c r="F118" s="60" t="s">
        <v>820</v>
      </c>
      <c r="G118" s="60">
        <v>25</v>
      </c>
      <c r="H118" s="60">
        <v>15</v>
      </c>
      <c r="I118" s="60" t="s">
        <v>849</v>
      </c>
      <c r="J118" s="60" t="s">
        <v>850</v>
      </c>
      <c r="K118" s="60" t="str">
        <f>VLOOKUP(E118,'CENTRO DE COSTOS'!A:C,3,0)</f>
        <v>1171 SECRETARÍA DE TRÁNSITO Y TRANSPORTE</v>
      </c>
      <c r="N118" s="64"/>
      <c r="O118" s="63"/>
    </row>
    <row r="119" spans="1:15" ht="36" customHeight="1">
      <c r="A119" s="60">
        <v>2400023</v>
      </c>
      <c r="B119" s="308" t="s">
        <v>851</v>
      </c>
      <c r="C119" s="60" t="s">
        <v>376</v>
      </c>
      <c r="D119" s="60" t="s">
        <v>543</v>
      </c>
      <c r="E119" s="61" t="str">
        <f t="shared" si="1"/>
        <v>SECRETARÍA DE INFRAESTRUCTURA, RENOVACIÓN URBANA Y VIVIENDA</v>
      </c>
      <c r="F119" s="60" t="s">
        <v>852</v>
      </c>
      <c r="G119" s="60">
        <v>7</v>
      </c>
      <c r="H119" s="60">
        <v>1</v>
      </c>
      <c r="I119" s="60" t="s">
        <v>853</v>
      </c>
      <c r="J119" s="60" t="s">
        <v>854</v>
      </c>
      <c r="K119" s="60" t="str">
        <f>VLOOKUP(E119,'CENTRO DE COSTOS'!A:C,3,0)</f>
        <v>1169 SECRETARÍA DE INFRAESTRUCTURA, RENOVACIÓN URBANA Y VIVIENDA</v>
      </c>
      <c r="N119" s="64"/>
      <c r="O119" s="63"/>
    </row>
    <row r="120" spans="1:15" ht="36" customHeight="1">
      <c r="A120" s="60">
        <v>2400023</v>
      </c>
      <c r="B120" s="308" t="s">
        <v>851</v>
      </c>
      <c r="C120" s="60" t="s">
        <v>376</v>
      </c>
      <c r="D120" s="60" t="s">
        <v>543</v>
      </c>
      <c r="E120" s="61" t="str">
        <f t="shared" si="1"/>
        <v>SECRETARÍA DE INFRAESTRUCTURA, RENOVACIÓN URBANA Y VIVIENDA</v>
      </c>
      <c r="F120" s="60" t="s">
        <v>852</v>
      </c>
      <c r="G120" s="60">
        <v>7</v>
      </c>
      <c r="H120" s="60">
        <v>2</v>
      </c>
      <c r="I120" s="60" t="s">
        <v>855</v>
      </c>
      <c r="J120" s="60" t="s">
        <v>856</v>
      </c>
      <c r="K120" s="60" t="str">
        <f>VLOOKUP(E120,'CENTRO DE COSTOS'!A:C,3,0)</f>
        <v>1169 SECRETARÍA DE INFRAESTRUCTURA, RENOVACIÓN URBANA Y VIVIENDA</v>
      </c>
      <c r="N120" s="64"/>
      <c r="O120" s="63"/>
    </row>
    <row r="121" spans="1:15" ht="36" customHeight="1">
      <c r="A121" s="60">
        <v>2400023</v>
      </c>
      <c r="B121" s="308" t="s">
        <v>851</v>
      </c>
      <c r="C121" s="60" t="s">
        <v>376</v>
      </c>
      <c r="D121" s="60" t="s">
        <v>543</v>
      </c>
      <c r="E121" s="61" t="str">
        <f t="shared" si="1"/>
        <v>SECRETARÍA DE INFRAESTRUCTURA, RENOVACIÓN URBANA Y VIVIENDA</v>
      </c>
      <c r="F121" s="60" t="s">
        <v>852</v>
      </c>
      <c r="G121" s="60">
        <v>7</v>
      </c>
      <c r="H121" s="60">
        <v>3</v>
      </c>
      <c r="I121" s="60" t="s">
        <v>857</v>
      </c>
      <c r="J121" s="60" t="s">
        <v>858</v>
      </c>
      <c r="K121" s="60" t="str">
        <f>VLOOKUP(E121,'CENTRO DE COSTOS'!A:C,3,0)</f>
        <v>1169 SECRETARÍA DE INFRAESTRUCTURA, RENOVACIÓN URBANA Y VIVIENDA</v>
      </c>
      <c r="N121" s="64"/>
      <c r="O121" s="63"/>
    </row>
    <row r="122" spans="1:15" ht="36" customHeight="1">
      <c r="A122" s="60">
        <v>2400023</v>
      </c>
      <c r="B122" s="308" t="s">
        <v>851</v>
      </c>
      <c r="C122" s="60" t="s">
        <v>376</v>
      </c>
      <c r="D122" s="60" t="s">
        <v>543</v>
      </c>
      <c r="E122" s="61" t="str">
        <f t="shared" si="1"/>
        <v>SECRETARÍA DE INFRAESTRUCTURA, RENOVACIÓN URBANA Y VIVIENDA</v>
      </c>
      <c r="F122" s="60" t="s">
        <v>852</v>
      </c>
      <c r="G122" s="60">
        <v>7</v>
      </c>
      <c r="H122" s="60">
        <v>4</v>
      </c>
      <c r="I122" s="60" t="s">
        <v>859</v>
      </c>
      <c r="J122" s="60" t="s">
        <v>860</v>
      </c>
      <c r="K122" s="60" t="str">
        <f>VLOOKUP(E122,'CENTRO DE COSTOS'!A:C,3,0)</f>
        <v>1169 SECRETARÍA DE INFRAESTRUCTURA, RENOVACIÓN URBANA Y VIVIENDA</v>
      </c>
      <c r="N122" s="64"/>
      <c r="O122" s="63"/>
    </row>
    <row r="123" spans="1:15" ht="36" customHeight="1">
      <c r="A123" s="60">
        <v>2400023</v>
      </c>
      <c r="B123" s="308" t="s">
        <v>851</v>
      </c>
      <c r="C123" s="60" t="s">
        <v>376</v>
      </c>
      <c r="D123" s="60" t="s">
        <v>543</v>
      </c>
      <c r="E123" s="61" t="str">
        <f t="shared" si="1"/>
        <v>SECRETARÍA DE INFRAESTRUCTURA, RENOVACIÓN URBANA Y VIVIENDA</v>
      </c>
      <c r="F123" s="60" t="s">
        <v>852</v>
      </c>
      <c r="G123" s="60">
        <v>7</v>
      </c>
      <c r="H123" s="60">
        <v>5</v>
      </c>
      <c r="I123" s="60" t="s">
        <v>861</v>
      </c>
      <c r="J123" s="60" t="s">
        <v>862</v>
      </c>
      <c r="K123" s="60" t="str">
        <f>VLOOKUP(E123,'CENTRO DE COSTOS'!A:C,3,0)</f>
        <v>1169 SECRETARÍA DE INFRAESTRUCTURA, RENOVACIÓN URBANA Y VIVIENDA</v>
      </c>
      <c r="N123" s="64"/>
      <c r="O123" s="63"/>
    </row>
    <row r="124" spans="1:15" ht="36" customHeight="1">
      <c r="A124" s="60">
        <v>2400023</v>
      </c>
      <c r="B124" s="308" t="s">
        <v>851</v>
      </c>
      <c r="C124" s="60" t="s">
        <v>376</v>
      </c>
      <c r="D124" s="60" t="s">
        <v>543</v>
      </c>
      <c r="E124" s="61" t="str">
        <f t="shared" si="1"/>
        <v>SECRETARÍA DE INFRAESTRUCTURA, RENOVACIÓN URBANA Y VIVIENDA</v>
      </c>
      <c r="F124" s="60" t="s">
        <v>852</v>
      </c>
      <c r="G124" s="60">
        <v>7</v>
      </c>
      <c r="H124" s="60">
        <v>6</v>
      </c>
      <c r="I124" s="60" t="s">
        <v>863</v>
      </c>
      <c r="J124" s="60" t="s">
        <v>864</v>
      </c>
      <c r="K124" s="60" t="str">
        <f>VLOOKUP(E124,'CENTRO DE COSTOS'!A:C,3,0)</f>
        <v>1169 SECRETARÍA DE INFRAESTRUCTURA, RENOVACIÓN URBANA Y VIVIENDA</v>
      </c>
      <c r="N124" s="64"/>
      <c r="O124" s="63"/>
    </row>
    <row r="125" spans="1:15" ht="24" customHeight="1">
      <c r="A125" s="60">
        <v>2400024</v>
      </c>
      <c r="B125" s="308" t="s">
        <v>865</v>
      </c>
      <c r="C125" s="60" t="s">
        <v>378</v>
      </c>
      <c r="D125" s="60" t="s">
        <v>543</v>
      </c>
      <c r="E125" s="61" t="str">
        <f t="shared" si="1"/>
        <v>SECRETARÍA DE INFRAESTRUCTURA, RENOVACIÓN URBANA Y VIVIENDA</v>
      </c>
      <c r="F125" s="60" t="s">
        <v>866</v>
      </c>
      <c r="G125" s="60">
        <v>27</v>
      </c>
      <c r="H125" s="60">
        <v>1</v>
      </c>
      <c r="I125" s="60" t="s">
        <v>867</v>
      </c>
      <c r="J125" s="60" t="s">
        <v>868</v>
      </c>
      <c r="K125" s="60" t="str">
        <f>VLOOKUP(E125,'CENTRO DE COSTOS'!A:C,3,0)</f>
        <v>1169 SECRETARÍA DE INFRAESTRUCTURA, RENOVACIÓN URBANA Y VIVIENDA</v>
      </c>
      <c r="N125" s="64"/>
      <c r="O125" s="63"/>
    </row>
    <row r="126" spans="1:15" ht="24" customHeight="1">
      <c r="A126" s="60">
        <v>2400024</v>
      </c>
      <c r="B126" s="308" t="s">
        <v>865</v>
      </c>
      <c r="C126" s="60" t="s">
        <v>378</v>
      </c>
      <c r="D126" s="60" t="s">
        <v>543</v>
      </c>
      <c r="E126" s="61" t="str">
        <f t="shared" si="1"/>
        <v>SECRETARÍA DE INFRAESTRUCTURA, RENOVACIÓN URBANA Y VIVIENDA</v>
      </c>
      <c r="F126" s="60" t="s">
        <v>866</v>
      </c>
      <c r="G126" s="60">
        <v>27</v>
      </c>
      <c r="H126" s="60">
        <v>2</v>
      </c>
      <c r="I126" s="60" t="s">
        <v>869</v>
      </c>
      <c r="J126" s="60" t="s">
        <v>870</v>
      </c>
      <c r="K126" s="60" t="str">
        <f>VLOOKUP(E126,'CENTRO DE COSTOS'!A:C,3,0)</f>
        <v>1169 SECRETARÍA DE INFRAESTRUCTURA, RENOVACIÓN URBANA Y VIVIENDA</v>
      </c>
      <c r="N126" s="64"/>
      <c r="O126" s="63"/>
    </row>
    <row r="127" spans="1:15" ht="24" customHeight="1">
      <c r="A127" s="60">
        <v>2400024</v>
      </c>
      <c r="B127" s="308" t="s">
        <v>865</v>
      </c>
      <c r="C127" s="60" t="s">
        <v>378</v>
      </c>
      <c r="D127" s="60" t="s">
        <v>543</v>
      </c>
      <c r="E127" s="61" t="str">
        <f t="shared" si="1"/>
        <v>SECRETARÍA DE INFRAESTRUCTURA, RENOVACIÓN URBANA Y VIVIENDA</v>
      </c>
      <c r="F127" s="60" t="s">
        <v>866</v>
      </c>
      <c r="G127" s="60">
        <v>27</v>
      </c>
      <c r="H127" s="60">
        <v>3</v>
      </c>
      <c r="I127" s="60" t="s">
        <v>871</v>
      </c>
      <c r="J127" s="60" t="s">
        <v>872</v>
      </c>
      <c r="K127" s="60" t="str">
        <f>VLOOKUP(E127,'CENTRO DE COSTOS'!A:C,3,0)</f>
        <v>1169 SECRETARÍA DE INFRAESTRUCTURA, RENOVACIÓN URBANA Y VIVIENDA</v>
      </c>
      <c r="N127" s="64"/>
      <c r="O127" s="63"/>
    </row>
    <row r="128" spans="1:15" ht="24" customHeight="1">
      <c r="A128" s="60">
        <v>2400024</v>
      </c>
      <c r="B128" s="308" t="s">
        <v>865</v>
      </c>
      <c r="C128" s="60" t="s">
        <v>378</v>
      </c>
      <c r="D128" s="60" t="s">
        <v>543</v>
      </c>
      <c r="E128" s="61" t="str">
        <f t="shared" si="1"/>
        <v>SECRETARÍA DE INFRAESTRUCTURA, RENOVACIÓN URBANA Y VIVIENDA</v>
      </c>
      <c r="F128" s="60" t="s">
        <v>866</v>
      </c>
      <c r="G128" s="60">
        <v>27</v>
      </c>
      <c r="H128" s="60">
        <v>4</v>
      </c>
      <c r="I128" s="60" t="s">
        <v>873</v>
      </c>
      <c r="J128" s="60" t="s">
        <v>874</v>
      </c>
      <c r="K128" s="60" t="str">
        <f>VLOOKUP(E128,'CENTRO DE COSTOS'!A:C,3,0)</f>
        <v>1169 SECRETARÍA DE INFRAESTRUCTURA, RENOVACIÓN URBANA Y VIVIENDA</v>
      </c>
      <c r="N128" s="64"/>
      <c r="O128" s="63"/>
    </row>
    <row r="129" spans="1:15" ht="24" customHeight="1">
      <c r="A129" s="60">
        <v>2400024</v>
      </c>
      <c r="B129" s="308" t="s">
        <v>865</v>
      </c>
      <c r="C129" s="60" t="s">
        <v>378</v>
      </c>
      <c r="D129" s="60" t="s">
        <v>543</v>
      </c>
      <c r="E129" s="61" t="str">
        <f t="shared" si="1"/>
        <v>SECRETARÍA DE INFRAESTRUCTURA, RENOVACIÓN URBANA Y VIVIENDA</v>
      </c>
      <c r="F129" s="60" t="s">
        <v>866</v>
      </c>
      <c r="G129" s="60">
        <v>27</v>
      </c>
      <c r="H129" s="60">
        <v>5</v>
      </c>
      <c r="I129" s="60" t="s">
        <v>875</v>
      </c>
      <c r="J129" s="60" t="s">
        <v>876</v>
      </c>
      <c r="K129" s="60" t="str">
        <f>VLOOKUP(E129,'CENTRO DE COSTOS'!A:C,3,0)</f>
        <v>1169 SECRETARÍA DE INFRAESTRUCTURA, RENOVACIÓN URBANA Y VIVIENDA</v>
      </c>
      <c r="N129" s="64"/>
      <c r="O129" s="63"/>
    </row>
    <row r="130" spans="1:15" ht="24" customHeight="1">
      <c r="A130" s="60">
        <v>2400024</v>
      </c>
      <c r="B130" s="308" t="s">
        <v>865</v>
      </c>
      <c r="C130" s="60" t="s">
        <v>378</v>
      </c>
      <c r="D130" s="60" t="s">
        <v>543</v>
      </c>
      <c r="E130" s="61" t="str">
        <f t="shared" si="1"/>
        <v>SECRETARÍA DE INFRAESTRUCTURA, RENOVACIÓN URBANA Y VIVIENDA</v>
      </c>
      <c r="F130" s="60" t="s">
        <v>866</v>
      </c>
      <c r="G130" s="60">
        <v>27</v>
      </c>
      <c r="H130" s="60">
        <v>6</v>
      </c>
      <c r="I130" s="60" t="s">
        <v>877</v>
      </c>
      <c r="J130" s="60" t="s">
        <v>878</v>
      </c>
      <c r="K130" s="60" t="str">
        <f>VLOOKUP(E130,'CENTRO DE COSTOS'!A:C,3,0)</f>
        <v>1169 SECRETARÍA DE INFRAESTRUCTURA, RENOVACIÓN URBANA Y VIVIENDA</v>
      </c>
      <c r="N130" s="64"/>
      <c r="O130" s="63"/>
    </row>
    <row r="131" spans="1:15" ht="24" customHeight="1">
      <c r="A131" s="60">
        <v>2400024</v>
      </c>
      <c r="B131" s="308" t="s">
        <v>865</v>
      </c>
      <c r="C131" s="60" t="s">
        <v>378</v>
      </c>
      <c r="D131" s="60" t="s">
        <v>543</v>
      </c>
      <c r="E131" s="61" t="str">
        <f t="shared" ref="E131:E194" si="2">VLOOKUP(D131,N:O,2,0)</f>
        <v>SECRETARÍA DE INFRAESTRUCTURA, RENOVACIÓN URBANA Y VIVIENDA</v>
      </c>
      <c r="F131" s="60" t="s">
        <v>866</v>
      </c>
      <c r="G131" s="60">
        <v>27</v>
      </c>
      <c r="H131" s="60">
        <v>7</v>
      </c>
      <c r="I131" s="60" t="s">
        <v>879</v>
      </c>
      <c r="J131" s="60" t="s">
        <v>880</v>
      </c>
      <c r="K131" s="60" t="str">
        <f>VLOOKUP(E131,'CENTRO DE COSTOS'!A:C,3,0)</f>
        <v>1169 SECRETARÍA DE INFRAESTRUCTURA, RENOVACIÓN URBANA Y VIVIENDA</v>
      </c>
      <c r="N131" s="64"/>
      <c r="O131" s="63"/>
    </row>
    <row r="132" spans="1:15" ht="24" customHeight="1">
      <c r="A132" s="60">
        <v>2400024</v>
      </c>
      <c r="B132" s="308" t="s">
        <v>865</v>
      </c>
      <c r="C132" s="60" t="s">
        <v>378</v>
      </c>
      <c r="D132" s="60" t="s">
        <v>543</v>
      </c>
      <c r="E132" s="61" t="str">
        <f t="shared" si="2"/>
        <v>SECRETARÍA DE INFRAESTRUCTURA, RENOVACIÓN URBANA Y VIVIENDA</v>
      </c>
      <c r="F132" s="60" t="s">
        <v>866</v>
      </c>
      <c r="G132" s="60">
        <v>27</v>
      </c>
      <c r="H132" s="60">
        <v>8</v>
      </c>
      <c r="I132" s="60" t="s">
        <v>881</v>
      </c>
      <c r="J132" s="60" t="s">
        <v>882</v>
      </c>
      <c r="K132" s="60" t="str">
        <f>VLOOKUP(E132,'CENTRO DE COSTOS'!A:C,3,0)</f>
        <v>1169 SECRETARÍA DE INFRAESTRUCTURA, RENOVACIÓN URBANA Y VIVIENDA</v>
      </c>
      <c r="N132" s="64"/>
      <c r="O132" s="63"/>
    </row>
    <row r="133" spans="1:15" ht="24" customHeight="1">
      <c r="A133" s="60">
        <v>2400024</v>
      </c>
      <c r="B133" s="308" t="s">
        <v>865</v>
      </c>
      <c r="C133" s="60" t="s">
        <v>378</v>
      </c>
      <c r="D133" s="60" t="s">
        <v>543</v>
      </c>
      <c r="E133" s="61" t="str">
        <f t="shared" si="2"/>
        <v>SECRETARÍA DE INFRAESTRUCTURA, RENOVACIÓN URBANA Y VIVIENDA</v>
      </c>
      <c r="F133" s="60" t="s">
        <v>866</v>
      </c>
      <c r="G133" s="60">
        <v>27</v>
      </c>
      <c r="H133" s="60">
        <v>9</v>
      </c>
      <c r="I133" s="60" t="s">
        <v>883</v>
      </c>
      <c r="J133" s="60" t="s">
        <v>884</v>
      </c>
      <c r="K133" s="60" t="str">
        <f>VLOOKUP(E133,'CENTRO DE COSTOS'!A:C,3,0)</f>
        <v>1169 SECRETARÍA DE INFRAESTRUCTURA, RENOVACIÓN URBANA Y VIVIENDA</v>
      </c>
      <c r="N133" s="64"/>
      <c r="O133" s="63"/>
    </row>
    <row r="134" spans="1:15" ht="24" customHeight="1">
      <c r="A134" s="60">
        <v>2400024</v>
      </c>
      <c r="B134" s="308" t="s">
        <v>865</v>
      </c>
      <c r="C134" s="60" t="s">
        <v>378</v>
      </c>
      <c r="D134" s="60" t="s">
        <v>543</v>
      </c>
      <c r="E134" s="61" t="str">
        <f t="shared" si="2"/>
        <v>SECRETARÍA DE INFRAESTRUCTURA, RENOVACIÓN URBANA Y VIVIENDA</v>
      </c>
      <c r="F134" s="60" t="s">
        <v>866</v>
      </c>
      <c r="G134" s="60">
        <v>27</v>
      </c>
      <c r="H134" s="60">
        <v>10</v>
      </c>
      <c r="I134" s="60" t="s">
        <v>885</v>
      </c>
      <c r="J134" s="60" t="s">
        <v>886</v>
      </c>
      <c r="K134" s="60" t="str">
        <f>VLOOKUP(E134,'CENTRO DE COSTOS'!A:C,3,0)</f>
        <v>1169 SECRETARÍA DE INFRAESTRUCTURA, RENOVACIÓN URBANA Y VIVIENDA</v>
      </c>
      <c r="N134" s="64"/>
      <c r="O134" s="63"/>
    </row>
    <row r="135" spans="1:15" ht="24" customHeight="1">
      <c r="A135" s="60">
        <v>2400024</v>
      </c>
      <c r="B135" s="308" t="s">
        <v>865</v>
      </c>
      <c r="C135" s="60" t="s">
        <v>378</v>
      </c>
      <c r="D135" s="60" t="s">
        <v>543</v>
      </c>
      <c r="E135" s="61" t="str">
        <f t="shared" si="2"/>
        <v>SECRETARÍA DE INFRAESTRUCTURA, RENOVACIÓN URBANA Y VIVIENDA</v>
      </c>
      <c r="F135" s="60" t="s">
        <v>866</v>
      </c>
      <c r="G135" s="60">
        <v>27</v>
      </c>
      <c r="H135" s="60">
        <v>11</v>
      </c>
      <c r="I135" s="60" t="s">
        <v>887</v>
      </c>
      <c r="J135" s="60" t="s">
        <v>888</v>
      </c>
      <c r="K135" s="60" t="str">
        <f>VLOOKUP(E135,'CENTRO DE COSTOS'!A:C,3,0)</f>
        <v>1169 SECRETARÍA DE INFRAESTRUCTURA, RENOVACIÓN URBANA Y VIVIENDA</v>
      </c>
      <c r="N135" s="64"/>
      <c r="O135" s="63"/>
    </row>
    <row r="136" spans="1:15" ht="24" customHeight="1">
      <c r="A136" s="60">
        <v>2400024</v>
      </c>
      <c r="B136" s="308" t="s">
        <v>865</v>
      </c>
      <c r="C136" s="60" t="s">
        <v>378</v>
      </c>
      <c r="D136" s="60" t="s">
        <v>543</v>
      </c>
      <c r="E136" s="61" t="str">
        <f t="shared" si="2"/>
        <v>SECRETARÍA DE INFRAESTRUCTURA, RENOVACIÓN URBANA Y VIVIENDA</v>
      </c>
      <c r="F136" s="60" t="s">
        <v>866</v>
      </c>
      <c r="G136" s="60">
        <v>27</v>
      </c>
      <c r="H136" s="60">
        <v>12</v>
      </c>
      <c r="I136" s="60" t="s">
        <v>889</v>
      </c>
      <c r="J136" s="60" t="s">
        <v>890</v>
      </c>
      <c r="K136" s="60" t="str">
        <f>VLOOKUP(E136,'CENTRO DE COSTOS'!A:C,3,0)</f>
        <v>1169 SECRETARÍA DE INFRAESTRUCTURA, RENOVACIÓN URBANA Y VIVIENDA</v>
      </c>
      <c r="N136" s="64"/>
      <c r="O136" s="63"/>
    </row>
    <row r="137" spans="1:15" ht="24" customHeight="1">
      <c r="A137" s="60">
        <v>2400024</v>
      </c>
      <c r="B137" s="308" t="s">
        <v>865</v>
      </c>
      <c r="C137" s="60" t="s">
        <v>378</v>
      </c>
      <c r="D137" s="60" t="s">
        <v>543</v>
      </c>
      <c r="E137" s="61" t="str">
        <f t="shared" si="2"/>
        <v>SECRETARÍA DE INFRAESTRUCTURA, RENOVACIÓN URBANA Y VIVIENDA</v>
      </c>
      <c r="F137" s="60" t="s">
        <v>866</v>
      </c>
      <c r="G137" s="60">
        <v>27</v>
      </c>
      <c r="H137" s="60">
        <v>13</v>
      </c>
      <c r="I137" s="60" t="s">
        <v>891</v>
      </c>
      <c r="J137" s="60" t="s">
        <v>892</v>
      </c>
      <c r="K137" s="60" t="str">
        <f>VLOOKUP(E137,'CENTRO DE COSTOS'!A:C,3,0)</f>
        <v>1169 SECRETARÍA DE INFRAESTRUCTURA, RENOVACIÓN URBANA Y VIVIENDA</v>
      </c>
      <c r="N137" s="64"/>
      <c r="O137" s="63"/>
    </row>
    <row r="138" spans="1:15" ht="24" customHeight="1">
      <c r="A138" s="60">
        <v>2400024</v>
      </c>
      <c r="B138" s="308" t="s">
        <v>865</v>
      </c>
      <c r="C138" s="60" t="s">
        <v>378</v>
      </c>
      <c r="D138" s="60" t="s">
        <v>543</v>
      </c>
      <c r="E138" s="61" t="str">
        <f t="shared" si="2"/>
        <v>SECRETARÍA DE INFRAESTRUCTURA, RENOVACIÓN URBANA Y VIVIENDA</v>
      </c>
      <c r="F138" s="60" t="s">
        <v>866</v>
      </c>
      <c r="G138" s="60">
        <v>27</v>
      </c>
      <c r="H138" s="60">
        <v>14</v>
      </c>
      <c r="I138" s="60" t="s">
        <v>893</v>
      </c>
      <c r="J138" s="60" t="s">
        <v>894</v>
      </c>
      <c r="K138" s="60" t="str">
        <f>VLOOKUP(E138,'CENTRO DE COSTOS'!A:C,3,0)</f>
        <v>1169 SECRETARÍA DE INFRAESTRUCTURA, RENOVACIÓN URBANA Y VIVIENDA</v>
      </c>
      <c r="N138" s="64"/>
      <c r="O138" s="63"/>
    </row>
    <row r="139" spans="1:15" ht="60" customHeight="1">
      <c r="A139" s="60">
        <v>2400025</v>
      </c>
      <c r="B139" s="308" t="s">
        <v>895</v>
      </c>
      <c r="C139" s="60" t="s">
        <v>896</v>
      </c>
      <c r="D139" s="60" t="s">
        <v>543</v>
      </c>
      <c r="E139" s="61" t="str">
        <f t="shared" si="2"/>
        <v>SECRETARÍA DE INFRAESTRUCTURA, RENOVACIÓN URBANA Y VIVIENDA</v>
      </c>
      <c r="F139" s="60" t="s">
        <v>852</v>
      </c>
      <c r="G139" s="60">
        <v>7</v>
      </c>
      <c r="H139" s="60">
        <v>1</v>
      </c>
      <c r="I139" s="60" t="s">
        <v>897</v>
      </c>
      <c r="J139" s="60" t="s">
        <v>898</v>
      </c>
      <c r="K139" s="60" t="str">
        <f>VLOOKUP(E139,'CENTRO DE COSTOS'!A:C,3,0)</f>
        <v>1169 SECRETARÍA DE INFRAESTRUCTURA, RENOVACIÓN URBANA Y VIVIENDA</v>
      </c>
      <c r="N139" s="64"/>
      <c r="O139" s="63"/>
    </row>
    <row r="140" spans="1:15" ht="60" customHeight="1">
      <c r="A140" s="60">
        <v>2400025</v>
      </c>
      <c r="B140" s="308" t="s">
        <v>895</v>
      </c>
      <c r="C140" s="60" t="s">
        <v>896</v>
      </c>
      <c r="D140" s="60" t="s">
        <v>543</v>
      </c>
      <c r="E140" s="61" t="str">
        <f t="shared" si="2"/>
        <v>SECRETARÍA DE INFRAESTRUCTURA, RENOVACIÓN URBANA Y VIVIENDA</v>
      </c>
      <c r="F140" s="60" t="s">
        <v>852</v>
      </c>
      <c r="G140" s="60">
        <v>7</v>
      </c>
      <c r="H140" s="60">
        <v>2</v>
      </c>
      <c r="I140" s="60" t="s">
        <v>899</v>
      </c>
      <c r="J140" s="60" t="s">
        <v>900</v>
      </c>
      <c r="K140" s="60" t="str">
        <f>VLOOKUP(E140,'CENTRO DE COSTOS'!A:C,3,0)</f>
        <v>1169 SECRETARÍA DE INFRAESTRUCTURA, RENOVACIÓN URBANA Y VIVIENDA</v>
      </c>
      <c r="N140" s="64"/>
      <c r="O140" s="63"/>
    </row>
    <row r="141" spans="1:15" ht="60" customHeight="1">
      <c r="A141" s="60">
        <v>2400025</v>
      </c>
      <c r="B141" s="308" t="s">
        <v>895</v>
      </c>
      <c r="C141" s="60" t="s">
        <v>896</v>
      </c>
      <c r="D141" s="60" t="s">
        <v>543</v>
      </c>
      <c r="E141" s="61" t="str">
        <f t="shared" si="2"/>
        <v>SECRETARÍA DE INFRAESTRUCTURA, RENOVACIÓN URBANA Y VIVIENDA</v>
      </c>
      <c r="F141" s="60" t="s">
        <v>852</v>
      </c>
      <c r="G141" s="60">
        <v>7</v>
      </c>
      <c r="H141" s="60">
        <v>3</v>
      </c>
      <c r="I141" s="60" t="s">
        <v>901</v>
      </c>
      <c r="J141" s="60" t="s">
        <v>902</v>
      </c>
      <c r="K141" s="60" t="str">
        <f>VLOOKUP(E141,'CENTRO DE COSTOS'!A:C,3,0)</f>
        <v>1169 SECRETARÍA DE INFRAESTRUCTURA, RENOVACIÓN URBANA Y VIVIENDA</v>
      </c>
      <c r="N141" s="64"/>
      <c r="O141" s="63"/>
    </row>
    <row r="142" spans="1:15" ht="60" customHeight="1">
      <c r="A142" s="60">
        <v>2400025</v>
      </c>
      <c r="B142" s="308" t="s">
        <v>895</v>
      </c>
      <c r="C142" s="60" t="s">
        <v>896</v>
      </c>
      <c r="D142" s="60" t="s">
        <v>543</v>
      </c>
      <c r="E142" s="61" t="str">
        <f t="shared" si="2"/>
        <v>SECRETARÍA DE INFRAESTRUCTURA, RENOVACIÓN URBANA Y VIVIENDA</v>
      </c>
      <c r="F142" s="60" t="s">
        <v>852</v>
      </c>
      <c r="G142" s="60">
        <v>7</v>
      </c>
      <c r="H142" s="60">
        <v>4</v>
      </c>
      <c r="I142" s="60" t="s">
        <v>903</v>
      </c>
      <c r="J142" s="60" t="s">
        <v>904</v>
      </c>
      <c r="K142" s="60" t="str">
        <f>VLOOKUP(E142,'CENTRO DE COSTOS'!A:C,3,0)</f>
        <v>1169 SECRETARÍA DE INFRAESTRUCTURA, RENOVACIÓN URBANA Y VIVIENDA</v>
      </c>
      <c r="N142" s="64"/>
      <c r="O142" s="63"/>
    </row>
    <row r="143" spans="1:15" ht="60" customHeight="1">
      <c r="A143" s="60">
        <v>2400025</v>
      </c>
      <c r="B143" s="308" t="s">
        <v>895</v>
      </c>
      <c r="C143" s="60" t="s">
        <v>896</v>
      </c>
      <c r="D143" s="60" t="s">
        <v>543</v>
      </c>
      <c r="E143" s="61" t="str">
        <f t="shared" si="2"/>
        <v>SECRETARÍA DE INFRAESTRUCTURA, RENOVACIÓN URBANA Y VIVIENDA</v>
      </c>
      <c r="F143" s="60" t="s">
        <v>852</v>
      </c>
      <c r="G143" s="60">
        <v>7</v>
      </c>
      <c r="H143" s="60">
        <v>5</v>
      </c>
      <c r="I143" s="60" t="s">
        <v>905</v>
      </c>
      <c r="J143" s="60" t="s">
        <v>906</v>
      </c>
      <c r="K143" s="60" t="str">
        <f>VLOOKUP(E143,'CENTRO DE COSTOS'!A:C,3,0)</f>
        <v>1169 SECRETARÍA DE INFRAESTRUCTURA, RENOVACIÓN URBANA Y VIVIENDA</v>
      </c>
      <c r="N143" s="64"/>
      <c r="O143" s="63"/>
    </row>
    <row r="144" spans="1:15" ht="60" customHeight="1">
      <c r="A144" s="60">
        <v>2400025</v>
      </c>
      <c r="B144" s="308" t="s">
        <v>895</v>
      </c>
      <c r="C144" s="60" t="s">
        <v>896</v>
      </c>
      <c r="D144" s="60" t="s">
        <v>543</v>
      </c>
      <c r="E144" s="61" t="str">
        <f t="shared" si="2"/>
        <v>SECRETARÍA DE INFRAESTRUCTURA, RENOVACIÓN URBANA Y VIVIENDA</v>
      </c>
      <c r="F144" s="60" t="s">
        <v>852</v>
      </c>
      <c r="G144" s="60">
        <v>7</v>
      </c>
      <c r="H144" s="60">
        <v>6</v>
      </c>
      <c r="I144" s="60" t="s">
        <v>907</v>
      </c>
      <c r="J144" s="60" t="s">
        <v>908</v>
      </c>
      <c r="K144" s="60" t="str">
        <f>VLOOKUP(E144,'CENTRO DE COSTOS'!A:C,3,0)</f>
        <v>1169 SECRETARÍA DE INFRAESTRUCTURA, RENOVACIÓN URBANA Y VIVIENDA</v>
      </c>
      <c r="N144" s="64"/>
      <c r="O144" s="63"/>
    </row>
    <row r="145" spans="1:15" ht="48" customHeight="1">
      <c r="A145" s="60">
        <v>2400026</v>
      </c>
      <c r="B145" s="308" t="s">
        <v>909</v>
      </c>
      <c r="C145" s="60" t="s">
        <v>910</v>
      </c>
      <c r="D145" s="60" t="s">
        <v>543</v>
      </c>
      <c r="E145" s="61" t="str">
        <f t="shared" si="2"/>
        <v>SECRETARÍA DE INFRAESTRUCTURA, RENOVACIÓN URBANA Y VIVIENDA</v>
      </c>
      <c r="F145" s="60" t="s">
        <v>911</v>
      </c>
      <c r="G145" s="60">
        <v>9</v>
      </c>
      <c r="H145" s="60">
        <v>1</v>
      </c>
      <c r="I145" s="60" t="s">
        <v>912</v>
      </c>
      <c r="J145" s="60" t="s">
        <v>913</v>
      </c>
      <c r="K145" s="60" t="str">
        <f>VLOOKUP(E145,'CENTRO DE COSTOS'!A:C,3,0)</f>
        <v>1169 SECRETARÍA DE INFRAESTRUCTURA, RENOVACIÓN URBANA Y VIVIENDA</v>
      </c>
      <c r="N145" s="64"/>
      <c r="O145" s="63"/>
    </row>
    <row r="146" spans="1:15" ht="48" customHeight="1">
      <c r="A146" s="60">
        <v>2400026</v>
      </c>
      <c r="B146" s="308" t="s">
        <v>909</v>
      </c>
      <c r="C146" s="60" t="s">
        <v>910</v>
      </c>
      <c r="D146" s="60" t="s">
        <v>543</v>
      </c>
      <c r="E146" s="61" t="str">
        <f t="shared" si="2"/>
        <v>SECRETARÍA DE INFRAESTRUCTURA, RENOVACIÓN URBANA Y VIVIENDA</v>
      </c>
      <c r="F146" s="60" t="s">
        <v>911</v>
      </c>
      <c r="G146" s="60">
        <v>9</v>
      </c>
      <c r="H146" s="60">
        <v>2</v>
      </c>
      <c r="I146" s="60" t="s">
        <v>914</v>
      </c>
      <c r="J146" s="60" t="s">
        <v>915</v>
      </c>
      <c r="K146" s="60" t="str">
        <f>VLOOKUP(E146,'CENTRO DE COSTOS'!A:C,3,0)</f>
        <v>1169 SECRETARÍA DE INFRAESTRUCTURA, RENOVACIÓN URBANA Y VIVIENDA</v>
      </c>
      <c r="N146" s="64"/>
      <c r="O146" s="63"/>
    </row>
    <row r="147" spans="1:15" ht="48" customHeight="1">
      <c r="A147" s="60">
        <v>2400026</v>
      </c>
      <c r="B147" s="308" t="s">
        <v>909</v>
      </c>
      <c r="C147" s="60" t="s">
        <v>910</v>
      </c>
      <c r="D147" s="60" t="s">
        <v>543</v>
      </c>
      <c r="E147" s="61" t="str">
        <f t="shared" si="2"/>
        <v>SECRETARÍA DE INFRAESTRUCTURA, RENOVACIÓN URBANA Y VIVIENDA</v>
      </c>
      <c r="F147" s="60" t="s">
        <v>911</v>
      </c>
      <c r="G147" s="60">
        <v>9</v>
      </c>
      <c r="H147" s="60">
        <v>3</v>
      </c>
      <c r="I147" s="60" t="s">
        <v>916</v>
      </c>
      <c r="J147" s="60" t="s">
        <v>917</v>
      </c>
      <c r="K147" s="60" t="str">
        <f>VLOOKUP(E147,'CENTRO DE COSTOS'!A:C,3,0)</f>
        <v>1169 SECRETARÍA DE INFRAESTRUCTURA, RENOVACIÓN URBANA Y VIVIENDA</v>
      </c>
      <c r="N147" s="64"/>
      <c r="O147" s="63"/>
    </row>
    <row r="148" spans="1:15" ht="48" customHeight="1">
      <c r="A148" s="60">
        <v>2400026</v>
      </c>
      <c r="B148" s="308" t="s">
        <v>909</v>
      </c>
      <c r="C148" s="60" t="s">
        <v>910</v>
      </c>
      <c r="D148" s="60" t="s">
        <v>543</v>
      </c>
      <c r="E148" s="61" t="str">
        <f t="shared" si="2"/>
        <v>SECRETARÍA DE INFRAESTRUCTURA, RENOVACIÓN URBANA Y VIVIENDA</v>
      </c>
      <c r="F148" s="60" t="s">
        <v>911</v>
      </c>
      <c r="G148" s="60">
        <v>9</v>
      </c>
      <c r="H148" s="60">
        <v>4</v>
      </c>
      <c r="I148" s="60" t="s">
        <v>918</v>
      </c>
      <c r="J148" s="60" t="s">
        <v>919</v>
      </c>
      <c r="K148" s="60" t="str">
        <f>VLOOKUP(E148,'CENTRO DE COSTOS'!A:C,3,0)</f>
        <v>1169 SECRETARÍA DE INFRAESTRUCTURA, RENOVACIÓN URBANA Y VIVIENDA</v>
      </c>
      <c r="N148" s="64"/>
      <c r="O148" s="63"/>
    </row>
    <row r="149" spans="1:15" ht="48" customHeight="1">
      <c r="A149" s="60">
        <v>2400026</v>
      </c>
      <c r="B149" s="308" t="s">
        <v>909</v>
      </c>
      <c r="C149" s="60" t="s">
        <v>910</v>
      </c>
      <c r="D149" s="60" t="s">
        <v>543</v>
      </c>
      <c r="E149" s="61" t="str">
        <f t="shared" si="2"/>
        <v>SECRETARÍA DE INFRAESTRUCTURA, RENOVACIÓN URBANA Y VIVIENDA</v>
      </c>
      <c r="F149" s="60" t="s">
        <v>911</v>
      </c>
      <c r="G149" s="60">
        <v>9</v>
      </c>
      <c r="H149" s="61">
        <v>5</v>
      </c>
      <c r="I149" s="60" t="s">
        <v>920</v>
      </c>
      <c r="J149" s="60" t="s">
        <v>921</v>
      </c>
      <c r="K149" s="60" t="str">
        <f>VLOOKUP(E149,'CENTRO DE COSTOS'!A:C,3,0)</f>
        <v>1169 SECRETARÍA DE INFRAESTRUCTURA, RENOVACIÓN URBANA Y VIVIENDA</v>
      </c>
      <c r="N149" s="64"/>
      <c r="O149" s="63"/>
    </row>
    <row r="150" spans="1:15" ht="36" customHeight="1">
      <c r="A150" s="60">
        <v>2400027</v>
      </c>
      <c r="B150" s="308" t="s">
        <v>922</v>
      </c>
      <c r="C150" s="60" t="s">
        <v>384</v>
      </c>
      <c r="D150" s="60" t="s">
        <v>640</v>
      </c>
      <c r="E150" s="61" t="str">
        <f t="shared" si="2"/>
        <v>SECRETARÍA DE PLANEACIÓN</v>
      </c>
      <c r="F150" s="60" t="s">
        <v>923</v>
      </c>
      <c r="G150" s="60">
        <v>5</v>
      </c>
      <c r="H150" s="60">
        <v>1</v>
      </c>
      <c r="I150" s="60" t="s">
        <v>924</v>
      </c>
      <c r="J150" s="60" t="s">
        <v>925</v>
      </c>
      <c r="K150" s="60" t="str">
        <f>VLOOKUP(E150,'CENTRO DE COSTOS'!A:C,3,0)</f>
        <v>1149 SECRETARÍA DE PLANEACIÓN</v>
      </c>
      <c r="N150" s="64"/>
      <c r="O150" s="63"/>
    </row>
    <row r="151" spans="1:15" ht="36" customHeight="1">
      <c r="A151" s="60">
        <v>2400027</v>
      </c>
      <c r="B151" s="308" t="s">
        <v>922</v>
      </c>
      <c r="C151" s="60" t="s">
        <v>384</v>
      </c>
      <c r="D151" s="60" t="s">
        <v>640</v>
      </c>
      <c r="E151" s="61" t="str">
        <f t="shared" si="2"/>
        <v>SECRETARÍA DE PLANEACIÓN</v>
      </c>
      <c r="F151" s="60" t="s">
        <v>923</v>
      </c>
      <c r="G151" s="60">
        <v>5</v>
      </c>
      <c r="H151" s="60">
        <v>2</v>
      </c>
      <c r="I151" s="60" t="s">
        <v>926</v>
      </c>
      <c r="J151" s="60" t="s">
        <v>927</v>
      </c>
      <c r="K151" s="60" t="str">
        <f>VLOOKUP(E151,'CENTRO DE COSTOS'!A:C,3,0)</f>
        <v>1149 SECRETARÍA DE PLANEACIÓN</v>
      </c>
      <c r="N151" s="64"/>
      <c r="O151" s="63"/>
    </row>
    <row r="152" spans="1:15" ht="36" customHeight="1">
      <c r="A152" s="60">
        <v>2400027</v>
      </c>
      <c r="B152" s="308" t="s">
        <v>922</v>
      </c>
      <c r="C152" s="60" t="s">
        <v>384</v>
      </c>
      <c r="D152" s="60" t="s">
        <v>640</v>
      </c>
      <c r="E152" s="61" t="str">
        <f t="shared" si="2"/>
        <v>SECRETARÍA DE PLANEACIÓN</v>
      </c>
      <c r="F152" s="60" t="s">
        <v>923</v>
      </c>
      <c r="G152" s="60">
        <v>5</v>
      </c>
      <c r="H152" s="61">
        <v>3</v>
      </c>
      <c r="I152" s="60" t="s">
        <v>928</v>
      </c>
      <c r="J152" s="60" t="s">
        <v>929</v>
      </c>
      <c r="K152" s="60" t="str">
        <f>VLOOKUP(E152,'CENTRO DE COSTOS'!A:C,3,0)</f>
        <v>1149 SECRETARÍA DE PLANEACIÓN</v>
      </c>
      <c r="N152" s="64"/>
      <c r="O152" s="63"/>
    </row>
    <row r="153" spans="1:15" ht="36" customHeight="1">
      <c r="A153" s="60">
        <v>2400028</v>
      </c>
      <c r="B153" s="308" t="s">
        <v>930</v>
      </c>
      <c r="C153" s="60" t="s">
        <v>386</v>
      </c>
      <c r="D153" s="60" t="s">
        <v>635</v>
      </c>
      <c r="E153" s="61" t="str">
        <f t="shared" si="2"/>
        <v>SECRETARÍA DE PARTICIPACIÓN COMUNITARIA</v>
      </c>
      <c r="F153" s="60" t="s">
        <v>776</v>
      </c>
      <c r="G153" s="60">
        <v>33</v>
      </c>
      <c r="H153" s="60">
        <v>1</v>
      </c>
      <c r="I153" s="60" t="s">
        <v>931</v>
      </c>
      <c r="J153" s="60" t="s">
        <v>932</v>
      </c>
      <c r="K153" s="60" t="str">
        <f>VLOOKUP(E153,'CENTRO DE COSTOS'!A:C,3,0)</f>
        <v>1159 SECRETARÍA DE PARTICIPACION COMUNITARIA</v>
      </c>
      <c r="N153" s="64"/>
      <c r="O153" s="63"/>
    </row>
    <row r="154" spans="1:15" ht="24" customHeight="1">
      <c r="A154" s="60">
        <v>2400028</v>
      </c>
      <c r="B154" s="308" t="s">
        <v>930</v>
      </c>
      <c r="C154" s="60" t="s">
        <v>386</v>
      </c>
      <c r="D154" s="60" t="s">
        <v>635</v>
      </c>
      <c r="E154" s="61" t="str">
        <f t="shared" si="2"/>
        <v>SECRETARÍA DE PARTICIPACIÓN COMUNITARIA</v>
      </c>
      <c r="F154" s="60" t="s">
        <v>776</v>
      </c>
      <c r="G154" s="60">
        <v>33</v>
      </c>
      <c r="H154" s="60">
        <v>2</v>
      </c>
      <c r="I154" s="60" t="s">
        <v>933</v>
      </c>
      <c r="J154" s="60" t="s">
        <v>934</v>
      </c>
      <c r="K154" s="60" t="str">
        <f>VLOOKUP(E154,'CENTRO DE COSTOS'!A:C,3,0)</f>
        <v>1159 SECRETARÍA DE PARTICIPACION COMUNITARIA</v>
      </c>
      <c r="N154" s="64"/>
      <c r="O154" s="63"/>
    </row>
    <row r="155" spans="1:15" ht="24" customHeight="1">
      <c r="A155" s="60">
        <v>2400028</v>
      </c>
      <c r="B155" s="308" t="s">
        <v>930</v>
      </c>
      <c r="C155" s="60" t="s">
        <v>386</v>
      </c>
      <c r="D155" s="60" t="s">
        <v>635</v>
      </c>
      <c r="E155" s="61" t="str">
        <f t="shared" si="2"/>
        <v>SECRETARÍA DE PARTICIPACIÓN COMUNITARIA</v>
      </c>
      <c r="F155" s="60" t="s">
        <v>776</v>
      </c>
      <c r="G155" s="60">
        <v>33</v>
      </c>
      <c r="H155" s="60">
        <v>3</v>
      </c>
      <c r="I155" s="60" t="s">
        <v>935</v>
      </c>
      <c r="J155" s="60" t="s">
        <v>936</v>
      </c>
      <c r="K155" s="60" t="str">
        <f>VLOOKUP(E155,'CENTRO DE COSTOS'!A:C,3,0)</f>
        <v>1159 SECRETARÍA DE PARTICIPACION COMUNITARIA</v>
      </c>
      <c r="N155" s="64"/>
      <c r="O155" s="63"/>
    </row>
    <row r="156" spans="1:15" ht="24" customHeight="1">
      <c r="A156" s="60">
        <v>2400028</v>
      </c>
      <c r="B156" s="308" t="s">
        <v>930</v>
      </c>
      <c r="C156" s="60" t="s">
        <v>386</v>
      </c>
      <c r="D156" s="60" t="s">
        <v>635</v>
      </c>
      <c r="E156" s="61" t="str">
        <f t="shared" si="2"/>
        <v>SECRETARÍA DE PARTICIPACIÓN COMUNITARIA</v>
      </c>
      <c r="F156" s="60" t="s">
        <v>776</v>
      </c>
      <c r="G156" s="60">
        <v>33</v>
      </c>
      <c r="H156" s="60">
        <v>4</v>
      </c>
      <c r="I156" s="60" t="s">
        <v>937</v>
      </c>
      <c r="J156" s="60" t="s">
        <v>938</v>
      </c>
      <c r="K156" s="60" t="str">
        <f>VLOOKUP(E156,'CENTRO DE COSTOS'!A:C,3,0)</f>
        <v>1159 SECRETARÍA DE PARTICIPACION COMUNITARIA</v>
      </c>
      <c r="N156" s="64"/>
      <c r="O156" s="63"/>
    </row>
    <row r="157" spans="1:15" ht="36" customHeight="1">
      <c r="A157" s="60">
        <v>2400028</v>
      </c>
      <c r="B157" s="308" t="s">
        <v>930</v>
      </c>
      <c r="C157" s="60" t="s">
        <v>386</v>
      </c>
      <c r="D157" s="60" t="s">
        <v>635</v>
      </c>
      <c r="E157" s="61" t="str">
        <f t="shared" si="2"/>
        <v>SECRETARÍA DE PARTICIPACIÓN COMUNITARIA</v>
      </c>
      <c r="F157" s="60" t="s">
        <v>776</v>
      </c>
      <c r="G157" s="60">
        <v>33</v>
      </c>
      <c r="H157" s="60">
        <v>5</v>
      </c>
      <c r="I157" s="60" t="s">
        <v>939</v>
      </c>
      <c r="J157" s="60" t="s">
        <v>940</v>
      </c>
      <c r="K157" s="60" t="str">
        <f>VLOOKUP(E157,'CENTRO DE COSTOS'!A:C,3,0)</f>
        <v>1159 SECRETARÍA DE PARTICIPACION COMUNITARIA</v>
      </c>
      <c r="N157" s="64"/>
      <c r="O157" s="63"/>
    </row>
    <row r="158" spans="1:15" ht="24" customHeight="1">
      <c r="A158" s="60">
        <v>2400028</v>
      </c>
      <c r="B158" s="308" t="s">
        <v>930</v>
      </c>
      <c r="C158" s="60" t="s">
        <v>386</v>
      </c>
      <c r="D158" s="60" t="s">
        <v>635</v>
      </c>
      <c r="E158" s="61" t="str">
        <f t="shared" si="2"/>
        <v>SECRETARÍA DE PARTICIPACIÓN COMUNITARIA</v>
      </c>
      <c r="F158" s="60" t="s">
        <v>776</v>
      </c>
      <c r="G158" s="60">
        <v>33</v>
      </c>
      <c r="H158" s="60">
        <v>6</v>
      </c>
      <c r="I158" s="60" t="s">
        <v>941</v>
      </c>
      <c r="J158" s="60" t="s">
        <v>942</v>
      </c>
      <c r="K158" s="60" t="str">
        <f>VLOOKUP(E158,'CENTRO DE COSTOS'!A:C,3,0)</f>
        <v>1159 SECRETARÍA DE PARTICIPACION COMUNITARIA</v>
      </c>
      <c r="N158" s="64"/>
      <c r="O158" s="63"/>
    </row>
    <row r="159" spans="1:15" ht="48" customHeight="1">
      <c r="A159" s="60">
        <v>2400029</v>
      </c>
      <c r="B159" s="308" t="s">
        <v>943</v>
      </c>
      <c r="C159" s="60" t="s">
        <v>388</v>
      </c>
      <c r="D159" s="60" t="s">
        <v>640</v>
      </c>
      <c r="E159" s="61" t="str">
        <f t="shared" si="2"/>
        <v>SECRETARÍA DE PLANEACIÓN</v>
      </c>
      <c r="F159" s="60" t="s">
        <v>852</v>
      </c>
      <c r="G159" s="60">
        <v>7</v>
      </c>
      <c r="H159" s="60">
        <v>1</v>
      </c>
      <c r="I159" s="60" t="s">
        <v>944</v>
      </c>
      <c r="J159" s="60" t="s">
        <v>945</v>
      </c>
      <c r="K159" s="60" t="str">
        <f>VLOOKUP(E159,'CENTRO DE COSTOS'!A:C,3,0)</f>
        <v>1149 SECRETARÍA DE PLANEACIÓN</v>
      </c>
      <c r="N159" s="64"/>
      <c r="O159" s="63"/>
    </row>
    <row r="160" spans="1:15" ht="48" customHeight="1">
      <c r="A160" s="60">
        <v>2400029</v>
      </c>
      <c r="B160" s="308" t="s">
        <v>943</v>
      </c>
      <c r="C160" s="60" t="s">
        <v>388</v>
      </c>
      <c r="D160" s="60" t="s">
        <v>640</v>
      </c>
      <c r="E160" s="61" t="str">
        <f t="shared" si="2"/>
        <v>SECRETARÍA DE PLANEACIÓN</v>
      </c>
      <c r="F160" s="60" t="s">
        <v>852</v>
      </c>
      <c r="G160" s="60">
        <v>7</v>
      </c>
      <c r="H160" s="60">
        <v>2</v>
      </c>
      <c r="I160" s="60" t="s">
        <v>946</v>
      </c>
      <c r="J160" s="60" t="s">
        <v>947</v>
      </c>
      <c r="K160" s="60" t="str">
        <f>VLOOKUP(E160,'CENTRO DE COSTOS'!A:C,3,0)</f>
        <v>1149 SECRETARÍA DE PLANEACIÓN</v>
      </c>
      <c r="N160" s="64"/>
      <c r="O160" s="63"/>
    </row>
    <row r="161" spans="1:15" ht="48" customHeight="1">
      <c r="A161" s="60">
        <v>2400029</v>
      </c>
      <c r="B161" s="308" t="s">
        <v>943</v>
      </c>
      <c r="C161" s="60" t="s">
        <v>388</v>
      </c>
      <c r="D161" s="60" t="s">
        <v>640</v>
      </c>
      <c r="E161" s="61" t="str">
        <f t="shared" si="2"/>
        <v>SECRETARÍA DE PLANEACIÓN</v>
      </c>
      <c r="F161" s="60" t="s">
        <v>852</v>
      </c>
      <c r="G161" s="60">
        <v>7</v>
      </c>
      <c r="H161" s="60">
        <v>3</v>
      </c>
      <c r="I161" s="60" t="s">
        <v>948</v>
      </c>
      <c r="J161" s="60" t="s">
        <v>949</v>
      </c>
      <c r="K161" s="60" t="str">
        <f>VLOOKUP(E161,'CENTRO DE COSTOS'!A:C,3,0)</f>
        <v>1149 SECRETARÍA DE PLANEACIÓN</v>
      </c>
      <c r="N161" s="64"/>
      <c r="O161" s="63"/>
    </row>
    <row r="162" spans="1:15" ht="48" customHeight="1">
      <c r="A162" s="60">
        <v>2400029</v>
      </c>
      <c r="B162" s="308" t="s">
        <v>943</v>
      </c>
      <c r="C162" s="60" t="s">
        <v>388</v>
      </c>
      <c r="D162" s="60" t="s">
        <v>640</v>
      </c>
      <c r="E162" s="61" t="str">
        <f t="shared" si="2"/>
        <v>SECRETARÍA DE PLANEACIÓN</v>
      </c>
      <c r="F162" s="60" t="s">
        <v>852</v>
      </c>
      <c r="G162" s="60">
        <v>7</v>
      </c>
      <c r="H162" s="60">
        <v>4</v>
      </c>
      <c r="I162" s="60" t="s">
        <v>950</v>
      </c>
      <c r="J162" s="60" t="s">
        <v>951</v>
      </c>
      <c r="K162" s="60" t="str">
        <f>VLOOKUP(E162,'CENTRO DE COSTOS'!A:C,3,0)</f>
        <v>1149 SECRETARÍA DE PLANEACIÓN</v>
      </c>
      <c r="N162" s="64"/>
      <c r="O162" s="63"/>
    </row>
    <row r="163" spans="1:15" ht="60" customHeight="1">
      <c r="A163" s="60">
        <v>2400030</v>
      </c>
      <c r="B163" s="308" t="s">
        <v>952</v>
      </c>
      <c r="C163" s="60" t="s">
        <v>390</v>
      </c>
      <c r="D163" s="60" t="s">
        <v>590</v>
      </c>
      <c r="E163" s="61" t="str">
        <f t="shared" si="2"/>
        <v>SECRETARÍA DE SEGURIDAD Y CONVIVENCIA</v>
      </c>
      <c r="F163" s="60" t="s">
        <v>745</v>
      </c>
      <c r="G163" s="60">
        <v>32</v>
      </c>
      <c r="H163" s="60">
        <v>1</v>
      </c>
      <c r="I163" s="60" t="s">
        <v>953</v>
      </c>
      <c r="J163" s="60" t="s">
        <v>954</v>
      </c>
      <c r="K163" s="60" t="str">
        <f>VLOOKUP(E163,'CENTRO DE COSTOS'!A:C,3,0)</f>
        <v>1164 SECRETARÍA DE SEGURIDAD Y CONVIVENCIA</v>
      </c>
      <c r="N163" s="64"/>
      <c r="O163" s="63"/>
    </row>
    <row r="164" spans="1:15" ht="60" customHeight="1">
      <c r="A164" s="60">
        <v>2400030</v>
      </c>
      <c r="B164" s="308" t="s">
        <v>952</v>
      </c>
      <c r="C164" s="60" t="s">
        <v>390</v>
      </c>
      <c r="D164" s="60" t="s">
        <v>590</v>
      </c>
      <c r="E164" s="61" t="str">
        <f t="shared" si="2"/>
        <v>SECRETARÍA DE SEGURIDAD Y CONVIVENCIA</v>
      </c>
      <c r="F164" s="60" t="s">
        <v>745</v>
      </c>
      <c r="G164" s="60">
        <v>32</v>
      </c>
      <c r="H164" s="60">
        <v>2</v>
      </c>
      <c r="I164" s="60" t="s">
        <v>955</v>
      </c>
      <c r="J164" s="60" t="s">
        <v>956</v>
      </c>
      <c r="K164" s="60" t="str">
        <f>VLOOKUP(E164,'CENTRO DE COSTOS'!A:C,3,0)</f>
        <v>1164 SECRETARÍA DE SEGURIDAD Y CONVIVENCIA</v>
      </c>
      <c r="N164" s="64"/>
      <c r="O164" s="63"/>
    </row>
    <row r="165" spans="1:15" ht="60" customHeight="1">
      <c r="A165" s="60">
        <v>2400030</v>
      </c>
      <c r="B165" s="308" t="s">
        <v>952</v>
      </c>
      <c r="C165" s="60" t="s">
        <v>390</v>
      </c>
      <c r="D165" s="60" t="s">
        <v>590</v>
      </c>
      <c r="E165" s="61" t="str">
        <f t="shared" si="2"/>
        <v>SECRETARÍA DE SEGURIDAD Y CONVIVENCIA</v>
      </c>
      <c r="F165" s="60" t="s">
        <v>745</v>
      </c>
      <c r="G165" s="60">
        <v>32</v>
      </c>
      <c r="H165" s="60">
        <v>3</v>
      </c>
      <c r="I165" s="60" t="s">
        <v>957</v>
      </c>
      <c r="J165" s="60" t="s">
        <v>958</v>
      </c>
      <c r="K165" s="60" t="str">
        <f>VLOOKUP(E165,'CENTRO DE COSTOS'!A:C,3,0)</f>
        <v>1164 SECRETARÍA DE SEGURIDAD Y CONVIVENCIA</v>
      </c>
      <c r="N165" s="64"/>
      <c r="O165" s="63"/>
    </row>
    <row r="166" spans="1:15" ht="60" customHeight="1">
      <c r="A166" s="60">
        <v>2400030</v>
      </c>
      <c r="B166" s="308" t="s">
        <v>952</v>
      </c>
      <c r="C166" s="60" t="s">
        <v>390</v>
      </c>
      <c r="D166" s="60" t="s">
        <v>590</v>
      </c>
      <c r="E166" s="61" t="str">
        <f t="shared" si="2"/>
        <v>SECRETARÍA DE SEGURIDAD Y CONVIVENCIA</v>
      </c>
      <c r="F166" s="60" t="s">
        <v>745</v>
      </c>
      <c r="G166" s="60">
        <v>32</v>
      </c>
      <c r="H166" s="60">
        <v>4</v>
      </c>
      <c r="I166" s="60" t="s">
        <v>959</v>
      </c>
      <c r="J166" s="60" t="s">
        <v>960</v>
      </c>
      <c r="K166" s="60" t="str">
        <f>VLOOKUP(E166,'CENTRO DE COSTOS'!A:C,3,0)</f>
        <v>1164 SECRETARÍA DE SEGURIDAD Y CONVIVENCIA</v>
      </c>
      <c r="N166" s="64"/>
      <c r="O166" s="63"/>
    </row>
    <row r="167" spans="1:15" ht="48" customHeight="1">
      <c r="A167" s="60">
        <v>2400031</v>
      </c>
      <c r="B167" s="308" t="s">
        <v>961</v>
      </c>
      <c r="C167" s="60" t="s">
        <v>392</v>
      </c>
      <c r="D167" s="60" t="s">
        <v>553</v>
      </c>
      <c r="E167" s="61" t="str">
        <f t="shared" si="2"/>
        <v>DIRECCIÓN DE COMUNICACIONES</v>
      </c>
      <c r="F167" s="60" t="s">
        <v>664</v>
      </c>
      <c r="G167" s="60">
        <v>31</v>
      </c>
      <c r="H167" s="60">
        <v>1</v>
      </c>
      <c r="I167" s="60" t="s">
        <v>962</v>
      </c>
      <c r="J167" s="60" t="s">
        <v>963</v>
      </c>
      <c r="K167" s="60" t="str">
        <f>VLOOKUP(E167,'CENTRO DE COSTOS'!A:C,3,0)</f>
        <v>1174 DIRECCIÓN DE COMUNICACIONES</v>
      </c>
      <c r="N167" s="64"/>
      <c r="O167" s="63"/>
    </row>
    <row r="168" spans="1:15" ht="48" customHeight="1">
      <c r="A168" s="60">
        <v>2400031</v>
      </c>
      <c r="B168" s="308" t="s">
        <v>961</v>
      </c>
      <c r="C168" s="60" t="s">
        <v>392</v>
      </c>
      <c r="D168" s="60" t="s">
        <v>553</v>
      </c>
      <c r="E168" s="61" t="str">
        <f t="shared" si="2"/>
        <v>DIRECCIÓN DE COMUNICACIONES</v>
      </c>
      <c r="F168" s="60" t="s">
        <v>664</v>
      </c>
      <c r="G168" s="60">
        <v>31</v>
      </c>
      <c r="H168" s="60">
        <v>2</v>
      </c>
      <c r="I168" s="60" t="s">
        <v>964</v>
      </c>
      <c r="J168" s="60" t="s">
        <v>965</v>
      </c>
      <c r="K168" s="60" t="str">
        <f>VLOOKUP(E168,'CENTRO DE COSTOS'!A:C,3,0)</f>
        <v>1174 DIRECCIÓN DE COMUNICACIONES</v>
      </c>
      <c r="N168" s="64"/>
      <c r="O168" s="63"/>
    </row>
    <row r="169" spans="1:15" ht="48" customHeight="1">
      <c r="A169" s="60">
        <v>2400031</v>
      </c>
      <c r="B169" s="308" t="s">
        <v>961</v>
      </c>
      <c r="C169" s="60" t="s">
        <v>392</v>
      </c>
      <c r="D169" s="60" t="s">
        <v>553</v>
      </c>
      <c r="E169" s="61" t="str">
        <f t="shared" si="2"/>
        <v>DIRECCIÓN DE COMUNICACIONES</v>
      </c>
      <c r="F169" s="60" t="s">
        <v>664</v>
      </c>
      <c r="G169" s="60">
        <v>31</v>
      </c>
      <c r="H169" s="60">
        <v>3</v>
      </c>
      <c r="I169" s="60" t="s">
        <v>966</v>
      </c>
      <c r="J169" s="60" t="s">
        <v>967</v>
      </c>
      <c r="K169" s="60" t="str">
        <f>VLOOKUP(E169,'CENTRO DE COSTOS'!A:C,3,0)</f>
        <v>1174 DIRECCIÓN DE COMUNICACIONES</v>
      </c>
      <c r="N169" s="64"/>
      <c r="O169" s="63"/>
    </row>
    <row r="170" spans="1:15" ht="48" customHeight="1">
      <c r="A170" s="60">
        <v>2400031</v>
      </c>
      <c r="B170" s="308" t="s">
        <v>961</v>
      </c>
      <c r="C170" s="60" t="s">
        <v>392</v>
      </c>
      <c r="D170" s="60" t="s">
        <v>553</v>
      </c>
      <c r="E170" s="61" t="str">
        <f t="shared" si="2"/>
        <v>DIRECCIÓN DE COMUNICACIONES</v>
      </c>
      <c r="F170" s="60" t="s">
        <v>664</v>
      </c>
      <c r="G170" s="60">
        <v>31</v>
      </c>
      <c r="H170" s="60">
        <v>4</v>
      </c>
      <c r="I170" s="60" t="s">
        <v>968</v>
      </c>
      <c r="J170" s="60" t="s">
        <v>969</v>
      </c>
      <c r="K170" s="60" t="str">
        <f>VLOOKUP(E170,'CENTRO DE COSTOS'!A:C,3,0)</f>
        <v>1174 DIRECCIÓN DE COMUNICACIONES</v>
      </c>
      <c r="N170" s="64"/>
      <c r="O170" s="63"/>
    </row>
    <row r="171" spans="1:15" ht="48" customHeight="1">
      <c r="A171" s="60">
        <v>2400031</v>
      </c>
      <c r="B171" s="308" t="s">
        <v>961</v>
      </c>
      <c r="C171" s="60" t="s">
        <v>392</v>
      </c>
      <c r="D171" s="60" t="s">
        <v>553</v>
      </c>
      <c r="E171" s="61" t="str">
        <f t="shared" si="2"/>
        <v>DIRECCIÓN DE COMUNICACIONES</v>
      </c>
      <c r="F171" s="60" t="s">
        <v>664</v>
      </c>
      <c r="G171" s="60">
        <v>31</v>
      </c>
      <c r="H171" s="60">
        <v>5</v>
      </c>
      <c r="I171" s="60" t="s">
        <v>970</v>
      </c>
      <c r="J171" s="60" t="s">
        <v>971</v>
      </c>
      <c r="K171" s="60" t="str">
        <f>VLOOKUP(E171,'CENTRO DE COSTOS'!A:C,3,0)</f>
        <v>1174 DIRECCIÓN DE COMUNICACIONES</v>
      </c>
      <c r="N171" s="64"/>
      <c r="O171" s="63"/>
    </row>
    <row r="172" spans="1:15" ht="48" customHeight="1">
      <c r="A172" s="60">
        <v>2400031</v>
      </c>
      <c r="B172" s="308" t="s">
        <v>961</v>
      </c>
      <c r="C172" s="60" t="s">
        <v>392</v>
      </c>
      <c r="D172" s="60" t="s">
        <v>553</v>
      </c>
      <c r="E172" s="61" t="str">
        <f t="shared" si="2"/>
        <v>DIRECCIÓN DE COMUNICACIONES</v>
      </c>
      <c r="F172" s="60" t="s">
        <v>664</v>
      </c>
      <c r="G172" s="60">
        <v>31</v>
      </c>
      <c r="H172" s="60">
        <v>6</v>
      </c>
      <c r="I172" s="60" t="s">
        <v>972</v>
      </c>
      <c r="J172" s="60" t="s">
        <v>973</v>
      </c>
      <c r="K172" s="60" t="str">
        <f>VLOOKUP(E172,'CENTRO DE COSTOS'!A:C,3,0)</f>
        <v>1174 DIRECCIÓN DE COMUNICACIONES</v>
      </c>
      <c r="N172" s="64"/>
      <c r="O172" s="63"/>
    </row>
    <row r="173" spans="1:15" ht="48" customHeight="1">
      <c r="A173" s="60">
        <v>2400031</v>
      </c>
      <c r="B173" s="308" t="s">
        <v>961</v>
      </c>
      <c r="C173" s="60" t="s">
        <v>392</v>
      </c>
      <c r="D173" s="60" t="s">
        <v>553</v>
      </c>
      <c r="E173" s="61" t="str">
        <f t="shared" si="2"/>
        <v>DIRECCIÓN DE COMUNICACIONES</v>
      </c>
      <c r="F173" s="60" t="s">
        <v>664</v>
      </c>
      <c r="G173" s="60">
        <v>31</v>
      </c>
      <c r="H173" s="60">
        <v>7</v>
      </c>
      <c r="I173" s="60" t="s">
        <v>974</v>
      </c>
      <c r="J173" s="60" t="s">
        <v>975</v>
      </c>
      <c r="K173" s="60" t="str">
        <f>VLOOKUP(E173,'CENTRO DE COSTOS'!A:C,3,0)</f>
        <v>1174 DIRECCIÓN DE COMUNICACIONES</v>
      </c>
      <c r="N173" s="64"/>
      <c r="O173" s="63"/>
    </row>
    <row r="174" spans="1:15" ht="48" customHeight="1">
      <c r="A174" s="60">
        <v>2400031</v>
      </c>
      <c r="B174" s="308" t="s">
        <v>961</v>
      </c>
      <c r="C174" s="60" t="s">
        <v>392</v>
      </c>
      <c r="D174" s="60" t="s">
        <v>553</v>
      </c>
      <c r="E174" s="61" t="str">
        <f t="shared" si="2"/>
        <v>DIRECCIÓN DE COMUNICACIONES</v>
      </c>
      <c r="F174" s="60" t="s">
        <v>664</v>
      </c>
      <c r="G174" s="60">
        <v>31</v>
      </c>
      <c r="H174" s="60">
        <v>8</v>
      </c>
      <c r="I174" s="60" t="s">
        <v>976</v>
      </c>
      <c r="J174" s="60" t="s">
        <v>977</v>
      </c>
      <c r="K174" s="60" t="str">
        <f>VLOOKUP(E174,'CENTRO DE COSTOS'!A:C,3,0)</f>
        <v>1174 DIRECCIÓN DE COMUNICACIONES</v>
      </c>
      <c r="N174" s="64"/>
      <c r="O174" s="63"/>
    </row>
    <row r="175" spans="1:15" ht="36" customHeight="1">
      <c r="A175" s="60">
        <v>2400032</v>
      </c>
      <c r="B175" s="308" t="s">
        <v>978</v>
      </c>
      <c r="C175" s="60" t="s">
        <v>979</v>
      </c>
      <c r="D175" s="60" t="s">
        <v>640</v>
      </c>
      <c r="E175" s="61" t="str">
        <f t="shared" si="2"/>
        <v>SECRETARÍA DE PLANEACIÓN</v>
      </c>
      <c r="F175" s="60" t="s">
        <v>664</v>
      </c>
      <c r="G175" s="60">
        <v>31</v>
      </c>
      <c r="H175" s="60">
        <v>1</v>
      </c>
      <c r="I175" s="60" t="s">
        <v>980</v>
      </c>
      <c r="J175" s="60" t="s">
        <v>981</v>
      </c>
      <c r="K175" s="60" t="str">
        <f>VLOOKUP(E175,'CENTRO DE COSTOS'!A:C,3,0)</f>
        <v>1149 SECRETARÍA DE PLANEACIÓN</v>
      </c>
      <c r="N175" s="64"/>
      <c r="O175" s="63"/>
    </row>
    <row r="176" spans="1:15" ht="36" customHeight="1">
      <c r="A176" s="60">
        <v>2400032</v>
      </c>
      <c r="B176" s="308" t="s">
        <v>978</v>
      </c>
      <c r="C176" s="60" t="s">
        <v>979</v>
      </c>
      <c r="D176" s="60" t="s">
        <v>640</v>
      </c>
      <c r="E176" s="61" t="str">
        <f t="shared" si="2"/>
        <v>SECRETARÍA DE PLANEACIÓN</v>
      </c>
      <c r="F176" s="60" t="s">
        <v>664</v>
      </c>
      <c r="G176" s="60">
        <v>31</v>
      </c>
      <c r="H176" s="60">
        <v>2</v>
      </c>
      <c r="I176" s="60" t="s">
        <v>982</v>
      </c>
      <c r="J176" s="60" t="s">
        <v>983</v>
      </c>
      <c r="K176" s="60" t="str">
        <f>VLOOKUP(E176,'CENTRO DE COSTOS'!A:C,3,0)</f>
        <v>1149 SECRETARÍA DE PLANEACIÓN</v>
      </c>
      <c r="N176" s="64"/>
      <c r="O176" s="63"/>
    </row>
    <row r="177" spans="1:15" ht="36" customHeight="1">
      <c r="A177" s="60">
        <v>2400032</v>
      </c>
      <c r="B177" s="308" t="s">
        <v>978</v>
      </c>
      <c r="C177" s="60" t="s">
        <v>979</v>
      </c>
      <c r="D177" s="60" t="s">
        <v>640</v>
      </c>
      <c r="E177" s="61" t="str">
        <f t="shared" si="2"/>
        <v>SECRETARÍA DE PLANEACIÓN</v>
      </c>
      <c r="F177" s="60" t="s">
        <v>664</v>
      </c>
      <c r="G177" s="60">
        <v>31</v>
      </c>
      <c r="H177" s="61">
        <v>3</v>
      </c>
      <c r="I177" s="60" t="s">
        <v>984</v>
      </c>
      <c r="J177" s="60" t="s">
        <v>985</v>
      </c>
      <c r="K177" s="60" t="str">
        <f>VLOOKUP(E177,'CENTRO DE COSTOS'!A:C,3,0)</f>
        <v>1149 SECRETARÍA DE PLANEACIÓN</v>
      </c>
      <c r="N177" s="64"/>
      <c r="O177" s="63"/>
    </row>
    <row r="178" spans="1:15" ht="60" customHeight="1">
      <c r="A178" s="60">
        <v>2400033</v>
      </c>
      <c r="B178" s="308" t="s">
        <v>986</v>
      </c>
      <c r="C178" s="60" t="s">
        <v>396</v>
      </c>
      <c r="D178" s="60" t="s">
        <v>573</v>
      </c>
      <c r="E178" s="61" t="str">
        <f t="shared" si="2"/>
        <v>SECRETARÍA AGROPECUARIA Y DE DESARROLLO RURAL</v>
      </c>
      <c r="F178" s="60" t="s">
        <v>987</v>
      </c>
      <c r="G178" s="60">
        <v>23</v>
      </c>
      <c r="H178" s="60">
        <v>1</v>
      </c>
      <c r="I178" s="60" t="s">
        <v>988</v>
      </c>
      <c r="J178" s="60" t="s">
        <v>989</v>
      </c>
      <c r="K178" s="60" t="str">
        <f>VLOOKUP(E178,'CENTRO DE COSTOS'!A:C,3,0)</f>
        <v>1170 SECRETARÍA AGROPECUARIA Y DESARROLLO RURAL</v>
      </c>
      <c r="N178" s="64"/>
      <c r="O178" s="63"/>
    </row>
    <row r="179" spans="1:15" ht="60" customHeight="1">
      <c r="A179" s="60">
        <v>2400033</v>
      </c>
      <c r="B179" s="308" t="s">
        <v>986</v>
      </c>
      <c r="C179" s="60" t="s">
        <v>396</v>
      </c>
      <c r="D179" s="60" t="s">
        <v>573</v>
      </c>
      <c r="E179" s="61" t="str">
        <f t="shared" si="2"/>
        <v>SECRETARÍA AGROPECUARIA Y DE DESARROLLO RURAL</v>
      </c>
      <c r="F179" s="60" t="s">
        <v>987</v>
      </c>
      <c r="G179" s="60">
        <v>23</v>
      </c>
      <c r="H179" s="60">
        <v>2</v>
      </c>
      <c r="I179" s="60" t="s">
        <v>990</v>
      </c>
      <c r="J179" s="60" t="s">
        <v>991</v>
      </c>
      <c r="K179" s="60" t="str">
        <f>VLOOKUP(E179,'CENTRO DE COSTOS'!A:C,3,0)</f>
        <v>1170 SECRETARÍA AGROPECUARIA Y DESARROLLO RURAL</v>
      </c>
      <c r="N179" s="64"/>
      <c r="O179" s="63"/>
    </row>
    <row r="180" spans="1:15" ht="60" customHeight="1">
      <c r="A180" s="60">
        <v>2400033</v>
      </c>
      <c r="B180" s="308" t="s">
        <v>986</v>
      </c>
      <c r="C180" s="60" t="s">
        <v>396</v>
      </c>
      <c r="D180" s="60" t="s">
        <v>573</v>
      </c>
      <c r="E180" s="61" t="str">
        <f t="shared" si="2"/>
        <v>SECRETARÍA AGROPECUARIA Y DE DESARROLLO RURAL</v>
      </c>
      <c r="F180" s="60" t="s">
        <v>987</v>
      </c>
      <c r="G180" s="60">
        <v>23</v>
      </c>
      <c r="H180" s="60">
        <v>3</v>
      </c>
      <c r="I180" s="60" t="s">
        <v>992</v>
      </c>
      <c r="J180" s="60" t="s">
        <v>993</v>
      </c>
      <c r="K180" s="60" t="str">
        <f>VLOOKUP(E180,'CENTRO DE COSTOS'!A:C,3,0)</f>
        <v>1170 SECRETARÍA AGROPECUARIA Y DESARROLLO RURAL</v>
      </c>
      <c r="N180" s="64"/>
      <c r="O180" s="63"/>
    </row>
    <row r="181" spans="1:15" ht="60" customHeight="1">
      <c r="A181" s="60">
        <v>2400033</v>
      </c>
      <c r="B181" s="308" t="s">
        <v>986</v>
      </c>
      <c r="C181" s="60" t="s">
        <v>396</v>
      </c>
      <c r="D181" s="60" t="s">
        <v>573</v>
      </c>
      <c r="E181" s="61" t="str">
        <f t="shared" si="2"/>
        <v>SECRETARÍA AGROPECUARIA Y DE DESARROLLO RURAL</v>
      </c>
      <c r="F181" s="60" t="s">
        <v>987</v>
      </c>
      <c r="G181" s="60">
        <v>23</v>
      </c>
      <c r="H181" s="60">
        <v>4</v>
      </c>
      <c r="I181" s="60" t="s">
        <v>994</v>
      </c>
      <c r="J181" s="60" t="s">
        <v>995</v>
      </c>
      <c r="K181" s="60" t="str">
        <f>VLOOKUP(E181,'CENTRO DE COSTOS'!A:C,3,0)</f>
        <v>1170 SECRETARÍA AGROPECUARIA Y DESARROLLO RURAL</v>
      </c>
      <c r="N181" s="64"/>
      <c r="O181" s="63"/>
    </row>
    <row r="182" spans="1:15" ht="60" customHeight="1">
      <c r="A182" s="60">
        <v>2400033</v>
      </c>
      <c r="B182" s="308" t="s">
        <v>986</v>
      </c>
      <c r="C182" s="60" t="s">
        <v>396</v>
      </c>
      <c r="D182" s="60" t="s">
        <v>573</v>
      </c>
      <c r="E182" s="61" t="str">
        <f t="shared" si="2"/>
        <v>SECRETARÍA AGROPECUARIA Y DE DESARROLLO RURAL</v>
      </c>
      <c r="F182" s="60" t="s">
        <v>987</v>
      </c>
      <c r="G182" s="60">
        <v>23</v>
      </c>
      <c r="H182" s="60">
        <v>5</v>
      </c>
      <c r="I182" s="60" t="s">
        <v>996</v>
      </c>
      <c r="J182" s="60" t="s">
        <v>997</v>
      </c>
      <c r="K182" s="60" t="str">
        <f>VLOOKUP(E182,'CENTRO DE COSTOS'!A:C,3,0)</f>
        <v>1170 SECRETARÍA AGROPECUARIA Y DESARROLLO RURAL</v>
      </c>
      <c r="N182" s="64"/>
      <c r="O182" s="63"/>
    </row>
    <row r="183" spans="1:15" ht="60" customHeight="1">
      <c r="A183" s="60">
        <v>2400033</v>
      </c>
      <c r="B183" s="308" t="s">
        <v>986</v>
      </c>
      <c r="C183" s="60" t="s">
        <v>396</v>
      </c>
      <c r="D183" s="60" t="s">
        <v>573</v>
      </c>
      <c r="E183" s="61" t="str">
        <f t="shared" si="2"/>
        <v>SECRETARÍA AGROPECUARIA Y DE DESARROLLO RURAL</v>
      </c>
      <c r="F183" s="60" t="s">
        <v>987</v>
      </c>
      <c r="G183" s="60">
        <v>23</v>
      </c>
      <c r="H183" s="60">
        <v>6</v>
      </c>
      <c r="I183" s="60" t="s">
        <v>998</v>
      </c>
      <c r="J183" s="60" t="s">
        <v>999</v>
      </c>
      <c r="K183" s="60" t="str">
        <f>VLOOKUP(E183,'CENTRO DE COSTOS'!A:C,3,0)</f>
        <v>1170 SECRETARÍA AGROPECUARIA Y DESARROLLO RURAL</v>
      </c>
      <c r="N183" s="64"/>
      <c r="O183" s="63"/>
    </row>
    <row r="184" spans="1:15" ht="36" customHeight="1">
      <c r="A184" s="60">
        <v>2400034</v>
      </c>
      <c r="B184" s="308" t="s">
        <v>1000</v>
      </c>
      <c r="C184" s="60" t="s">
        <v>398</v>
      </c>
      <c r="D184" s="60" t="s">
        <v>564</v>
      </c>
      <c r="E184" s="61" t="str">
        <f t="shared" si="2"/>
        <v>DIRECCIÓN DE EMPRENDIMIENTO Y DESARROLLO EMPRESARIAL</v>
      </c>
      <c r="F184" s="60" t="s">
        <v>1001</v>
      </c>
      <c r="G184" s="60">
        <v>22</v>
      </c>
      <c r="H184" s="60">
        <v>1</v>
      </c>
      <c r="I184" s="60" t="s">
        <v>1002</v>
      </c>
      <c r="J184" s="60" t="s">
        <v>1003</v>
      </c>
      <c r="K184" s="60" t="str">
        <f>VLOOKUP(E184,'CENTRO DE COSTOS'!A:C,3,0)</f>
        <v>1163 DIRECCIÓN DE EMPRENDIMIENTO Y DESARROLLO EMPRESARIAL</v>
      </c>
      <c r="N184" s="64"/>
      <c r="O184" s="63"/>
    </row>
    <row r="185" spans="1:15" ht="36" customHeight="1">
      <c r="A185" s="60">
        <v>2400034</v>
      </c>
      <c r="B185" s="308" t="s">
        <v>1000</v>
      </c>
      <c r="C185" s="60" t="s">
        <v>398</v>
      </c>
      <c r="D185" s="60" t="s">
        <v>564</v>
      </c>
      <c r="E185" s="61" t="str">
        <f t="shared" si="2"/>
        <v>DIRECCIÓN DE EMPRENDIMIENTO Y DESARROLLO EMPRESARIAL</v>
      </c>
      <c r="F185" s="60" t="s">
        <v>1001</v>
      </c>
      <c r="G185" s="60">
        <v>22</v>
      </c>
      <c r="H185" s="60">
        <v>2</v>
      </c>
      <c r="I185" s="60" t="s">
        <v>1004</v>
      </c>
      <c r="J185" s="60" t="s">
        <v>1005</v>
      </c>
      <c r="K185" s="60" t="str">
        <f>VLOOKUP(E185,'CENTRO DE COSTOS'!A:C,3,0)</f>
        <v>1163 DIRECCIÓN DE EMPRENDIMIENTO Y DESARROLLO EMPRESARIAL</v>
      </c>
      <c r="N185" s="64"/>
      <c r="O185" s="63"/>
    </row>
    <row r="186" spans="1:15" ht="36" customHeight="1">
      <c r="A186" s="60">
        <v>2400034</v>
      </c>
      <c r="B186" s="308" t="s">
        <v>1000</v>
      </c>
      <c r="C186" s="60" t="s">
        <v>398</v>
      </c>
      <c r="D186" s="60" t="s">
        <v>564</v>
      </c>
      <c r="E186" s="61" t="str">
        <f t="shared" si="2"/>
        <v>DIRECCIÓN DE EMPRENDIMIENTO Y DESARROLLO EMPRESARIAL</v>
      </c>
      <c r="F186" s="60" t="s">
        <v>1001</v>
      </c>
      <c r="G186" s="60">
        <v>22</v>
      </c>
      <c r="H186" s="60">
        <v>3</v>
      </c>
      <c r="I186" s="60" t="s">
        <v>1006</v>
      </c>
      <c r="J186" s="60" t="s">
        <v>1007</v>
      </c>
      <c r="K186" s="60" t="str">
        <f>VLOOKUP(E186,'CENTRO DE COSTOS'!A:C,3,0)</f>
        <v>1163 DIRECCIÓN DE EMPRENDIMIENTO Y DESARROLLO EMPRESARIAL</v>
      </c>
      <c r="N186" s="64"/>
      <c r="O186" s="63"/>
    </row>
    <row r="187" spans="1:15" ht="36" customHeight="1">
      <c r="A187" s="60">
        <v>2400034</v>
      </c>
      <c r="B187" s="308" t="s">
        <v>1000</v>
      </c>
      <c r="C187" s="60" t="s">
        <v>398</v>
      </c>
      <c r="D187" s="60" t="s">
        <v>564</v>
      </c>
      <c r="E187" s="61" t="str">
        <f t="shared" si="2"/>
        <v>DIRECCIÓN DE EMPRENDIMIENTO Y DESARROLLO EMPRESARIAL</v>
      </c>
      <c r="F187" s="60" t="s">
        <v>1001</v>
      </c>
      <c r="G187" s="60">
        <v>22</v>
      </c>
      <c r="H187" s="60">
        <v>4</v>
      </c>
      <c r="I187" s="60" t="s">
        <v>1008</v>
      </c>
      <c r="J187" s="60" t="s">
        <v>1009</v>
      </c>
      <c r="K187" s="60" t="str">
        <f>VLOOKUP(E187,'CENTRO DE COSTOS'!A:C,3,0)</f>
        <v>1163 DIRECCIÓN DE EMPRENDIMIENTO Y DESARROLLO EMPRESARIAL</v>
      </c>
      <c r="N187" s="64"/>
      <c r="O187" s="63"/>
    </row>
    <row r="188" spans="1:15" ht="36" customHeight="1">
      <c r="A188" s="60">
        <v>2400034</v>
      </c>
      <c r="B188" s="308" t="s">
        <v>1000</v>
      </c>
      <c r="C188" s="60" t="s">
        <v>398</v>
      </c>
      <c r="D188" s="60" t="s">
        <v>564</v>
      </c>
      <c r="E188" s="61" t="str">
        <f t="shared" si="2"/>
        <v>DIRECCIÓN DE EMPRENDIMIENTO Y DESARROLLO EMPRESARIAL</v>
      </c>
      <c r="F188" s="60" t="s">
        <v>1001</v>
      </c>
      <c r="G188" s="60">
        <v>22</v>
      </c>
      <c r="H188" s="60">
        <v>5</v>
      </c>
      <c r="I188" s="60" t="s">
        <v>1010</v>
      </c>
      <c r="J188" s="60" t="s">
        <v>1011</v>
      </c>
      <c r="K188" s="60" t="str">
        <f>VLOOKUP(E188,'CENTRO DE COSTOS'!A:C,3,0)</f>
        <v>1163 DIRECCIÓN DE EMPRENDIMIENTO Y DESARROLLO EMPRESARIAL</v>
      </c>
      <c r="N188" s="64"/>
      <c r="O188" s="63"/>
    </row>
    <row r="189" spans="1:15" ht="48" customHeight="1">
      <c r="A189" s="60">
        <v>2400034</v>
      </c>
      <c r="B189" s="308" t="s">
        <v>1000</v>
      </c>
      <c r="C189" s="60" t="s">
        <v>398</v>
      </c>
      <c r="D189" s="60" t="s">
        <v>564</v>
      </c>
      <c r="E189" s="61" t="str">
        <f t="shared" si="2"/>
        <v>DIRECCIÓN DE EMPRENDIMIENTO Y DESARROLLO EMPRESARIAL</v>
      </c>
      <c r="F189" s="60" t="s">
        <v>1001</v>
      </c>
      <c r="G189" s="60">
        <v>22</v>
      </c>
      <c r="H189" s="60">
        <v>6</v>
      </c>
      <c r="I189" s="60" t="s">
        <v>1012</v>
      </c>
      <c r="J189" s="60" t="s">
        <v>1013</v>
      </c>
      <c r="K189" s="60" t="str">
        <f>VLOOKUP(E189,'CENTRO DE COSTOS'!A:C,3,0)</f>
        <v>1163 DIRECCIÓN DE EMPRENDIMIENTO Y DESARROLLO EMPRESARIAL</v>
      </c>
      <c r="N189" s="64"/>
      <c r="O189" s="63"/>
    </row>
    <row r="190" spans="1:15" ht="36" customHeight="1">
      <c r="A190" s="60">
        <v>2400035</v>
      </c>
      <c r="B190" s="308" t="s">
        <v>1014</v>
      </c>
      <c r="C190" s="60" t="s">
        <v>400</v>
      </c>
      <c r="D190" s="60" t="s">
        <v>564</v>
      </c>
      <c r="E190" s="61" t="str">
        <f t="shared" si="2"/>
        <v>DIRECCIÓN DE EMPRENDIMIENTO Y DESARROLLO EMPRESARIAL</v>
      </c>
      <c r="F190" s="60" t="s">
        <v>1015</v>
      </c>
      <c r="G190" s="60">
        <v>24</v>
      </c>
      <c r="H190" s="60">
        <v>1</v>
      </c>
      <c r="I190" s="60" t="s">
        <v>1016</v>
      </c>
      <c r="J190" s="60" t="s">
        <v>1017</v>
      </c>
      <c r="K190" s="60" t="str">
        <f>VLOOKUP(E190,'CENTRO DE COSTOS'!A:C,3,0)</f>
        <v>1163 DIRECCIÓN DE EMPRENDIMIENTO Y DESARROLLO EMPRESARIAL</v>
      </c>
      <c r="N190" s="64"/>
      <c r="O190" s="63"/>
    </row>
    <row r="191" spans="1:15" ht="36" customHeight="1">
      <c r="A191" s="60">
        <v>2400035</v>
      </c>
      <c r="B191" s="308" t="s">
        <v>1014</v>
      </c>
      <c r="C191" s="60" t="s">
        <v>400</v>
      </c>
      <c r="D191" s="60" t="s">
        <v>564</v>
      </c>
      <c r="E191" s="61" t="str">
        <f t="shared" si="2"/>
        <v>DIRECCIÓN DE EMPRENDIMIENTO Y DESARROLLO EMPRESARIAL</v>
      </c>
      <c r="F191" s="60" t="s">
        <v>1015</v>
      </c>
      <c r="G191" s="60">
        <v>24</v>
      </c>
      <c r="H191" s="60">
        <v>2</v>
      </c>
      <c r="I191" s="60" t="s">
        <v>1018</v>
      </c>
      <c r="J191" s="60" t="s">
        <v>1019</v>
      </c>
      <c r="K191" s="60" t="str">
        <f>VLOOKUP(E191,'CENTRO DE COSTOS'!A:C,3,0)</f>
        <v>1163 DIRECCIÓN DE EMPRENDIMIENTO Y DESARROLLO EMPRESARIAL</v>
      </c>
      <c r="N191" s="64"/>
      <c r="O191" s="63"/>
    </row>
    <row r="192" spans="1:15" ht="36" customHeight="1">
      <c r="A192" s="60">
        <v>2400035</v>
      </c>
      <c r="B192" s="308" t="s">
        <v>1014</v>
      </c>
      <c r="C192" s="60" t="s">
        <v>400</v>
      </c>
      <c r="D192" s="60" t="s">
        <v>564</v>
      </c>
      <c r="E192" s="61" t="str">
        <f t="shared" si="2"/>
        <v>DIRECCIÓN DE EMPRENDIMIENTO Y DESARROLLO EMPRESARIAL</v>
      </c>
      <c r="F192" s="60" t="s">
        <v>1015</v>
      </c>
      <c r="G192" s="60">
        <v>24</v>
      </c>
      <c r="H192" s="60">
        <v>3</v>
      </c>
      <c r="I192" s="60" t="s">
        <v>1020</v>
      </c>
      <c r="J192" s="60" t="s">
        <v>1021</v>
      </c>
      <c r="K192" s="60" t="str">
        <f>VLOOKUP(E192,'CENTRO DE COSTOS'!A:C,3,0)</f>
        <v>1163 DIRECCIÓN DE EMPRENDIMIENTO Y DESARROLLO EMPRESARIAL</v>
      </c>
      <c r="N192" s="64"/>
      <c r="O192" s="63"/>
    </row>
    <row r="193" spans="1:15" ht="36" customHeight="1">
      <c r="A193" s="60">
        <v>2400035</v>
      </c>
      <c r="B193" s="308" t="s">
        <v>1014</v>
      </c>
      <c r="C193" s="60" t="s">
        <v>400</v>
      </c>
      <c r="D193" s="60" t="s">
        <v>564</v>
      </c>
      <c r="E193" s="61" t="str">
        <f t="shared" si="2"/>
        <v>DIRECCIÓN DE EMPRENDIMIENTO Y DESARROLLO EMPRESARIAL</v>
      </c>
      <c r="F193" s="60" t="s">
        <v>1015</v>
      </c>
      <c r="G193" s="60">
        <v>24</v>
      </c>
      <c r="H193" s="60">
        <v>4</v>
      </c>
      <c r="I193" s="60" t="s">
        <v>1022</v>
      </c>
      <c r="J193" s="60" t="s">
        <v>1023</v>
      </c>
      <c r="K193" s="60" t="str">
        <f>VLOOKUP(E193,'CENTRO DE COSTOS'!A:C,3,0)</f>
        <v>1163 DIRECCIÓN DE EMPRENDIMIENTO Y DESARROLLO EMPRESARIAL</v>
      </c>
      <c r="N193" s="64"/>
      <c r="O193" s="63"/>
    </row>
    <row r="194" spans="1:15" ht="36" customHeight="1">
      <c r="A194" s="60">
        <v>2400035</v>
      </c>
      <c r="B194" s="308" t="s">
        <v>1014</v>
      </c>
      <c r="C194" s="60" t="s">
        <v>400</v>
      </c>
      <c r="D194" s="60" t="s">
        <v>564</v>
      </c>
      <c r="E194" s="61" t="str">
        <f t="shared" si="2"/>
        <v>DIRECCIÓN DE EMPRENDIMIENTO Y DESARROLLO EMPRESARIAL</v>
      </c>
      <c r="F194" s="60" t="s">
        <v>1015</v>
      </c>
      <c r="G194" s="60">
        <v>24</v>
      </c>
      <c r="H194" s="60">
        <v>5</v>
      </c>
      <c r="I194" s="60" t="s">
        <v>1024</v>
      </c>
      <c r="J194" s="60" t="s">
        <v>1025</v>
      </c>
      <c r="K194" s="60" t="str">
        <f>VLOOKUP(E194,'CENTRO DE COSTOS'!A:C,3,0)</f>
        <v>1163 DIRECCIÓN DE EMPRENDIMIENTO Y DESARROLLO EMPRESARIAL</v>
      </c>
      <c r="N194" s="64"/>
      <c r="O194" s="63"/>
    </row>
    <row r="195" spans="1:15" ht="48" customHeight="1">
      <c r="A195" s="60">
        <v>2400035</v>
      </c>
      <c r="B195" s="308" t="s">
        <v>1014</v>
      </c>
      <c r="C195" s="60" t="s">
        <v>400</v>
      </c>
      <c r="D195" s="60" t="s">
        <v>564</v>
      </c>
      <c r="E195" s="61" t="str">
        <f t="shared" ref="E195:E258" si="3">VLOOKUP(D195,N:O,2,0)</f>
        <v>DIRECCIÓN DE EMPRENDIMIENTO Y DESARROLLO EMPRESARIAL</v>
      </c>
      <c r="F195" s="60" t="s">
        <v>1015</v>
      </c>
      <c r="G195" s="60">
        <v>24</v>
      </c>
      <c r="H195" s="60">
        <v>6</v>
      </c>
      <c r="I195" s="60" t="s">
        <v>1026</v>
      </c>
      <c r="J195" s="60" t="s">
        <v>1027</v>
      </c>
      <c r="K195" s="60" t="str">
        <f>VLOOKUP(E195,'CENTRO DE COSTOS'!A:C,3,0)</f>
        <v>1163 DIRECCIÓN DE EMPRENDIMIENTO Y DESARROLLO EMPRESARIAL</v>
      </c>
      <c r="N195" s="64"/>
      <c r="O195" s="63"/>
    </row>
    <row r="196" spans="1:15" ht="48" customHeight="1">
      <c r="A196" s="60">
        <v>2400036</v>
      </c>
      <c r="B196" s="308" t="s">
        <v>1028</v>
      </c>
      <c r="C196" s="60" t="s">
        <v>402</v>
      </c>
      <c r="D196" s="60" t="s">
        <v>564</v>
      </c>
      <c r="E196" s="61" t="str">
        <f t="shared" si="3"/>
        <v>DIRECCIÓN DE EMPRENDIMIENTO Y DESARROLLO EMPRESARIAL</v>
      </c>
      <c r="F196" s="60" t="s">
        <v>1015</v>
      </c>
      <c r="G196" s="60">
        <v>24</v>
      </c>
      <c r="H196" s="60">
        <v>1</v>
      </c>
      <c r="I196" s="60" t="s">
        <v>1029</v>
      </c>
      <c r="J196" s="60" t="s">
        <v>1030</v>
      </c>
      <c r="K196" s="60" t="str">
        <f>VLOOKUP(E196,'CENTRO DE COSTOS'!A:C,3,0)</f>
        <v>1163 DIRECCIÓN DE EMPRENDIMIENTO Y DESARROLLO EMPRESARIAL</v>
      </c>
      <c r="N196" s="64"/>
      <c r="O196" s="63"/>
    </row>
    <row r="197" spans="1:15" ht="48" customHeight="1">
      <c r="A197" s="60">
        <v>2400036</v>
      </c>
      <c r="B197" s="308" t="s">
        <v>1028</v>
      </c>
      <c r="C197" s="60" t="s">
        <v>402</v>
      </c>
      <c r="D197" s="60" t="s">
        <v>564</v>
      </c>
      <c r="E197" s="61" t="str">
        <f t="shared" si="3"/>
        <v>DIRECCIÓN DE EMPRENDIMIENTO Y DESARROLLO EMPRESARIAL</v>
      </c>
      <c r="F197" s="60" t="s">
        <v>1015</v>
      </c>
      <c r="G197" s="60">
        <v>24</v>
      </c>
      <c r="H197" s="60">
        <v>2</v>
      </c>
      <c r="I197" s="60" t="s">
        <v>1031</v>
      </c>
      <c r="J197" s="60" t="s">
        <v>1032</v>
      </c>
      <c r="K197" s="60" t="str">
        <f>VLOOKUP(E197,'CENTRO DE COSTOS'!A:C,3,0)</f>
        <v>1163 DIRECCIÓN DE EMPRENDIMIENTO Y DESARROLLO EMPRESARIAL</v>
      </c>
      <c r="N197" s="64"/>
      <c r="O197" s="63"/>
    </row>
    <row r="198" spans="1:15" ht="48" customHeight="1">
      <c r="A198" s="60">
        <v>2400036</v>
      </c>
      <c r="B198" s="308" t="s">
        <v>1028</v>
      </c>
      <c r="C198" s="60" t="s">
        <v>402</v>
      </c>
      <c r="D198" s="60" t="s">
        <v>564</v>
      </c>
      <c r="E198" s="61" t="str">
        <f t="shared" si="3"/>
        <v>DIRECCIÓN DE EMPRENDIMIENTO Y DESARROLLO EMPRESARIAL</v>
      </c>
      <c r="F198" s="60" t="s">
        <v>1015</v>
      </c>
      <c r="G198" s="60">
        <v>24</v>
      </c>
      <c r="H198" s="60">
        <v>3</v>
      </c>
      <c r="I198" s="60" t="s">
        <v>1033</v>
      </c>
      <c r="J198" s="60" t="s">
        <v>1034</v>
      </c>
      <c r="K198" s="60" t="str">
        <f>VLOOKUP(E198,'CENTRO DE COSTOS'!A:C,3,0)</f>
        <v>1163 DIRECCIÓN DE EMPRENDIMIENTO Y DESARROLLO EMPRESARIAL</v>
      </c>
      <c r="N198" s="64"/>
      <c r="O198" s="63"/>
    </row>
    <row r="199" spans="1:15" ht="48" customHeight="1">
      <c r="A199" s="60">
        <v>2400036</v>
      </c>
      <c r="B199" s="308" t="s">
        <v>1028</v>
      </c>
      <c r="C199" s="60" t="s">
        <v>402</v>
      </c>
      <c r="D199" s="60" t="s">
        <v>564</v>
      </c>
      <c r="E199" s="61" t="str">
        <f t="shared" si="3"/>
        <v>DIRECCIÓN DE EMPRENDIMIENTO Y DESARROLLO EMPRESARIAL</v>
      </c>
      <c r="F199" s="60" t="s">
        <v>1015</v>
      </c>
      <c r="G199" s="60">
        <v>24</v>
      </c>
      <c r="H199" s="60">
        <v>4</v>
      </c>
      <c r="I199" s="60" t="s">
        <v>1035</v>
      </c>
      <c r="J199" s="60" t="s">
        <v>1036</v>
      </c>
      <c r="K199" s="60" t="str">
        <f>VLOOKUP(E199,'CENTRO DE COSTOS'!A:C,3,0)</f>
        <v>1163 DIRECCIÓN DE EMPRENDIMIENTO Y DESARROLLO EMPRESARIAL</v>
      </c>
      <c r="N199" s="64"/>
      <c r="O199" s="63"/>
    </row>
    <row r="200" spans="1:15" ht="72" customHeight="1">
      <c r="A200" s="60">
        <v>2400036</v>
      </c>
      <c r="B200" s="308" t="s">
        <v>1028</v>
      </c>
      <c r="C200" s="60" t="s">
        <v>402</v>
      </c>
      <c r="D200" s="60" t="s">
        <v>564</v>
      </c>
      <c r="E200" s="61" t="str">
        <f t="shared" si="3"/>
        <v>DIRECCIÓN DE EMPRENDIMIENTO Y DESARROLLO EMPRESARIAL</v>
      </c>
      <c r="F200" s="60" t="s">
        <v>1015</v>
      </c>
      <c r="G200" s="60">
        <v>24</v>
      </c>
      <c r="H200" s="60">
        <v>5</v>
      </c>
      <c r="I200" s="60" t="s">
        <v>1037</v>
      </c>
      <c r="J200" s="60" t="s">
        <v>1038</v>
      </c>
      <c r="K200" s="60" t="str">
        <f>VLOOKUP(E200,'CENTRO DE COSTOS'!A:C,3,0)</f>
        <v>1163 DIRECCIÓN DE EMPRENDIMIENTO Y DESARROLLO EMPRESARIAL</v>
      </c>
      <c r="N200" s="64"/>
      <c r="O200" s="63"/>
    </row>
    <row r="201" spans="1:15" ht="48" customHeight="1">
      <c r="A201" s="60">
        <v>2400036</v>
      </c>
      <c r="B201" s="308" t="s">
        <v>1028</v>
      </c>
      <c r="C201" s="60" t="s">
        <v>402</v>
      </c>
      <c r="D201" s="60" t="s">
        <v>564</v>
      </c>
      <c r="E201" s="61" t="str">
        <f t="shared" si="3"/>
        <v>DIRECCIÓN DE EMPRENDIMIENTO Y DESARROLLO EMPRESARIAL</v>
      </c>
      <c r="F201" s="60" t="s">
        <v>1015</v>
      </c>
      <c r="G201" s="60">
        <v>24</v>
      </c>
      <c r="H201" s="60">
        <v>6</v>
      </c>
      <c r="I201" s="60" t="s">
        <v>1039</v>
      </c>
      <c r="J201" s="60" t="s">
        <v>1040</v>
      </c>
      <c r="K201" s="60" t="str">
        <f>VLOOKUP(E201,'CENTRO DE COSTOS'!A:C,3,0)</f>
        <v>1163 DIRECCIÓN DE EMPRENDIMIENTO Y DESARROLLO EMPRESARIAL</v>
      </c>
      <c r="N201" s="64"/>
      <c r="O201" s="63"/>
    </row>
    <row r="202" spans="1:15" ht="48" customHeight="1">
      <c r="A202" s="60">
        <v>2400036</v>
      </c>
      <c r="B202" s="308" t="s">
        <v>1028</v>
      </c>
      <c r="C202" s="60" t="s">
        <v>402</v>
      </c>
      <c r="D202" s="60" t="s">
        <v>564</v>
      </c>
      <c r="E202" s="61" t="str">
        <f t="shared" si="3"/>
        <v>DIRECCIÓN DE EMPRENDIMIENTO Y DESARROLLO EMPRESARIAL</v>
      </c>
      <c r="F202" s="60" t="s">
        <v>1015</v>
      </c>
      <c r="G202" s="60">
        <v>24</v>
      </c>
      <c r="H202" s="60">
        <v>7</v>
      </c>
      <c r="I202" s="60" t="s">
        <v>1041</v>
      </c>
      <c r="J202" s="60" t="s">
        <v>1042</v>
      </c>
      <c r="K202" s="60" t="str">
        <f>VLOOKUP(E202,'CENTRO DE COSTOS'!A:C,3,0)</f>
        <v>1163 DIRECCIÓN DE EMPRENDIMIENTO Y DESARROLLO EMPRESARIAL</v>
      </c>
      <c r="N202" s="64"/>
      <c r="O202" s="63"/>
    </row>
    <row r="203" spans="1:15" ht="48" customHeight="1">
      <c r="A203" s="60">
        <v>2400036</v>
      </c>
      <c r="B203" s="308" t="s">
        <v>1028</v>
      </c>
      <c r="C203" s="60" t="s">
        <v>402</v>
      </c>
      <c r="D203" s="60" t="s">
        <v>564</v>
      </c>
      <c r="E203" s="61" t="str">
        <f t="shared" si="3"/>
        <v>DIRECCIÓN DE EMPRENDIMIENTO Y DESARROLLO EMPRESARIAL</v>
      </c>
      <c r="F203" s="60" t="s">
        <v>1015</v>
      </c>
      <c r="G203" s="60">
        <v>24</v>
      </c>
      <c r="H203" s="60">
        <v>8</v>
      </c>
      <c r="I203" s="60" t="s">
        <v>1043</v>
      </c>
      <c r="J203" s="60" t="s">
        <v>1044</v>
      </c>
      <c r="K203" s="60" t="str">
        <f>VLOOKUP(E203,'CENTRO DE COSTOS'!A:C,3,0)</f>
        <v>1163 DIRECCIÓN DE EMPRENDIMIENTO Y DESARROLLO EMPRESARIAL</v>
      </c>
      <c r="N203" s="64"/>
      <c r="O203" s="63"/>
    </row>
    <row r="204" spans="1:15" ht="48" customHeight="1">
      <c r="A204" s="60">
        <v>2400036</v>
      </c>
      <c r="B204" s="308" t="s">
        <v>1028</v>
      </c>
      <c r="C204" s="60" t="s">
        <v>402</v>
      </c>
      <c r="D204" s="60" t="s">
        <v>564</v>
      </c>
      <c r="E204" s="61" t="str">
        <f t="shared" si="3"/>
        <v>DIRECCIÓN DE EMPRENDIMIENTO Y DESARROLLO EMPRESARIAL</v>
      </c>
      <c r="F204" s="60" t="s">
        <v>1015</v>
      </c>
      <c r="G204" s="60">
        <v>24</v>
      </c>
      <c r="H204" s="60">
        <v>9</v>
      </c>
      <c r="I204" s="60" t="s">
        <v>1045</v>
      </c>
      <c r="J204" s="60" t="s">
        <v>1046</v>
      </c>
      <c r="K204" s="60" t="str">
        <f>VLOOKUP(E204,'CENTRO DE COSTOS'!A:C,3,0)</f>
        <v>1163 DIRECCIÓN DE EMPRENDIMIENTO Y DESARROLLO EMPRESARIAL</v>
      </c>
      <c r="N204" s="64"/>
      <c r="O204" s="63"/>
    </row>
    <row r="205" spans="1:15" ht="48" customHeight="1">
      <c r="A205" s="60">
        <v>2400036</v>
      </c>
      <c r="B205" s="308" t="s">
        <v>1028</v>
      </c>
      <c r="C205" s="60" t="s">
        <v>402</v>
      </c>
      <c r="D205" s="60" t="s">
        <v>564</v>
      </c>
      <c r="E205" s="61" t="str">
        <f t="shared" si="3"/>
        <v>DIRECCIÓN DE EMPRENDIMIENTO Y DESARROLLO EMPRESARIAL</v>
      </c>
      <c r="F205" s="60" t="s">
        <v>1015</v>
      </c>
      <c r="G205" s="60">
        <v>24</v>
      </c>
      <c r="H205" s="60">
        <v>10</v>
      </c>
      <c r="I205" s="60" t="s">
        <v>1047</v>
      </c>
      <c r="J205" s="60" t="s">
        <v>1048</v>
      </c>
      <c r="K205" s="60" t="str">
        <f>VLOOKUP(E205,'CENTRO DE COSTOS'!A:C,3,0)</f>
        <v>1163 DIRECCIÓN DE EMPRENDIMIENTO Y DESARROLLO EMPRESARIAL</v>
      </c>
      <c r="N205" s="64"/>
      <c r="O205" s="63"/>
    </row>
    <row r="206" spans="1:15" ht="48" customHeight="1">
      <c r="A206" s="60">
        <v>2400036</v>
      </c>
      <c r="B206" s="308" t="s">
        <v>1028</v>
      </c>
      <c r="C206" s="60" t="s">
        <v>402</v>
      </c>
      <c r="D206" s="60" t="s">
        <v>564</v>
      </c>
      <c r="E206" s="61" t="str">
        <f t="shared" si="3"/>
        <v>DIRECCIÓN DE EMPRENDIMIENTO Y DESARROLLO EMPRESARIAL</v>
      </c>
      <c r="F206" s="60" t="s">
        <v>1015</v>
      </c>
      <c r="G206" s="60">
        <v>24</v>
      </c>
      <c r="H206" s="60">
        <v>11</v>
      </c>
      <c r="I206" s="60" t="s">
        <v>1049</v>
      </c>
      <c r="J206" s="60" t="s">
        <v>1050</v>
      </c>
      <c r="K206" s="60" t="str">
        <f>VLOOKUP(E206,'CENTRO DE COSTOS'!A:C,3,0)</f>
        <v>1163 DIRECCIÓN DE EMPRENDIMIENTO Y DESARROLLO EMPRESARIAL</v>
      </c>
      <c r="N206" s="64"/>
      <c r="O206" s="63"/>
    </row>
    <row r="207" spans="1:15" ht="48" customHeight="1">
      <c r="A207" s="60">
        <v>2400036</v>
      </c>
      <c r="B207" s="308" t="s">
        <v>1028</v>
      </c>
      <c r="C207" s="60" t="s">
        <v>402</v>
      </c>
      <c r="D207" s="60" t="s">
        <v>564</v>
      </c>
      <c r="E207" s="61" t="str">
        <f t="shared" si="3"/>
        <v>DIRECCIÓN DE EMPRENDIMIENTO Y DESARROLLO EMPRESARIAL</v>
      </c>
      <c r="F207" s="60" t="s">
        <v>1015</v>
      </c>
      <c r="G207" s="60">
        <v>24</v>
      </c>
      <c r="H207" s="60">
        <v>12</v>
      </c>
      <c r="I207" s="60" t="s">
        <v>1051</v>
      </c>
      <c r="J207" s="60" t="s">
        <v>1052</v>
      </c>
      <c r="K207" s="60" t="str">
        <f>VLOOKUP(E207,'CENTRO DE COSTOS'!A:C,3,0)</f>
        <v>1163 DIRECCIÓN DE EMPRENDIMIENTO Y DESARROLLO EMPRESARIAL</v>
      </c>
      <c r="N207" s="64"/>
      <c r="O207" s="63"/>
    </row>
    <row r="208" spans="1:15" ht="48" customHeight="1">
      <c r="A208" s="60">
        <v>2400036</v>
      </c>
      <c r="B208" s="308" t="s">
        <v>1028</v>
      </c>
      <c r="C208" s="60" t="s">
        <v>402</v>
      </c>
      <c r="D208" s="60" t="s">
        <v>564</v>
      </c>
      <c r="E208" s="61" t="str">
        <f t="shared" si="3"/>
        <v>DIRECCIÓN DE EMPRENDIMIENTO Y DESARROLLO EMPRESARIAL</v>
      </c>
      <c r="F208" s="60" t="s">
        <v>1015</v>
      </c>
      <c r="G208" s="60">
        <v>24</v>
      </c>
      <c r="H208" s="60">
        <v>13</v>
      </c>
      <c r="I208" s="60" t="s">
        <v>1053</v>
      </c>
      <c r="J208" s="60" t="s">
        <v>1054</v>
      </c>
      <c r="K208" s="60" t="str">
        <f>VLOOKUP(E208,'CENTRO DE COSTOS'!A:C,3,0)</f>
        <v>1163 DIRECCIÓN DE EMPRENDIMIENTO Y DESARROLLO EMPRESARIAL</v>
      </c>
      <c r="N208" s="64"/>
      <c r="O208" s="63"/>
    </row>
    <row r="209" spans="1:15" ht="48" customHeight="1">
      <c r="A209" s="60">
        <v>2400036</v>
      </c>
      <c r="B209" s="308" t="s">
        <v>1028</v>
      </c>
      <c r="C209" s="60" t="s">
        <v>402</v>
      </c>
      <c r="D209" s="60" t="s">
        <v>564</v>
      </c>
      <c r="E209" s="61" t="str">
        <f t="shared" si="3"/>
        <v>DIRECCIÓN DE EMPRENDIMIENTO Y DESARROLLO EMPRESARIAL</v>
      </c>
      <c r="F209" s="60" t="s">
        <v>1015</v>
      </c>
      <c r="G209" s="60">
        <v>24</v>
      </c>
      <c r="H209" s="60">
        <v>14</v>
      </c>
      <c r="I209" s="60" t="s">
        <v>1055</v>
      </c>
      <c r="J209" s="60" t="s">
        <v>1056</v>
      </c>
      <c r="K209" s="60" t="str">
        <f>VLOOKUP(E209,'CENTRO DE COSTOS'!A:C,3,0)</f>
        <v>1163 DIRECCIÓN DE EMPRENDIMIENTO Y DESARROLLO EMPRESARIAL</v>
      </c>
      <c r="N209" s="64"/>
      <c r="O209" s="63"/>
    </row>
    <row r="210" spans="1:15" ht="48" customHeight="1">
      <c r="A210" s="60">
        <v>2400036</v>
      </c>
      <c r="B210" s="308" t="s">
        <v>1028</v>
      </c>
      <c r="C210" s="60" t="s">
        <v>402</v>
      </c>
      <c r="D210" s="60" t="s">
        <v>564</v>
      </c>
      <c r="E210" s="61" t="str">
        <f t="shared" si="3"/>
        <v>DIRECCIÓN DE EMPRENDIMIENTO Y DESARROLLO EMPRESARIAL</v>
      </c>
      <c r="F210" s="60" t="s">
        <v>1015</v>
      </c>
      <c r="G210" s="60">
        <v>24</v>
      </c>
      <c r="H210" s="60">
        <v>15</v>
      </c>
      <c r="I210" s="60" t="s">
        <v>1057</v>
      </c>
      <c r="J210" s="60" t="s">
        <v>1058</v>
      </c>
      <c r="K210" s="60" t="str">
        <f>VLOOKUP(E210,'CENTRO DE COSTOS'!A:C,3,0)</f>
        <v>1163 DIRECCIÓN DE EMPRENDIMIENTO Y DESARROLLO EMPRESARIAL</v>
      </c>
      <c r="N210" s="64"/>
      <c r="O210" s="63"/>
    </row>
    <row r="211" spans="1:15" ht="48" customHeight="1">
      <c r="A211" s="60">
        <v>2400036</v>
      </c>
      <c r="B211" s="308" t="s">
        <v>1028</v>
      </c>
      <c r="C211" s="60" t="s">
        <v>402</v>
      </c>
      <c r="D211" s="60" t="s">
        <v>564</v>
      </c>
      <c r="E211" s="61" t="str">
        <f t="shared" si="3"/>
        <v>DIRECCIÓN DE EMPRENDIMIENTO Y DESARROLLO EMPRESARIAL</v>
      </c>
      <c r="F211" s="60" t="s">
        <v>1015</v>
      </c>
      <c r="G211" s="60">
        <v>24</v>
      </c>
      <c r="H211" s="60">
        <v>16</v>
      </c>
      <c r="I211" s="60" t="s">
        <v>1059</v>
      </c>
      <c r="J211" s="60" t="s">
        <v>1060</v>
      </c>
      <c r="K211" s="60" t="str">
        <f>VLOOKUP(E211,'CENTRO DE COSTOS'!A:C,3,0)</f>
        <v>1163 DIRECCIÓN DE EMPRENDIMIENTO Y DESARROLLO EMPRESARIAL</v>
      </c>
      <c r="N211" s="64"/>
      <c r="O211" s="63"/>
    </row>
    <row r="212" spans="1:15" ht="60" customHeight="1">
      <c r="A212" s="60">
        <v>2400037</v>
      </c>
      <c r="B212" s="308" t="s">
        <v>1061</v>
      </c>
      <c r="C212" s="60" t="s">
        <v>404</v>
      </c>
      <c r="D212" s="60" t="s">
        <v>616</v>
      </c>
      <c r="E212" s="61" t="str">
        <f t="shared" si="3"/>
        <v>SECRETARÍA DE GOBIERNO</v>
      </c>
      <c r="F212" s="60" t="s">
        <v>1062</v>
      </c>
      <c r="G212" s="60">
        <v>6</v>
      </c>
      <c r="H212" s="60">
        <v>1</v>
      </c>
      <c r="I212" s="60" t="s">
        <v>1063</v>
      </c>
      <c r="J212" s="60" t="s">
        <v>1064</v>
      </c>
      <c r="K212" s="60" t="str">
        <f>VLOOKUP(E212,'CENTRO DE COSTOS'!A:C,3,0)</f>
        <v>1175 SECRETARÍA DE GOBIERNO</v>
      </c>
      <c r="N212" s="64"/>
      <c r="O212" s="63"/>
    </row>
    <row r="213" spans="1:15" ht="60" customHeight="1">
      <c r="A213" s="60">
        <v>2400037</v>
      </c>
      <c r="B213" s="308" t="s">
        <v>1061</v>
      </c>
      <c r="C213" s="60" t="s">
        <v>404</v>
      </c>
      <c r="D213" s="60" t="s">
        <v>616</v>
      </c>
      <c r="E213" s="61" t="str">
        <f t="shared" si="3"/>
        <v>SECRETARÍA DE GOBIERNO</v>
      </c>
      <c r="F213" s="60" t="s">
        <v>1062</v>
      </c>
      <c r="G213" s="60">
        <v>6</v>
      </c>
      <c r="H213" s="60">
        <v>2</v>
      </c>
      <c r="I213" s="60" t="s">
        <v>1065</v>
      </c>
      <c r="J213" s="60" t="s">
        <v>1066</v>
      </c>
      <c r="K213" s="60" t="str">
        <f>VLOOKUP(E213,'CENTRO DE COSTOS'!A:C,3,0)</f>
        <v>1175 SECRETARÍA DE GOBIERNO</v>
      </c>
      <c r="N213" s="64"/>
      <c r="O213" s="63"/>
    </row>
    <row r="214" spans="1:15" ht="60" customHeight="1">
      <c r="A214" s="60">
        <v>2400037</v>
      </c>
      <c r="B214" s="308" t="s">
        <v>1061</v>
      </c>
      <c r="C214" s="60" t="s">
        <v>404</v>
      </c>
      <c r="D214" s="60" t="s">
        <v>616</v>
      </c>
      <c r="E214" s="61" t="str">
        <f t="shared" si="3"/>
        <v>SECRETARÍA DE GOBIERNO</v>
      </c>
      <c r="F214" s="60" t="s">
        <v>1062</v>
      </c>
      <c r="G214" s="60">
        <v>6</v>
      </c>
      <c r="H214" s="60">
        <v>3</v>
      </c>
      <c r="I214" s="60" t="s">
        <v>1067</v>
      </c>
      <c r="J214" s="60" t="s">
        <v>1068</v>
      </c>
      <c r="K214" s="60" t="str">
        <f>VLOOKUP(E214,'CENTRO DE COSTOS'!A:C,3,0)</f>
        <v>1175 SECRETARÍA DE GOBIERNO</v>
      </c>
      <c r="N214" s="64"/>
      <c r="O214" s="63"/>
    </row>
    <row r="215" spans="1:15" ht="60" customHeight="1">
      <c r="A215" s="60">
        <v>2400037</v>
      </c>
      <c r="B215" s="308" t="s">
        <v>1061</v>
      </c>
      <c r="C215" s="60" t="s">
        <v>404</v>
      </c>
      <c r="D215" s="60" t="s">
        <v>616</v>
      </c>
      <c r="E215" s="61" t="str">
        <f t="shared" si="3"/>
        <v>SECRETARÍA DE GOBIERNO</v>
      </c>
      <c r="F215" s="60" t="s">
        <v>1062</v>
      </c>
      <c r="G215" s="60">
        <v>6</v>
      </c>
      <c r="H215" s="60">
        <v>4</v>
      </c>
      <c r="I215" s="60" t="s">
        <v>1069</v>
      </c>
      <c r="J215" s="60" t="s">
        <v>1070</v>
      </c>
      <c r="K215" s="60" t="str">
        <f>VLOOKUP(E215,'CENTRO DE COSTOS'!A:C,3,0)</f>
        <v>1175 SECRETARÍA DE GOBIERNO</v>
      </c>
      <c r="N215" s="64"/>
      <c r="O215" s="63"/>
    </row>
    <row r="216" spans="1:15" ht="60" customHeight="1">
      <c r="A216" s="60">
        <v>2400037</v>
      </c>
      <c r="B216" s="308" t="s">
        <v>1061</v>
      </c>
      <c r="C216" s="60" t="s">
        <v>404</v>
      </c>
      <c r="D216" s="60" t="s">
        <v>616</v>
      </c>
      <c r="E216" s="61" t="str">
        <f t="shared" si="3"/>
        <v>SECRETARÍA DE GOBIERNO</v>
      </c>
      <c r="F216" s="60" t="s">
        <v>1062</v>
      </c>
      <c r="G216" s="60">
        <v>6</v>
      </c>
      <c r="H216" s="60">
        <v>5</v>
      </c>
      <c r="I216" s="60" t="s">
        <v>1071</v>
      </c>
      <c r="J216" s="60" t="s">
        <v>1072</v>
      </c>
      <c r="K216" s="60" t="str">
        <f>VLOOKUP(E216,'CENTRO DE COSTOS'!A:C,3,0)</f>
        <v>1175 SECRETARÍA DE GOBIERNO</v>
      </c>
      <c r="N216" s="64"/>
      <c r="O216" s="63"/>
    </row>
    <row r="217" spans="1:15" ht="72" customHeight="1">
      <c r="A217" s="60">
        <v>2400038</v>
      </c>
      <c r="B217" s="308" t="s">
        <v>1073</v>
      </c>
      <c r="C217" s="60" t="s">
        <v>406</v>
      </c>
      <c r="D217" s="60" t="s">
        <v>616</v>
      </c>
      <c r="E217" s="61" t="str">
        <f t="shared" si="3"/>
        <v>SECRETARÍA DE GOBIERNO</v>
      </c>
      <c r="F217" s="60" t="s">
        <v>923</v>
      </c>
      <c r="G217" s="60">
        <v>5</v>
      </c>
      <c r="H217" s="60">
        <v>1</v>
      </c>
      <c r="I217" s="60" t="s">
        <v>1074</v>
      </c>
      <c r="J217" s="60" t="s">
        <v>1075</v>
      </c>
      <c r="K217" s="60" t="str">
        <f>VLOOKUP(E217,'CENTRO DE COSTOS'!A:C,3,0)</f>
        <v>1175 SECRETARÍA DE GOBIERNO</v>
      </c>
      <c r="N217" s="64"/>
      <c r="O217" s="63"/>
    </row>
    <row r="218" spans="1:15" ht="72" customHeight="1">
      <c r="A218" s="60">
        <v>2400038</v>
      </c>
      <c r="B218" s="308" t="s">
        <v>1073</v>
      </c>
      <c r="C218" s="60" t="s">
        <v>406</v>
      </c>
      <c r="D218" s="60" t="s">
        <v>616</v>
      </c>
      <c r="E218" s="61" t="str">
        <f t="shared" si="3"/>
        <v>SECRETARÍA DE GOBIERNO</v>
      </c>
      <c r="F218" s="60" t="s">
        <v>923</v>
      </c>
      <c r="G218" s="60">
        <v>5</v>
      </c>
      <c r="H218" s="60">
        <v>2</v>
      </c>
      <c r="I218" s="60" t="s">
        <v>1076</v>
      </c>
      <c r="J218" s="60" t="s">
        <v>1077</v>
      </c>
      <c r="K218" s="60" t="str">
        <f>VLOOKUP(E218,'CENTRO DE COSTOS'!A:C,3,0)</f>
        <v>1175 SECRETARÍA DE GOBIERNO</v>
      </c>
      <c r="N218" s="64"/>
      <c r="O218" s="63"/>
    </row>
    <row r="219" spans="1:15" ht="72" customHeight="1">
      <c r="A219" s="60">
        <v>2400039</v>
      </c>
      <c r="B219" s="308" t="s">
        <v>1078</v>
      </c>
      <c r="C219" s="60" t="s">
        <v>408</v>
      </c>
      <c r="D219" s="60" t="s">
        <v>616</v>
      </c>
      <c r="E219" s="61" t="str">
        <f t="shared" si="3"/>
        <v>SECRETARÍA DE GOBIERNO</v>
      </c>
      <c r="F219" s="60" t="s">
        <v>923</v>
      </c>
      <c r="G219" s="60">
        <v>5</v>
      </c>
      <c r="H219" s="60">
        <v>1</v>
      </c>
      <c r="I219" s="60" t="s">
        <v>1079</v>
      </c>
      <c r="J219" s="60" t="s">
        <v>1080</v>
      </c>
      <c r="K219" s="60" t="str">
        <f>VLOOKUP(E219,'CENTRO DE COSTOS'!A:C,3,0)</f>
        <v>1175 SECRETARÍA DE GOBIERNO</v>
      </c>
      <c r="N219" s="64"/>
      <c r="O219" s="63"/>
    </row>
    <row r="220" spans="1:15" ht="72" customHeight="1">
      <c r="A220" s="60">
        <v>2400039</v>
      </c>
      <c r="B220" s="308" t="s">
        <v>1078</v>
      </c>
      <c r="C220" s="60" t="s">
        <v>408</v>
      </c>
      <c r="D220" s="60" t="s">
        <v>616</v>
      </c>
      <c r="E220" s="61" t="str">
        <f t="shared" si="3"/>
        <v>SECRETARÍA DE GOBIERNO</v>
      </c>
      <c r="F220" s="60" t="s">
        <v>923</v>
      </c>
      <c r="G220" s="60">
        <v>5</v>
      </c>
      <c r="H220" s="60">
        <v>2</v>
      </c>
      <c r="I220" s="60" t="s">
        <v>1081</v>
      </c>
      <c r="J220" s="60" t="s">
        <v>1082</v>
      </c>
      <c r="K220" s="60" t="str">
        <f>VLOOKUP(E220,'CENTRO DE COSTOS'!A:C,3,0)</f>
        <v>1175 SECRETARÍA DE GOBIERNO</v>
      </c>
      <c r="N220" s="64"/>
      <c r="O220" s="63"/>
    </row>
    <row r="221" spans="1:15" ht="72" customHeight="1">
      <c r="A221" s="60">
        <v>2400039</v>
      </c>
      <c r="B221" s="308" t="s">
        <v>1078</v>
      </c>
      <c r="C221" s="60" t="s">
        <v>408</v>
      </c>
      <c r="D221" s="60" t="s">
        <v>616</v>
      </c>
      <c r="E221" s="61" t="str">
        <f t="shared" si="3"/>
        <v>SECRETARÍA DE GOBIERNO</v>
      </c>
      <c r="F221" s="60" t="s">
        <v>923</v>
      </c>
      <c r="G221" s="60">
        <v>5</v>
      </c>
      <c r="H221" s="60">
        <v>3</v>
      </c>
      <c r="I221" s="60" t="s">
        <v>1083</v>
      </c>
      <c r="J221" s="60" t="s">
        <v>1084</v>
      </c>
      <c r="K221" s="60" t="str">
        <f>VLOOKUP(E221,'CENTRO DE COSTOS'!A:C,3,0)</f>
        <v>1175 SECRETARÍA DE GOBIERNO</v>
      </c>
      <c r="N221" s="64"/>
      <c r="O221" s="63"/>
    </row>
    <row r="222" spans="1:15" ht="72" customHeight="1">
      <c r="A222" s="60">
        <v>2400039</v>
      </c>
      <c r="B222" s="308" t="s">
        <v>1078</v>
      </c>
      <c r="C222" s="60" t="s">
        <v>408</v>
      </c>
      <c r="D222" s="60" t="s">
        <v>616</v>
      </c>
      <c r="E222" s="61" t="str">
        <f t="shared" si="3"/>
        <v>SECRETARÍA DE GOBIERNO</v>
      </c>
      <c r="F222" s="60" t="s">
        <v>923</v>
      </c>
      <c r="G222" s="60">
        <v>5</v>
      </c>
      <c r="H222" s="60">
        <v>4</v>
      </c>
      <c r="I222" s="60" t="s">
        <v>1085</v>
      </c>
      <c r="J222" s="60" t="s">
        <v>1086</v>
      </c>
      <c r="K222" s="60" t="str">
        <f>VLOOKUP(E222,'CENTRO DE COSTOS'!A:C,3,0)</f>
        <v>1175 SECRETARÍA DE GOBIERNO</v>
      </c>
      <c r="N222" s="64"/>
      <c r="O222" s="63"/>
    </row>
    <row r="223" spans="1:15" ht="72" customHeight="1">
      <c r="A223" s="60">
        <v>2400039</v>
      </c>
      <c r="B223" s="308" t="s">
        <v>1078</v>
      </c>
      <c r="C223" s="60" t="s">
        <v>408</v>
      </c>
      <c r="D223" s="60" t="s">
        <v>616</v>
      </c>
      <c r="E223" s="61" t="str">
        <f t="shared" si="3"/>
        <v>SECRETARÍA DE GOBIERNO</v>
      </c>
      <c r="F223" s="60" t="s">
        <v>923</v>
      </c>
      <c r="G223" s="60">
        <v>5</v>
      </c>
      <c r="H223" s="60">
        <v>5</v>
      </c>
      <c r="I223" s="60" t="s">
        <v>1087</v>
      </c>
      <c r="J223" s="60" t="s">
        <v>1088</v>
      </c>
      <c r="K223" s="60" t="str">
        <f>VLOOKUP(E223,'CENTRO DE COSTOS'!A:C,3,0)</f>
        <v>1175 SECRETARÍA DE GOBIERNO</v>
      </c>
      <c r="N223" s="64"/>
      <c r="O223" s="63"/>
    </row>
    <row r="224" spans="1:15" ht="36" customHeight="1">
      <c r="A224" s="60">
        <v>2400040</v>
      </c>
      <c r="B224" s="308" t="s">
        <v>1089</v>
      </c>
      <c r="C224" s="60" t="s">
        <v>410</v>
      </c>
      <c r="D224" s="60" t="s">
        <v>616</v>
      </c>
      <c r="E224" s="61" t="str">
        <f t="shared" si="3"/>
        <v>SECRETARÍA DE GOBIERNO</v>
      </c>
      <c r="F224" s="60" t="s">
        <v>599</v>
      </c>
      <c r="G224" s="60">
        <v>28</v>
      </c>
      <c r="H224" s="60">
        <v>1</v>
      </c>
      <c r="I224" s="60" t="s">
        <v>1090</v>
      </c>
      <c r="J224" s="60" t="s">
        <v>1091</v>
      </c>
      <c r="K224" s="60" t="str">
        <f>VLOOKUP(E224,'CENTRO DE COSTOS'!A:C,3,0)</f>
        <v>1175 SECRETARÍA DE GOBIERNO</v>
      </c>
      <c r="N224" s="64"/>
      <c r="O224" s="63"/>
    </row>
    <row r="225" spans="1:15" ht="36" customHeight="1">
      <c r="A225" s="60">
        <v>2400040</v>
      </c>
      <c r="B225" s="308" t="s">
        <v>1089</v>
      </c>
      <c r="C225" s="60" t="s">
        <v>410</v>
      </c>
      <c r="D225" s="60" t="s">
        <v>616</v>
      </c>
      <c r="E225" s="61" t="str">
        <f t="shared" si="3"/>
        <v>SECRETARÍA DE GOBIERNO</v>
      </c>
      <c r="F225" s="60" t="s">
        <v>599</v>
      </c>
      <c r="G225" s="60">
        <v>28</v>
      </c>
      <c r="H225" s="60">
        <v>2</v>
      </c>
      <c r="I225" s="60" t="s">
        <v>1092</v>
      </c>
      <c r="J225" s="60" t="s">
        <v>1093</v>
      </c>
      <c r="K225" s="60" t="str">
        <f>VLOOKUP(E225,'CENTRO DE COSTOS'!A:C,3,0)</f>
        <v>1175 SECRETARÍA DE GOBIERNO</v>
      </c>
      <c r="N225" s="64"/>
      <c r="O225" s="63"/>
    </row>
    <row r="226" spans="1:15" ht="36" customHeight="1">
      <c r="A226" s="60">
        <v>2400040</v>
      </c>
      <c r="B226" s="308" t="s">
        <v>1089</v>
      </c>
      <c r="C226" s="60" t="s">
        <v>410</v>
      </c>
      <c r="D226" s="60" t="s">
        <v>616</v>
      </c>
      <c r="E226" s="61" t="str">
        <f t="shared" si="3"/>
        <v>SECRETARÍA DE GOBIERNO</v>
      </c>
      <c r="F226" s="60" t="s">
        <v>599</v>
      </c>
      <c r="G226" s="60">
        <v>28</v>
      </c>
      <c r="H226" s="60">
        <v>3</v>
      </c>
      <c r="I226" s="60" t="s">
        <v>1094</v>
      </c>
      <c r="J226" s="60" t="s">
        <v>1095</v>
      </c>
      <c r="K226" s="60" t="str">
        <f>VLOOKUP(E226,'CENTRO DE COSTOS'!A:C,3,0)</f>
        <v>1175 SECRETARÍA DE GOBIERNO</v>
      </c>
      <c r="N226" s="64"/>
      <c r="O226" s="63"/>
    </row>
    <row r="227" spans="1:15" ht="36" customHeight="1">
      <c r="A227" s="60">
        <v>2400040</v>
      </c>
      <c r="B227" s="308" t="s">
        <v>1089</v>
      </c>
      <c r="C227" s="60" t="s">
        <v>410</v>
      </c>
      <c r="D227" s="60" t="s">
        <v>616</v>
      </c>
      <c r="E227" s="61" t="str">
        <f t="shared" si="3"/>
        <v>SECRETARÍA DE GOBIERNO</v>
      </c>
      <c r="F227" s="60" t="s">
        <v>599</v>
      </c>
      <c r="G227" s="60">
        <v>28</v>
      </c>
      <c r="H227" s="60">
        <v>4</v>
      </c>
      <c r="I227" s="60" t="s">
        <v>1096</v>
      </c>
      <c r="J227" s="60" t="s">
        <v>1097</v>
      </c>
      <c r="K227" s="60" t="str">
        <f>VLOOKUP(E227,'CENTRO DE COSTOS'!A:C,3,0)</f>
        <v>1175 SECRETARÍA DE GOBIERNO</v>
      </c>
      <c r="N227" s="64"/>
      <c r="O227" s="63"/>
    </row>
    <row r="228" spans="1:15" ht="36" customHeight="1">
      <c r="A228" s="60">
        <v>2400040</v>
      </c>
      <c r="B228" s="308" t="s">
        <v>1089</v>
      </c>
      <c r="C228" s="60" t="s">
        <v>410</v>
      </c>
      <c r="D228" s="60" t="s">
        <v>616</v>
      </c>
      <c r="E228" s="61" t="str">
        <f t="shared" si="3"/>
        <v>SECRETARÍA DE GOBIERNO</v>
      </c>
      <c r="F228" s="60" t="s">
        <v>599</v>
      </c>
      <c r="G228" s="60">
        <v>28</v>
      </c>
      <c r="H228" s="60">
        <v>5</v>
      </c>
      <c r="I228" s="60" t="s">
        <v>1098</v>
      </c>
      <c r="J228" s="60" t="s">
        <v>1099</v>
      </c>
      <c r="K228" s="60" t="str">
        <f>VLOOKUP(E228,'CENTRO DE COSTOS'!A:C,3,0)</f>
        <v>1175 SECRETARÍA DE GOBIERNO</v>
      </c>
      <c r="N228" s="64"/>
      <c r="O228" s="63"/>
    </row>
    <row r="229" spans="1:15" ht="60" customHeight="1">
      <c r="A229" s="60">
        <v>2400041</v>
      </c>
      <c r="B229" s="308" t="s">
        <v>1100</v>
      </c>
      <c r="C229" s="60" t="s">
        <v>412</v>
      </c>
      <c r="D229" s="60" t="s">
        <v>547</v>
      </c>
      <c r="E229" s="61" t="str">
        <f t="shared" si="3"/>
        <v>IMDER - INSTITUTO MUNICIPAL DEL DEPORTE Y LA RECREACIÓN</v>
      </c>
      <c r="F229" s="60" t="s">
        <v>1101</v>
      </c>
      <c r="G229" s="60">
        <v>16</v>
      </c>
      <c r="H229" s="60">
        <v>1</v>
      </c>
      <c r="I229" s="60" t="s">
        <v>1102</v>
      </c>
      <c r="J229" s="60" t="s">
        <v>1103</v>
      </c>
      <c r="K229" s="60" t="str">
        <f>VLOOKUP(E229,'CENTRO DE COSTOS'!A:C,3,0)</f>
        <v>1132 INSTITUTO MUNICIPAL DEL DEPORTE Y LA RECREACIÓN (IMDER)</v>
      </c>
      <c r="N229" s="64"/>
      <c r="O229" s="63"/>
    </row>
    <row r="230" spans="1:15" ht="60" customHeight="1">
      <c r="A230" s="60">
        <v>2400041</v>
      </c>
      <c r="B230" s="308" t="s">
        <v>1100</v>
      </c>
      <c r="C230" s="60" t="s">
        <v>412</v>
      </c>
      <c r="D230" s="60" t="s">
        <v>547</v>
      </c>
      <c r="E230" s="61" t="str">
        <f t="shared" si="3"/>
        <v>IMDER - INSTITUTO MUNICIPAL DEL DEPORTE Y LA RECREACIÓN</v>
      </c>
      <c r="F230" s="60" t="s">
        <v>1101</v>
      </c>
      <c r="G230" s="60">
        <v>16</v>
      </c>
      <c r="H230" s="60">
        <v>2</v>
      </c>
      <c r="I230" s="60" t="s">
        <v>1104</v>
      </c>
      <c r="J230" s="60" t="s">
        <v>1105</v>
      </c>
      <c r="K230" s="60" t="str">
        <f>VLOOKUP(E230,'CENTRO DE COSTOS'!A:C,3,0)</f>
        <v>1132 INSTITUTO MUNICIPAL DEL DEPORTE Y LA RECREACIÓN (IMDER)</v>
      </c>
      <c r="N230" s="64"/>
      <c r="O230" s="63"/>
    </row>
    <row r="231" spans="1:15" ht="60" customHeight="1">
      <c r="A231" s="60">
        <v>2400041</v>
      </c>
      <c r="B231" s="308" t="s">
        <v>1100</v>
      </c>
      <c r="C231" s="60" t="s">
        <v>412</v>
      </c>
      <c r="D231" s="60" t="s">
        <v>547</v>
      </c>
      <c r="E231" s="61" t="str">
        <f t="shared" si="3"/>
        <v>IMDER - INSTITUTO MUNICIPAL DEL DEPORTE Y LA RECREACIÓN</v>
      </c>
      <c r="F231" s="60" t="s">
        <v>1101</v>
      </c>
      <c r="G231" s="60">
        <v>16</v>
      </c>
      <c r="H231" s="60">
        <v>3</v>
      </c>
      <c r="I231" s="60" t="s">
        <v>1106</v>
      </c>
      <c r="J231" s="60" t="s">
        <v>1107</v>
      </c>
      <c r="K231" s="60" t="str">
        <f>VLOOKUP(E231,'CENTRO DE COSTOS'!A:C,3,0)</f>
        <v>1132 INSTITUTO MUNICIPAL DEL DEPORTE Y LA RECREACIÓN (IMDER)</v>
      </c>
      <c r="N231" s="64"/>
      <c r="O231" s="63"/>
    </row>
    <row r="232" spans="1:15" ht="60" customHeight="1">
      <c r="A232" s="60">
        <v>2400041</v>
      </c>
      <c r="B232" s="308" t="s">
        <v>1100</v>
      </c>
      <c r="C232" s="60" t="s">
        <v>412</v>
      </c>
      <c r="D232" s="60" t="s">
        <v>547</v>
      </c>
      <c r="E232" s="61" t="str">
        <f t="shared" si="3"/>
        <v>IMDER - INSTITUTO MUNICIPAL DEL DEPORTE Y LA RECREACIÓN</v>
      </c>
      <c r="F232" s="60" t="s">
        <v>1101</v>
      </c>
      <c r="G232" s="60">
        <v>16</v>
      </c>
      <c r="H232" s="60">
        <v>4</v>
      </c>
      <c r="I232" s="60" t="s">
        <v>1108</v>
      </c>
      <c r="J232" s="60" t="s">
        <v>1109</v>
      </c>
      <c r="K232" s="60" t="str">
        <f>VLOOKUP(E232,'CENTRO DE COSTOS'!A:C,3,0)</f>
        <v>1132 INSTITUTO MUNICIPAL DEL DEPORTE Y LA RECREACIÓN (IMDER)</v>
      </c>
      <c r="N232" s="64"/>
      <c r="O232" s="63"/>
    </row>
    <row r="233" spans="1:15" ht="60" customHeight="1">
      <c r="A233" s="60">
        <v>2400041</v>
      </c>
      <c r="B233" s="308" t="s">
        <v>1100</v>
      </c>
      <c r="C233" s="60" t="s">
        <v>412</v>
      </c>
      <c r="D233" s="60" t="s">
        <v>547</v>
      </c>
      <c r="E233" s="61" t="str">
        <f t="shared" si="3"/>
        <v>IMDER - INSTITUTO MUNICIPAL DEL DEPORTE Y LA RECREACIÓN</v>
      </c>
      <c r="F233" s="60" t="s">
        <v>1101</v>
      </c>
      <c r="G233" s="60">
        <v>16</v>
      </c>
      <c r="H233" s="60">
        <v>5</v>
      </c>
      <c r="I233" s="60" t="s">
        <v>1110</v>
      </c>
      <c r="J233" s="60" t="s">
        <v>1111</v>
      </c>
      <c r="K233" s="60" t="str">
        <f>VLOOKUP(E233,'CENTRO DE COSTOS'!A:C,3,0)</f>
        <v>1132 INSTITUTO MUNICIPAL DEL DEPORTE Y LA RECREACIÓN (IMDER)</v>
      </c>
      <c r="N233" s="64"/>
      <c r="O233" s="63"/>
    </row>
    <row r="234" spans="1:15" ht="60" customHeight="1">
      <c r="A234" s="60">
        <v>2400041</v>
      </c>
      <c r="B234" s="308" t="s">
        <v>1100</v>
      </c>
      <c r="C234" s="60" t="s">
        <v>412</v>
      </c>
      <c r="D234" s="60" t="s">
        <v>547</v>
      </c>
      <c r="E234" s="61" t="str">
        <f t="shared" si="3"/>
        <v>IMDER - INSTITUTO MUNICIPAL DEL DEPORTE Y LA RECREACIÓN</v>
      </c>
      <c r="F234" s="60" t="s">
        <v>1101</v>
      </c>
      <c r="G234" s="60">
        <v>16</v>
      </c>
      <c r="H234" s="60">
        <v>6</v>
      </c>
      <c r="I234" s="60" t="s">
        <v>1112</v>
      </c>
      <c r="J234" s="60" t="s">
        <v>1113</v>
      </c>
      <c r="K234" s="60" t="str">
        <f>VLOOKUP(E234,'CENTRO DE COSTOS'!A:C,3,0)</f>
        <v>1132 INSTITUTO MUNICIPAL DEL DEPORTE Y LA RECREACIÓN (IMDER)</v>
      </c>
      <c r="N234" s="64"/>
      <c r="O234" s="63"/>
    </row>
    <row r="235" spans="1:15" ht="60" customHeight="1">
      <c r="A235" s="60">
        <v>2400042</v>
      </c>
      <c r="B235" s="308" t="s">
        <v>1114</v>
      </c>
      <c r="C235" s="60" t="s">
        <v>414</v>
      </c>
      <c r="D235" s="60" t="s">
        <v>547</v>
      </c>
      <c r="E235" s="61" t="str">
        <f t="shared" si="3"/>
        <v>IMDER - INSTITUTO MUNICIPAL DEL DEPORTE Y LA RECREACIÓN</v>
      </c>
      <c r="F235" s="60" t="s">
        <v>1115</v>
      </c>
      <c r="G235" s="60">
        <v>13</v>
      </c>
      <c r="H235" s="60">
        <v>1</v>
      </c>
      <c r="I235" s="60" t="s">
        <v>1116</v>
      </c>
      <c r="J235" s="60" t="s">
        <v>1117</v>
      </c>
      <c r="K235" s="60" t="str">
        <f>VLOOKUP(E235,'CENTRO DE COSTOS'!A:C,3,0)</f>
        <v>1132 INSTITUTO MUNICIPAL DEL DEPORTE Y LA RECREACIÓN (IMDER)</v>
      </c>
      <c r="N235" s="64"/>
      <c r="O235" s="63"/>
    </row>
    <row r="236" spans="1:15" ht="60" customHeight="1">
      <c r="A236" s="60">
        <v>2400042</v>
      </c>
      <c r="B236" s="308" t="s">
        <v>1114</v>
      </c>
      <c r="C236" s="60" t="s">
        <v>414</v>
      </c>
      <c r="D236" s="60" t="s">
        <v>547</v>
      </c>
      <c r="E236" s="61" t="str">
        <f t="shared" si="3"/>
        <v>IMDER - INSTITUTO MUNICIPAL DEL DEPORTE Y LA RECREACIÓN</v>
      </c>
      <c r="F236" s="60" t="s">
        <v>1115</v>
      </c>
      <c r="G236" s="60">
        <v>13</v>
      </c>
      <c r="H236" s="60">
        <v>2</v>
      </c>
      <c r="I236" s="60" t="s">
        <v>1118</v>
      </c>
      <c r="J236" s="60" t="s">
        <v>1119</v>
      </c>
      <c r="K236" s="60" t="str">
        <f>VLOOKUP(E236,'CENTRO DE COSTOS'!A:C,3,0)</f>
        <v>1132 INSTITUTO MUNICIPAL DEL DEPORTE Y LA RECREACIÓN (IMDER)</v>
      </c>
      <c r="N236" s="64"/>
      <c r="O236" s="63"/>
    </row>
    <row r="237" spans="1:15" ht="60" customHeight="1">
      <c r="A237" s="60">
        <v>2400042</v>
      </c>
      <c r="B237" s="308" t="s">
        <v>1114</v>
      </c>
      <c r="C237" s="60" t="s">
        <v>414</v>
      </c>
      <c r="D237" s="60" t="s">
        <v>547</v>
      </c>
      <c r="E237" s="61" t="str">
        <f t="shared" si="3"/>
        <v>IMDER - INSTITUTO MUNICIPAL DEL DEPORTE Y LA RECREACIÓN</v>
      </c>
      <c r="F237" s="60" t="s">
        <v>1115</v>
      </c>
      <c r="G237" s="60">
        <v>13</v>
      </c>
      <c r="H237" s="60">
        <v>3</v>
      </c>
      <c r="I237" s="60" t="s">
        <v>1120</v>
      </c>
      <c r="J237" s="60" t="s">
        <v>1121</v>
      </c>
      <c r="K237" s="60" t="str">
        <f>VLOOKUP(E237,'CENTRO DE COSTOS'!A:C,3,0)</f>
        <v>1132 INSTITUTO MUNICIPAL DEL DEPORTE Y LA RECREACIÓN (IMDER)</v>
      </c>
      <c r="N237" s="64"/>
      <c r="O237" s="63"/>
    </row>
    <row r="238" spans="1:15" ht="60" customHeight="1">
      <c r="A238" s="60">
        <v>2400042</v>
      </c>
      <c r="B238" s="308" t="s">
        <v>1114</v>
      </c>
      <c r="C238" s="60" t="s">
        <v>414</v>
      </c>
      <c r="D238" s="60" t="s">
        <v>547</v>
      </c>
      <c r="E238" s="61" t="str">
        <f t="shared" si="3"/>
        <v>IMDER - INSTITUTO MUNICIPAL DEL DEPORTE Y LA RECREACIÓN</v>
      </c>
      <c r="F238" s="60" t="s">
        <v>1115</v>
      </c>
      <c r="G238" s="60">
        <v>13</v>
      </c>
      <c r="H238" s="60">
        <v>4</v>
      </c>
      <c r="I238" s="60" t="s">
        <v>1122</v>
      </c>
      <c r="J238" s="60" t="s">
        <v>1123</v>
      </c>
      <c r="K238" s="60" t="str">
        <f>VLOOKUP(E238,'CENTRO DE COSTOS'!A:C,3,0)</f>
        <v>1132 INSTITUTO MUNICIPAL DEL DEPORTE Y LA RECREACIÓN (IMDER)</v>
      </c>
      <c r="N238" s="64"/>
      <c r="O238" s="63"/>
    </row>
    <row r="239" spans="1:15" ht="60" customHeight="1">
      <c r="A239" s="60">
        <v>2400042</v>
      </c>
      <c r="B239" s="308" t="s">
        <v>1114</v>
      </c>
      <c r="C239" s="60" t="s">
        <v>414</v>
      </c>
      <c r="D239" s="60" t="s">
        <v>547</v>
      </c>
      <c r="E239" s="61" t="str">
        <f t="shared" si="3"/>
        <v>IMDER - INSTITUTO MUNICIPAL DEL DEPORTE Y LA RECREACIÓN</v>
      </c>
      <c r="F239" s="60" t="s">
        <v>1115</v>
      </c>
      <c r="G239" s="60">
        <v>13</v>
      </c>
      <c r="H239" s="60">
        <v>5</v>
      </c>
      <c r="I239" s="60" t="s">
        <v>1124</v>
      </c>
      <c r="J239" s="60" t="s">
        <v>1125</v>
      </c>
      <c r="K239" s="60" t="str">
        <f>VLOOKUP(E239,'CENTRO DE COSTOS'!A:C,3,0)</f>
        <v>1132 INSTITUTO MUNICIPAL DEL DEPORTE Y LA RECREACIÓN (IMDER)</v>
      </c>
      <c r="N239" s="64"/>
      <c r="O239" s="63"/>
    </row>
    <row r="240" spans="1:15" ht="60" customHeight="1">
      <c r="A240" s="60">
        <v>2400042</v>
      </c>
      <c r="B240" s="308" t="s">
        <v>1114</v>
      </c>
      <c r="C240" s="60" t="s">
        <v>414</v>
      </c>
      <c r="D240" s="60" t="s">
        <v>547</v>
      </c>
      <c r="E240" s="61" t="str">
        <f t="shared" si="3"/>
        <v>IMDER - INSTITUTO MUNICIPAL DEL DEPORTE Y LA RECREACIÓN</v>
      </c>
      <c r="F240" s="60" t="s">
        <v>1115</v>
      </c>
      <c r="G240" s="60">
        <v>13</v>
      </c>
      <c r="H240" s="60">
        <v>6</v>
      </c>
      <c r="I240" s="60" t="s">
        <v>1126</v>
      </c>
      <c r="J240" s="60" t="s">
        <v>1127</v>
      </c>
      <c r="K240" s="60" t="str">
        <f>VLOOKUP(E240,'CENTRO DE COSTOS'!A:C,3,0)</f>
        <v>1132 INSTITUTO MUNICIPAL DEL DEPORTE Y LA RECREACIÓN (IMDER)</v>
      </c>
      <c r="N240" s="64"/>
      <c r="O240" s="63"/>
    </row>
    <row r="241" spans="1:15" ht="36" customHeight="1">
      <c r="A241" s="60">
        <v>2400043</v>
      </c>
      <c r="B241" s="308" t="s">
        <v>1128</v>
      </c>
      <c r="C241" s="60" t="s">
        <v>416</v>
      </c>
      <c r="D241" s="60" t="s">
        <v>547</v>
      </c>
      <c r="E241" s="61" t="str">
        <f t="shared" si="3"/>
        <v>IMDER - INSTITUTO MUNICIPAL DEL DEPORTE Y LA RECREACIÓN</v>
      </c>
      <c r="F241" s="60" t="s">
        <v>1129</v>
      </c>
      <c r="G241" s="60">
        <v>15</v>
      </c>
      <c r="H241" s="60">
        <v>1</v>
      </c>
      <c r="I241" s="60" t="s">
        <v>1130</v>
      </c>
      <c r="J241" s="60" t="s">
        <v>1131</v>
      </c>
      <c r="K241" s="60" t="str">
        <f>VLOOKUP(E241,'CENTRO DE COSTOS'!A:C,3,0)</f>
        <v>1132 INSTITUTO MUNICIPAL DEL DEPORTE Y LA RECREACIÓN (IMDER)</v>
      </c>
      <c r="N241" s="64"/>
      <c r="O241" s="63"/>
    </row>
    <row r="242" spans="1:15" ht="36" customHeight="1">
      <c r="A242" s="60">
        <v>2400043</v>
      </c>
      <c r="B242" s="308" t="s">
        <v>1128</v>
      </c>
      <c r="C242" s="60" t="s">
        <v>416</v>
      </c>
      <c r="D242" s="60" t="s">
        <v>547</v>
      </c>
      <c r="E242" s="61" t="str">
        <f t="shared" si="3"/>
        <v>IMDER - INSTITUTO MUNICIPAL DEL DEPORTE Y LA RECREACIÓN</v>
      </c>
      <c r="F242" s="60" t="s">
        <v>1129</v>
      </c>
      <c r="G242" s="60">
        <v>15</v>
      </c>
      <c r="H242" s="60">
        <v>2</v>
      </c>
      <c r="I242" s="60" t="s">
        <v>1132</v>
      </c>
      <c r="J242" s="60" t="s">
        <v>1133</v>
      </c>
      <c r="K242" s="60" t="str">
        <f>VLOOKUP(E242,'CENTRO DE COSTOS'!A:C,3,0)</f>
        <v>1132 INSTITUTO MUNICIPAL DEL DEPORTE Y LA RECREACIÓN (IMDER)</v>
      </c>
      <c r="N242" s="64"/>
      <c r="O242" s="63"/>
    </row>
    <row r="243" spans="1:15" ht="36" customHeight="1">
      <c r="A243" s="60">
        <v>2400043</v>
      </c>
      <c r="B243" s="308" t="s">
        <v>1128</v>
      </c>
      <c r="C243" s="60" t="s">
        <v>416</v>
      </c>
      <c r="D243" s="60" t="s">
        <v>547</v>
      </c>
      <c r="E243" s="61" t="str">
        <f t="shared" si="3"/>
        <v>IMDER - INSTITUTO MUNICIPAL DEL DEPORTE Y LA RECREACIÓN</v>
      </c>
      <c r="F243" s="60" t="s">
        <v>1129</v>
      </c>
      <c r="G243" s="60">
        <v>15</v>
      </c>
      <c r="H243" s="60">
        <v>3</v>
      </c>
      <c r="I243" s="60" t="s">
        <v>1134</v>
      </c>
      <c r="J243" s="60" t="s">
        <v>1135</v>
      </c>
      <c r="K243" s="60" t="str">
        <f>VLOOKUP(E243,'CENTRO DE COSTOS'!A:C,3,0)</f>
        <v>1132 INSTITUTO MUNICIPAL DEL DEPORTE Y LA RECREACIÓN (IMDER)</v>
      </c>
      <c r="N243" s="64"/>
      <c r="O243" s="63"/>
    </row>
    <row r="244" spans="1:15" ht="36" customHeight="1">
      <c r="A244" s="60">
        <v>2400043</v>
      </c>
      <c r="B244" s="308" t="s">
        <v>1128</v>
      </c>
      <c r="C244" s="60" t="s">
        <v>416</v>
      </c>
      <c r="D244" s="60" t="s">
        <v>547</v>
      </c>
      <c r="E244" s="61" t="str">
        <f t="shared" si="3"/>
        <v>IMDER - INSTITUTO MUNICIPAL DEL DEPORTE Y LA RECREACIÓN</v>
      </c>
      <c r="F244" s="60" t="s">
        <v>1129</v>
      </c>
      <c r="G244" s="60">
        <v>15</v>
      </c>
      <c r="H244" s="60">
        <v>4</v>
      </c>
      <c r="I244" s="60" t="s">
        <v>1136</v>
      </c>
      <c r="J244" s="60" t="s">
        <v>1137</v>
      </c>
      <c r="K244" s="60" t="str">
        <f>VLOOKUP(E244,'CENTRO DE COSTOS'!A:C,3,0)</f>
        <v>1132 INSTITUTO MUNICIPAL DEL DEPORTE Y LA RECREACIÓN (IMDER)</v>
      </c>
      <c r="N244" s="64"/>
      <c r="O244" s="63"/>
    </row>
    <row r="245" spans="1:15" ht="72" customHeight="1">
      <c r="A245" s="60">
        <v>2400044</v>
      </c>
      <c r="B245" s="308" t="s">
        <v>1138</v>
      </c>
      <c r="C245" s="60" t="s">
        <v>418</v>
      </c>
      <c r="D245" s="60" t="s">
        <v>624</v>
      </c>
      <c r="E245" s="61" t="str">
        <f t="shared" si="3"/>
        <v>SECRETARÍA DE INTEGRACIÓN SOCIAL</v>
      </c>
      <c r="F245" s="60" t="s">
        <v>1062</v>
      </c>
      <c r="G245" s="60">
        <v>6</v>
      </c>
      <c r="H245" s="60">
        <v>1</v>
      </c>
      <c r="I245" s="60" t="s">
        <v>1139</v>
      </c>
      <c r="J245" s="60" t="s">
        <v>1140</v>
      </c>
      <c r="K245" s="60" t="str">
        <f>VLOOKUP(E245,'CENTRO DE COSTOS'!A:C,3,0)</f>
        <v>1153 SECRETARÍA DE INTEGRACIÓN SOCIAL</v>
      </c>
      <c r="N245" s="64"/>
      <c r="O245" s="63"/>
    </row>
    <row r="246" spans="1:15" ht="72" customHeight="1">
      <c r="A246" s="60">
        <v>2400044</v>
      </c>
      <c r="B246" s="308" t="s">
        <v>1138</v>
      </c>
      <c r="C246" s="60" t="s">
        <v>418</v>
      </c>
      <c r="D246" s="60" t="s">
        <v>624</v>
      </c>
      <c r="E246" s="61" t="str">
        <f t="shared" si="3"/>
        <v>SECRETARÍA DE INTEGRACIÓN SOCIAL</v>
      </c>
      <c r="F246" s="60" t="s">
        <v>1062</v>
      </c>
      <c r="G246" s="60">
        <v>6</v>
      </c>
      <c r="H246" s="60">
        <v>2</v>
      </c>
      <c r="I246" s="60" t="s">
        <v>1141</v>
      </c>
      <c r="J246" s="60" t="s">
        <v>1142</v>
      </c>
      <c r="K246" s="60" t="str">
        <f>VLOOKUP(E246,'CENTRO DE COSTOS'!A:C,3,0)</f>
        <v>1153 SECRETARÍA DE INTEGRACIÓN SOCIAL</v>
      </c>
      <c r="N246" s="64"/>
      <c r="O246" s="63"/>
    </row>
    <row r="247" spans="1:15" ht="72" customHeight="1">
      <c r="A247" s="60">
        <v>2400044</v>
      </c>
      <c r="B247" s="308" t="s">
        <v>1138</v>
      </c>
      <c r="C247" s="60" t="s">
        <v>418</v>
      </c>
      <c r="D247" s="60" t="s">
        <v>624</v>
      </c>
      <c r="E247" s="61" t="str">
        <f t="shared" si="3"/>
        <v>SECRETARÍA DE INTEGRACIÓN SOCIAL</v>
      </c>
      <c r="F247" s="60" t="s">
        <v>1062</v>
      </c>
      <c r="G247" s="60">
        <v>6</v>
      </c>
      <c r="H247" s="60">
        <v>3</v>
      </c>
      <c r="I247" s="60" t="s">
        <v>1143</v>
      </c>
      <c r="J247" s="60" t="s">
        <v>1144</v>
      </c>
      <c r="K247" s="60" t="str">
        <f>VLOOKUP(E247,'CENTRO DE COSTOS'!A:C,3,0)</f>
        <v>1153 SECRETARÍA DE INTEGRACIÓN SOCIAL</v>
      </c>
      <c r="N247" s="64"/>
      <c r="O247" s="63"/>
    </row>
    <row r="248" spans="1:15" ht="72" customHeight="1">
      <c r="A248" s="60">
        <v>2400044</v>
      </c>
      <c r="B248" s="308" t="s">
        <v>1138</v>
      </c>
      <c r="C248" s="60" t="s">
        <v>418</v>
      </c>
      <c r="D248" s="60" t="s">
        <v>624</v>
      </c>
      <c r="E248" s="61" t="str">
        <f t="shared" si="3"/>
        <v>SECRETARÍA DE INTEGRACIÓN SOCIAL</v>
      </c>
      <c r="F248" s="60" t="s">
        <v>1062</v>
      </c>
      <c r="G248" s="60">
        <v>6</v>
      </c>
      <c r="H248" s="60">
        <v>4</v>
      </c>
      <c r="I248" s="60" t="s">
        <v>1145</v>
      </c>
      <c r="J248" s="60" t="s">
        <v>1146</v>
      </c>
      <c r="K248" s="60" t="str">
        <f>VLOOKUP(E248,'CENTRO DE COSTOS'!A:C,3,0)</f>
        <v>1153 SECRETARÍA DE INTEGRACIÓN SOCIAL</v>
      </c>
      <c r="N248" s="64"/>
      <c r="O248" s="63"/>
    </row>
    <row r="249" spans="1:15" ht="72" customHeight="1">
      <c r="A249" s="60">
        <v>2400044</v>
      </c>
      <c r="B249" s="308" t="s">
        <v>1138</v>
      </c>
      <c r="C249" s="60" t="s">
        <v>418</v>
      </c>
      <c r="D249" s="60" t="s">
        <v>624</v>
      </c>
      <c r="E249" s="61" t="str">
        <f t="shared" si="3"/>
        <v>SECRETARÍA DE INTEGRACIÓN SOCIAL</v>
      </c>
      <c r="F249" s="60" t="s">
        <v>1062</v>
      </c>
      <c r="G249" s="60">
        <v>6</v>
      </c>
      <c r="H249" s="60">
        <v>5</v>
      </c>
      <c r="I249" s="60" t="s">
        <v>1147</v>
      </c>
      <c r="J249" s="60" t="s">
        <v>1148</v>
      </c>
      <c r="K249" s="60" t="str">
        <f>VLOOKUP(E249,'CENTRO DE COSTOS'!A:C,3,0)</f>
        <v>1153 SECRETARÍA DE INTEGRACIÓN SOCIAL</v>
      </c>
      <c r="N249" s="64"/>
      <c r="O249" s="63"/>
    </row>
    <row r="250" spans="1:15" ht="72" customHeight="1">
      <c r="A250" s="60">
        <v>2400044</v>
      </c>
      <c r="B250" s="308" t="s">
        <v>1138</v>
      </c>
      <c r="C250" s="60" t="s">
        <v>418</v>
      </c>
      <c r="D250" s="60" t="s">
        <v>624</v>
      </c>
      <c r="E250" s="61" t="str">
        <f t="shared" si="3"/>
        <v>SECRETARÍA DE INTEGRACIÓN SOCIAL</v>
      </c>
      <c r="F250" s="60" t="s">
        <v>1062</v>
      </c>
      <c r="G250" s="60">
        <v>6</v>
      </c>
      <c r="H250" s="60">
        <v>6</v>
      </c>
      <c r="I250" s="60" t="s">
        <v>1149</v>
      </c>
      <c r="J250" s="60" t="s">
        <v>1150</v>
      </c>
      <c r="K250" s="60" t="str">
        <f>VLOOKUP(E250,'CENTRO DE COSTOS'!A:C,3,0)</f>
        <v>1153 SECRETARÍA DE INTEGRACIÓN SOCIAL</v>
      </c>
      <c r="N250" s="64"/>
      <c r="O250" s="63"/>
    </row>
    <row r="251" spans="1:15" ht="72" customHeight="1">
      <c r="A251" s="60">
        <v>2400044</v>
      </c>
      <c r="B251" s="308" t="s">
        <v>1138</v>
      </c>
      <c r="C251" s="60" t="s">
        <v>418</v>
      </c>
      <c r="D251" s="60" t="s">
        <v>624</v>
      </c>
      <c r="E251" s="61" t="str">
        <f t="shared" si="3"/>
        <v>SECRETARÍA DE INTEGRACIÓN SOCIAL</v>
      </c>
      <c r="F251" s="60" t="s">
        <v>1062</v>
      </c>
      <c r="G251" s="60">
        <v>6</v>
      </c>
      <c r="H251" s="60">
        <v>7</v>
      </c>
      <c r="I251" s="60" t="s">
        <v>1151</v>
      </c>
      <c r="J251" s="60" t="s">
        <v>1152</v>
      </c>
      <c r="K251" s="60" t="str">
        <f>VLOOKUP(E251,'CENTRO DE COSTOS'!A:C,3,0)</f>
        <v>1153 SECRETARÍA DE INTEGRACIÓN SOCIAL</v>
      </c>
      <c r="N251" s="64"/>
      <c r="O251" s="63"/>
    </row>
    <row r="252" spans="1:15" ht="72" customHeight="1">
      <c r="A252" s="60">
        <v>2400044</v>
      </c>
      <c r="B252" s="308" t="s">
        <v>1138</v>
      </c>
      <c r="C252" s="60" t="s">
        <v>418</v>
      </c>
      <c r="D252" s="60" t="s">
        <v>624</v>
      </c>
      <c r="E252" s="61" t="str">
        <f t="shared" si="3"/>
        <v>SECRETARÍA DE INTEGRACIÓN SOCIAL</v>
      </c>
      <c r="F252" s="60" t="s">
        <v>1062</v>
      </c>
      <c r="G252" s="60">
        <v>6</v>
      </c>
      <c r="H252" s="60">
        <v>8</v>
      </c>
      <c r="I252" s="60" t="s">
        <v>1153</v>
      </c>
      <c r="J252" s="60" t="s">
        <v>1154</v>
      </c>
      <c r="K252" s="60" t="str">
        <f>VLOOKUP(E252,'CENTRO DE COSTOS'!A:C,3,0)</f>
        <v>1153 SECRETARÍA DE INTEGRACIÓN SOCIAL</v>
      </c>
      <c r="N252" s="64"/>
      <c r="O252" s="63"/>
    </row>
    <row r="253" spans="1:15" ht="48" customHeight="1">
      <c r="A253" s="60">
        <v>2400045</v>
      </c>
      <c r="B253" s="308" t="s">
        <v>1155</v>
      </c>
      <c r="C253" s="60" t="s">
        <v>420</v>
      </c>
      <c r="D253" s="60" t="s">
        <v>624</v>
      </c>
      <c r="E253" s="61" t="str">
        <f t="shared" si="3"/>
        <v>SECRETARÍA DE INTEGRACIÓN SOCIAL</v>
      </c>
      <c r="F253" s="60" t="s">
        <v>923</v>
      </c>
      <c r="G253" s="60">
        <v>5</v>
      </c>
      <c r="H253" s="60">
        <v>1</v>
      </c>
      <c r="I253" s="60" t="s">
        <v>1156</v>
      </c>
      <c r="J253" s="60" t="s">
        <v>1157</v>
      </c>
      <c r="K253" s="60" t="str">
        <f>VLOOKUP(E253,'CENTRO DE COSTOS'!A:C,3,0)</f>
        <v>1153 SECRETARÍA DE INTEGRACIÓN SOCIAL</v>
      </c>
      <c r="N253" s="64"/>
      <c r="O253" s="63"/>
    </row>
    <row r="254" spans="1:15" ht="48" customHeight="1">
      <c r="A254" s="60">
        <v>2400045</v>
      </c>
      <c r="B254" s="308" t="s">
        <v>1155</v>
      </c>
      <c r="C254" s="60" t="s">
        <v>420</v>
      </c>
      <c r="D254" s="60" t="s">
        <v>624</v>
      </c>
      <c r="E254" s="61" t="str">
        <f t="shared" si="3"/>
        <v>SECRETARÍA DE INTEGRACIÓN SOCIAL</v>
      </c>
      <c r="F254" s="60" t="s">
        <v>923</v>
      </c>
      <c r="G254" s="60">
        <v>5</v>
      </c>
      <c r="H254" s="60">
        <v>2</v>
      </c>
      <c r="I254" s="60" t="s">
        <v>1158</v>
      </c>
      <c r="J254" s="60" t="s">
        <v>1159</v>
      </c>
      <c r="K254" s="60" t="str">
        <f>VLOOKUP(E254,'CENTRO DE COSTOS'!A:C,3,0)</f>
        <v>1153 SECRETARÍA DE INTEGRACIÓN SOCIAL</v>
      </c>
      <c r="N254" s="64"/>
      <c r="O254" s="63"/>
    </row>
    <row r="255" spans="1:15" ht="48" customHeight="1">
      <c r="A255" s="60">
        <v>2400045</v>
      </c>
      <c r="B255" s="308" t="s">
        <v>1155</v>
      </c>
      <c r="C255" s="60" t="s">
        <v>420</v>
      </c>
      <c r="D255" s="60" t="s">
        <v>624</v>
      </c>
      <c r="E255" s="61" t="str">
        <f t="shared" si="3"/>
        <v>SECRETARÍA DE INTEGRACIÓN SOCIAL</v>
      </c>
      <c r="F255" s="60" t="s">
        <v>923</v>
      </c>
      <c r="G255" s="60">
        <v>5</v>
      </c>
      <c r="H255" s="60">
        <v>3</v>
      </c>
      <c r="I255" s="60" t="s">
        <v>1160</v>
      </c>
      <c r="J255" s="60" t="s">
        <v>1161</v>
      </c>
      <c r="K255" s="60" t="str">
        <f>VLOOKUP(E255,'CENTRO DE COSTOS'!A:C,3,0)</f>
        <v>1153 SECRETARÍA DE INTEGRACIÓN SOCIAL</v>
      </c>
      <c r="N255" s="64"/>
      <c r="O255" s="63"/>
    </row>
    <row r="256" spans="1:15" ht="48" customHeight="1">
      <c r="A256" s="60">
        <v>2400045</v>
      </c>
      <c r="B256" s="308" t="s">
        <v>1155</v>
      </c>
      <c r="C256" s="60" t="s">
        <v>420</v>
      </c>
      <c r="D256" s="60" t="s">
        <v>624</v>
      </c>
      <c r="E256" s="61" t="str">
        <f t="shared" si="3"/>
        <v>SECRETARÍA DE INTEGRACIÓN SOCIAL</v>
      </c>
      <c r="F256" s="60" t="s">
        <v>923</v>
      </c>
      <c r="G256" s="60">
        <v>5</v>
      </c>
      <c r="H256" s="60">
        <v>4</v>
      </c>
      <c r="I256" s="60" t="s">
        <v>1162</v>
      </c>
      <c r="J256" s="60" t="s">
        <v>1163</v>
      </c>
      <c r="K256" s="60" t="str">
        <f>VLOOKUP(E256,'CENTRO DE COSTOS'!A:C,3,0)</f>
        <v>1153 SECRETARÍA DE INTEGRACIÓN SOCIAL</v>
      </c>
      <c r="N256" s="64"/>
      <c r="O256" s="63"/>
    </row>
    <row r="257" spans="1:15" ht="48" customHeight="1">
      <c r="A257" s="60">
        <v>2400046</v>
      </c>
      <c r="B257" s="308" t="s">
        <v>1164</v>
      </c>
      <c r="C257" s="60" t="s">
        <v>422</v>
      </c>
      <c r="D257" s="60" t="s">
        <v>624</v>
      </c>
      <c r="E257" s="61" t="str">
        <f t="shared" si="3"/>
        <v>SECRETARÍA DE INTEGRACIÓN SOCIAL</v>
      </c>
      <c r="F257" s="60" t="s">
        <v>1062</v>
      </c>
      <c r="G257" s="60">
        <v>6</v>
      </c>
      <c r="H257" s="60">
        <v>1</v>
      </c>
      <c r="I257" s="60" t="s">
        <v>1165</v>
      </c>
      <c r="J257" s="60" t="s">
        <v>1166</v>
      </c>
      <c r="K257" s="60" t="str">
        <f>VLOOKUP(E257,'CENTRO DE COSTOS'!A:C,3,0)</f>
        <v>1153 SECRETARÍA DE INTEGRACIÓN SOCIAL</v>
      </c>
      <c r="N257" s="64"/>
      <c r="O257" s="63"/>
    </row>
    <row r="258" spans="1:15" ht="48" customHeight="1">
      <c r="A258" s="60">
        <v>2400046</v>
      </c>
      <c r="B258" s="308" t="s">
        <v>1164</v>
      </c>
      <c r="C258" s="60" t="s">
        <v>422</v>
      </c>
      <c r="D258" s="60" t="s">
        <v>624</v>
      </c>
      <c r="E258" s="61" t="str">
        <f t="shared" si="3"/>
        <v>SECRETARÍA DE INTEGRACIÓN SOCIAL</v>
      </c>
      <c r="F258" s="60" t="s">
        <v>1062</v>
      </c>
      <c r="G258" s="60">
        <v>6</v>
      </c>
      <c r="H258" s="60">
        <v>2</v>
      </c>
      <c r="I258" s="60" t="s">
        <v>1167</v>
      </c>
      <c r="J258" s="60" t="s">
        <v>1168</v>
      </c>
      <c r="K258" s="60" t="str">
        <f>VLOOKUP(E258,'CENTRO DE COSTOS'!A:C,3,0)</f>
        <v>1153 SECRETARÍA DE INTEGRACIÓN SOCIAL</v>
      </c>
      <c r="N258" s="64"/>
      <c r="O258" s="63"/>
    </row>
    <row r="259" spans="1:15" ht="72" customHeight="1">
      <c r="A259" s="60">
        <v>2400047</v>
      </c>
      <c r="B259" s="308" t="s">
        <v>1169</v>
      </c>
      <c r="C259" s="60" t="s">
        <v>424</v>
      </c>
      <c r="D259" s="60" t="s">
        <v>624</v>
      </c>
      <c r="E259" s="61" t="str">
        <f t="shared" ref="E259:E322" si="4">VLOOKUP(D259,N:O,2,0)</f>
        <v>SECRETARÍA DE INTEGRACIÓN SOCIAL</v>
      </c>
      <c r="F259" s="60" t="s">
        <v>923</v>
      </c>
      <c r="G259" s="60">
        <v>5</v>
      </c>
      <c r="H259" s="60">
        <v>1</v>
      </c>
      <c r="I259" s="60" t="s">
        <v>1170</v>
      </c>
      <c r="J259" s="60" t="s">
        <v>1171</v>
      </c>
      <c r="K259" s="60" t="str">
        <f>VLOOKUP(E259,'CENTRO DE COSTOS'!A:C,3,0)</f>
        <v>1153 SECRETARÍA DE INTEGRACIÓN SOCIAL</v>
      </c>
      <c r="N259" s="64"/>
      <c r="O259" s="63"/>
    </row>
    <row r="260" spans="1:15" ht="72" customHeight="1">
      <c r="A260" s="60">
        <v>2400047</v>
      </c>
      <c r="B260" s="308" t="s">
        <v>1169</v>
      </c>
      <c r="C260" s="60" t="s">
        <v>424</v>
      </c>
      <c r="D260" s="60" t="s">
        <v>624</v>
      </c>
      <c r="E260" s="61" t="str">
        <f t="shared" si="4"/>
        <v>SECRETARÍA DE INTEGRACIÓN SOCIAL</v>
      </c>
      <c r="F260" s="60" t="s">
        <v>923</v>
      </c>
      <c r="G260" s="60">
        <v>5</v>
      </c>
      <c r="H260" s="60">
        <v>2</v>
      </c>
      <c r="I260" s="60" t="s">
        <v>1172</v>
      </c>
      <c r="J260" s="60" t="s">
        <v>1173</v>
      </c>
      <c r="K260" s="60" t="str">
        <f>VLOOKUP(E260,'CENTRO DE COSTOS'!A:C,3,0)</f>
        <v>1153 SECRETARÍA DE INTEGRACIÓN SOCIAL</v>
      </c>
      <c r="N260" s="64"/>
      <c r="O260" s="63"/>
    </row>
    <row r="261" spans="1:15" ht="72" customHeight="1">
      <c r="A261" s="60">
        <v>2400047</v>
      </c>
      <c r="B261" s="308" t="s">
        <v>1169</v>
      </c>
      <c r="C261" s="60" t="s">
        <v>424</v>
      </c>
      <c r="D261" s="60" t="s">
        <v>624</v>
      </c>
      <c r="E261" s="61" t="str">
        <f t="shared" si="4"/>
        <v>SECRETARÍA DE INTEGRACIÓN SOCIAL</v>
      </c>
      <c r="F261" s="60" t="s">
        <v>923</v>
      </c>
      <c r="G261" s="60">
        <v>5</v>
      </c>
      <c r="H261" s="60">
        <v>3</v>
      </c>
      <c r="I261" s="60" t="s">
        <v>1174</v>
      </c>
      <c r="J261" s="60" t="s">
        <v>1175</v>
      </c>
      <c r="K261" s="60" t="str">
        <f>VLOOKUP(E261,'CENTRO DE COSTOS'!A:C,3,0)</f>
        <v>1153 SECRETARÍA DE INTEGRACIÓN SOCIAL</v>
      </c>
      <c r="N261" s="64"/>
      <c r="O261" s="63"/>
    </row>
    <row r="262" spans="1:15" ht="72" customHeight="1">
      <c r="A262" s="60">
        <v>2400047</v>
      </c>
      <c r="B262" s="308" t="s">
        <v>1169</v>
      </c>
      <c r="C262" s="60" t="s">
        <v>424</v>
      </c>
      <c r="D262" s="60" t="s">
        <v>624</v>
      </c>
      <c r="E262" s="61" t="str">
        <f t="shared" si="4"/>
        <v>SECRETARÍA DE INTEGRACIÓN SOCIAL</v>
      </c>
      <c r="F262" s="60" t="s">
        <v>923</v>
      </c>
      <c r="G262" s="60">
        <v>5</v>
      </c>
      <c r="H262" s="60">
        <v>4</v>
      </c>
      <c r="I262" s="60" t="s">
        <v>1176</v>
      </c>
      <c r="J262" s="60" t="s">
        <v>1177</v>
      </c>
      <c r="K262" s="60" t="str">
        <f>VLOOKUP(E262,'CENTRO DE COSTOS'!A:C,3,0)</f>
        <v>1153 SECRETARÍA DE INTEGRACIÓN SOCIAL</v>
      </c>
      <c r="N262" s="64"/>
      <c r="O262" s="63"/>
    </row>
    <row r="263" spans="1:15" ht="72" customHeight="1">
      <c r="A263" s="60">
        <v>2400047</v>
      </c>
      <c r="B263" s="308" t="s">
        <v>1169</v>
      </c>
      <c r="C263" s="60" t="s">
        <v>424</v>
      </c>
      <c r="D263" s="60" t="s">
        <v>624</v>
      </c>
      <c r="E263" s="61" t="str">
        <f t="shared" si="4"/>
        <v>SECRETARÍA DE INTEGRACIÓN SOCIAL</v>
      </c>
      <c r="F263" s="60" t="s">
        <v>923</v>
      </c>
      <c r="G263" s="60">
        <v>5</v>
      </c>
      <c r="H263" s="60">
        <v>5</v>
      </c>
      <c r="I263" s="60" t="s">
        <v>1178</v>
      </c>
      <c r="J263" s="60" t="s">
        <v>1179</v>
      </c>
      <c r="K263" s="60" t="str">
        <f>VLOOKUP(E263,'CENTRO DE COSTOS'!A:C,3,0)</f>
        <v>1153 SECRETARÍA DE INTEGRACIÓN SOCIAL</v>
      </c>
      <c r="N263" s="64"/>
      <c r="O263" s="63"/>
    </row>
    <row r="264" spans="1:15" ht="72" customHeight="1">
      <c r="A264" s="60">
        <v>2400047</v>
      </c>
      <c r="B264" s="308" t="s">
        <v>1169</v>
      </c>
      <c r="C264" s="60" t="s">
        <v>424</v>
      </c>
      <c r="D264" s="60" t="s">
        <v>624</v>
      </c>
      <c r="E264" s="61" t="str">
        <f t="shared" si="4"/>
        <v>SECRETARÍA DE INTEGRACIÓN SOCIAL</v>
      </c>
      <c r="F264" s="60" t="s">
        <v>923</v>
      </c>
      <c r="G264" s="60">
        <v>5</v>
      </c>
      <c r="H264" s="60">
        <v>6</v>
      </c>
      <c r="I264" s="60" t="s">
        <v>1180</v>
      </c>
      <c r="J264" s="60" t="s">
        <v>1181</v>
      </c>
      <c r="K264" s="60" t="str">
        <f>VLOOKUP(E264,'CENTRO DE COSTOS'!A:C,3,0)</f>
        <v>1153 SECRETARÍA DE INTEGRACIÓN SOCIAL</v>
      </c>
      <c r="N264" s="64"/>
      <c r="O264" s="63"/>
    </row>
    <row r="265" spans="1:15" ht="72" customHeight="1">
      <c r="A265" s="60">
        <v>2400047</v>
      </c>
      <c r="B265" s="308" t="s">
        <v>1169</v>
      </c>
      <c r="C265" s="60" t="s">
        <v>424</v>
      </c>
      <c r="D265" s="60" t="s">
        <v>624</v>
      </c>
      <c r="E265" s="61" t="str">
        <f t="shared" si="4"/>
        <v>SECRETARÍA DE INTEGRACIÓN SOCIAL</v>
      </c>
      <c r="F265" s="60" t="s">
        <v>923</v>
      </c>
      <c r="G265" s="60">
        <v>5</v>
      </c>
      <c r="H265" s="60">
        <v>7</v>
      </c>
      <c r="I265" s="60" t="s">
        <v>1182</v>
      </c>
      <c r="J265" s="60" t="s">
        <v>1183</v>
      </c>
      <c r="K265" s="60" t="str">
        <f>VLOOKUP(E265,'CENTRO DE COSTOS'!A:C,3,0)</f>
        <v>1153 SECRETARÍA DE INTEGRACIÓN SOCIAL</v>
      </c>
      <c r="N265" s="64"/>
      <c r="O265" s="63"/>
    </row>
    <row r="266" spans="1:15" ht="72" customHeight="1">
      <c r="A266" s="60">
        <v>2400047</v>
      </c>
      <c r="B266" s="308" t="s">
        <v>1169</v>
      </c>
      <c r="C266" s="60" t="s">
        <v>424</v>
      </c>
      <c r="D266" s="60" t="s">
        <v>624</v>
      </c>
      <c r="E266" s="61" t="str">
        <f t="shared" si="4"/>
        <v>SECRETARÍA DE INTEGRACIÓN SOCIAL</v>
      </c>
      <c r="F266" s="60" t="s">
        <v>923</v>
      </c>
      <c r="G266" s="60">
        <v>5</v>
      </c>
      <c r="H266" s="60">
        <v>8</v>
      </c>
      <c r="I266" s="60" t="s">
        <v>1184</v>
      </c>
      <c r="J266" s="60" t="s">
        <v>1185</v>
      </c>
      <c r="K266" s="60" t="str">
        <f>VLOOKUP(E266,'CENTRO DE COSTOS'!A:C,3,0)</f>
        <v>1153 SECRETARÍA DE INTEGRACIÓN SOCIAL</v>
      </c>
      <c r="N266" s="64"/>
      <c r="O266" s="63"/>
    </row>
    <row r="267" spans="1:15" ht="72" customHeight="1">
      <c r="A267" s="60">
        <v>2400047</v>
      </c>
      <c r="B267" s="308" t="s">
        <v>1169</v>
      </c>
      <c r="C267" s="60" t="s">
        <v>424</v>
      </c>
      <c r="D267" s="60" t="s">
        <v>624</v>
      </c>
      <c r="E267" s="61" t="str">
        <f t="shared" si="4"/>
        <v>SECRETARÍA DE INTEGRACIÓN SOCIAL</v>
      </c>
      <c r="F267" s="60" t="s">
        <v>923</v>
      </c>
      <c r="G267" s="60">
        <v>5</v>
      </c>
      <c r="H267" s="60">
        <v>9</v>
      </c>
      <c r="I267" s="60" t="s">
        <v>1186</v>
      </c>
      <c r="J267" s="60" t="s">
        <v>1187</v>
      </c>
      <c r="K267" s="60" t="str">
        <f>VLOOKUP(E267,'CENTRO DE COSTOS'!A:C,3,0)</f>
        <v>1153 SECRETARÍA DE INTEGRACIÓN SOCIAL</v>
      </c>
      <c r="N267" s="64"/>
      <c r="O267" s="63"/>
    </row>
    <row r="268" spans="1:15" ht="72" customHeight="1">
      <c r="A268" s="60">
        <v>2400047</v>
      </c>
      <c r="B268" s="308" t="s">
        <v>1169</v>
      </c>
      <c r="C268" s="60" t="s">
        <v>424</v>
      </c>
      <c r="D268" s="60" t="s">
        <v>624</v>
      </c>
      <c r="E268" s="61" t="str">
        <f t="shared" si="4"/>
        <v>SECRETARÍA DE INTEGRACIÓN SOCIAL</v>
      </c>
      <c r="F268" s="60" t="s">
        <v>923</v>
      </c>
      <c r="G268" s="60">
        <v>5</v>
      </c>
      <c r="H268" s="60">
        <v>10</v>
      </c>
      <c r="I268" s="60" t="s">
        <v>1188</v>
      </c>
      <c r="J268" s="60" t="s">
        <v>1189</v>
      </c>
      <c r="K268" s="60" t="str">
        <f>VLOOKUP(E268,'CENTRO DE COSTOS'!A:C,3,0)</f>
        <v>1153 SECRETARÍA DE INTEGRACIÓN SOCIAL</v>
      </c>
      <c r="N268" s="64"/>
      <c r="O268" s="63"/>
    </row>
    <row r="269" spans="1:15" ht="72" customHeight="1">
      <c r="A269" s="60">
        <v>2400047</v>
      </c>
      <c r="B269" s="308" t="s">
        <v>1169</v>
      </c>
      <c r="C269" s="60" t="s">
        <v>424</v>
      </c>
      <c r="D269" s="60" t="s">
        <v>624</v>
      </c>
      <c r="E269" s="61" t="str">
        <f t="shared" si="4"/>
        <v>SECRETARÍA DE INTEGRACIÓN SOCIAL</v>
      </c>
      <c r="F269" s="60" t="s">
        <v>923</v>
      </c>
      <c r="G269" s="60">
        <v>5</v>
      </c>
      <c r="H269" s="60">
        <v>11</v>
      </c>
      <c r="I269" s="60" t="s">
        <v>1190</v>
      </c>
      <c r="J269" s="60" t="s">
        <v>1191</v>
      </c>
      <c r="K269" s="60" t="str">
        <f>VLOOKUP(E269,'CENTRO DE COSTOS'!A:C,3,0)</f>
        <v>1153 SECRETARÍA DE INTEGRACIÓN SOCIAL</v>
      </c>
      <c r="N269" s="64"/>
      <c r="O269" s="63"/>
    </row>
    <row r="270" spans="1:15" ht="48" customHeight="1">
      <c r="A270" s="60">
        <v>2400048</v>
      </c>
      <c r="B270" s="308" t="s">
        <v>1192</v>
      </c>
      <c r="C270" s="60" t="s">
        <v>426</v>
      </c>
      <c r="D270" s="60" t="s">
        <v>624</v>
      </c>
      <c r="E270" s="61" t="str">
        <f t="shared" si="4"/>
        <v>SECRETARÍA DE INTEGRACIÓN SOCIAL</v>
      </c>
      <c r="F270" s="60" t="s">
        <v>923</v>
      </c>
      <c r="G270" s="60">
        <v>5</v>
      </c>
      <c r="H270" s="60">
        <v>1</v>
      </c>
      <c r="I270" s="60" t="s">
        <v>1193</v>
      </c>
      <c r="J270" s="60" t="s">
        <v>1194</v>
      </c>
      <c r="K270" s="60" t="str">
        <f>VLOOKUP(E270,'CENTRO DE COSTOS'!A:C,3,0)</f>
        <v>1153 SECRETARÍA DE INTEGRACIÓN SOCIAL</v>
      </c>
      <c r="N270" s="64"/>
      <c r="O270" s="63"/>
    </row>
    <row r="271" spans="1:15" ht="48" customHeight="1">
      <c r="A271" s="60">
        <v>2400048</v>
      </c>
      <c r="B271" s="308" t="s">
        <v>1192</v>
      </c>
      <c r="C271" s="60" t="s">
        <v>426</v>
      </c>
      <c r="D271" s="60" t="s">
        <v>624</v>
      </c>
      <c r="E271" s="61" t="str">
        <f t="shared" si="4"/>
        <v>SECRETARÍA DE INTEGRACIÓN SOCIAL</v>
      </c>
      <c r="F271" s="60" t="s">
        <v>923</v>
      </c>
      <c r="G271" s="60">
        <v>5</v>
      </c>
      <c r="H271" s="60">
        <v>2</v>
      </c>
      <c r="I271" s="60" t="s">
        <v>1195</v>
      </c>
      <c r="J271" s="60" t="s">
        <v>1196</v>
      </c>
      <c r="K271" s="60" t="str">
        <f>VLOOKUP(E271,'CENTRO DE COSTOS'!A:C,3,0)</f>
        <v>1153 SECRETARÍA DE INTEGRACIÓN SOCIAL</v>
      </c>
      <c r="N271" s="64"/>
      <c r="O271" s="63"/>
    </row>
    <row r="272" spans="1:15" ht="48" customHeight="1">
      <c r="A272" s="60">
        <v>2400048</v>
      </c>
      <c r="B272" s="308" t="s">
        <v>1192</v>
      </c>
      <c r="C272" s="60" t="s">
        <v>426</v>
      </c>
      <c r="D272" s="60" t="s">
        <v>624</v>
      </c>
      <c r="E272" s="61" t="str">
        <f t="shared" si="4"/>
        <v>SECRETARÍA DE INTEGRACIÓN SOCIAL</v>
      </c>
      <c r="F272" s="60" t="s">
        <v>923</v>
      </c>
      <c r="G272" s="60">
        <v>5</v>
      </c>
      <c r="H272" s="60">
        <v>3</v>
      </c>
      <c r="I272" s="60" t="s">
        <v>1197</v>
      </c>
      <c r="J272" s="60" t="s">
        <v>1198</v>
      </c>
      <c r="K272" s="60" t="str">
        <f>VLOOKUP(E272,'CENTRO DE COSTOS'!A:C,3,0)</f>
        <v>1153 SECRETARÍA DE INTEGRACIÓN SOCIAL</v>
      </c>
      <c r="N272" s="64"/>
      <c r="O272" s="63"/>
    </row>
    <row r="273" spans="1:15" ht="48" customHeight="1">
      <c r="A273" s="60">
        <v>2400048</v>
      </c>
      <c r="B273" s="308" t="s">
        <v>1192</v>
      </c>
      <c r="C273" s="60" t="s">
        <v>426</v>
      </c>
      <c r="D273" s="60" t="s">
        <v>624</v>
      </c>
      <c r="E273" s="61" t="str">
        <f t="shared" si="4"/>
        <v>SECRETARÍA DE INTEGRACIÓN SOCIAL</v>
      </c>
      <c r="F273" s="60" t="s">
        <v>923</v>
      </c>
      <c r="G273" s="60">
        <v>5</v>
      </c>
      <c r="H273" s="60">
        <v>4</v>
      </c>
      <c r="I273" s="60" t="s">
        <v>1199</v>
      </c>
      <c r="J273" s="60" t="s">
        <v>1200</v>
      </c>
      <c r="K273" s="60" t="str">
        <f>VLOOKUP(E273,'CENTRO DE COSTOS'!A:C,3,0)</f>
        <v>1153 SECRETARÍA DE INTEGRACIÓN SOCIAL</v>
      </c>
      <c r="N273" s="64"/>
      <c r="O273" s="63"/>
    </row>
    <row r="274" spans="1:15" ht="48" customHeight="1">
      <c r="A274" s="60">
        <v>2400048</v>
      </c>
      <c r="B274" s="308" t="s">
        <v>1192</v>
      </c>
      <c r="C274" s="60" t="s">
        <v>426</v>
      </c>
      <c r="D274" s="60" t="s">
        <v>624</v>
      </c>
      <c r="E274" s="61" t="str">
        <f t="shared" si="4"/>
        <v>SECRETARÍA DE INTEGRACIÓN SOCIAL</v>
      </c>
      <c r="F274" s="60" t="s">
        <v>923</v>
      </c>
      <c r="G274" s="60">
        <v>5</v>
      </c>
      <c r="H274" s="60">
        <v>5</v>
      </c>
      <c r="I274" s="60" t="s">
        <v>1201</v>
      </c>
      <c r="J274" s="60" t="s">
        <v>1202</v>
      </c>
      <c r="K274" s="60" t="str">
        <f>VLOOKUP(E274,'CENTRO DE COSTOS'!A:C,3,0)</f>
        <v>1153 SECRETARÍA DE INTEGRACIÓN SOCIAL</v>
      </c>
      <c r="N274" s="64"/>
      <c r="O274" s="63"/>
    </row>
    <row r="275" spans="1:15" ht="48" customHeight="1">
      <c r="A275" s="60">
        <v>2400048</v>
      </c>
      <c r="B275" s="308" t="s">
        <v>1192</v>
      </c>
      <c r="C275" s="60" t="s">
        <v>426</v>
      </c>
      <c r="D275" s="60" t="s">
        <v>624</v>
      </c>
      <c r="E275" s="61" t="str">
        <f t="shared" si="4"/>
        <v>SECRETARÍA DE INTEGRACIÓN SOCIAL</v>
      </c>
      <c r="F275" s="60" t="s">
        <v>923</v>
      </c>
      <c r="G275" s="60">
        <v>5</v>
      </c>
      <c r="H275" s="60">
        <v>6</v>
      </c>
      <c r="I275" s="60" t="s">
        <v>1203</v>
      </c>
      <c r="J275" s="60" t="s">
        <v>1204</v>
      </c>
      <c r="K275" s="60" t="str">
        <f>VLOOKUP(E275,'CENTRO DE COSTOS'!A:C,3,0)</f>
        <v>1153 SECRETARÍA DE INTEGRACIÓN SOCIAL</v>
      </c>
      <c r="N275" s="64"/>
      <c r="O275" s="63"/>
    </row>
    <row r="276" spans="1:15" ht="48" customHeight="1">
      <c r="A276" s="60">
        <v>2400048</v>
      </c>
      <c r="B276" s="308" t="s">
        <v>1192</v>
      </c>
      <c r="C276" s="60" t="s">
        <v>426</v>
      </c>
      <c r="D276" s="60" t="s">
        <v>624</v>
      </c>
      <c r="E276" s="61" t="str">
        <f t="shared" si="4"/>
        <v>SECRETARÍA DE INTEGRACIÓN SOCIAL</v>
      </c>
      <c r="F276" s="60" t="s">
        <v>923</v>
      </c>
      <c r="G276" s="60">
        <v>5</v>
      </c>
      <c r="H276" s="60">
        <v>7</v>
      </c>
      <c r="I276" s="60" t="s">
        <v>1205</v>
      </c>
      <c r="J276" s="60" t="s">
        <v>1206</v>
      </c>
      <c r="K276" s="60" t="str">
        <f>VLOOKUP(E276,'CENTRO DE COSTOS'!A:C,3,0)</f>
        <v>1153 SECRETARÍA DE INTEGRACIÓN SOCIAL</v>
      </c>
      <c r="N276" s="64"/>
      <c r="O276" s="63"/>
    </row>
    <row r="277" spans="1:15" ht="48" customHeight="1">
      <c r="A277" s="60">
        <v>2400049</v>
      </c>
      <c r="B277" s="308" t="s">
        <v>1207</v>
      </c>
      <c r="C277" s="60" t="s">
        <v>428</v>
      </c>
      <c r="D277" s="60" t="s">
        <v>578</v>
      </c>
      <c r="E277" s="61" t="str">
        <f t="shared" si="4"/>
        <v>DIRECCIÓN DE TECNOLOGÍA, INNOVACIÓN Y CIENCIA</v>
      </c>
      <c r="F277" s="60" t="s">
        <v>776</v>
      </c>
      <c r="G277" s="60">
        <v>33</v>
      </c>
      <c r="H277" s="60">
        <v>1</v>
      </c>
      <c r="I277" s="60" t="s">
        <v>1208</v>
      </c>
      <c r="J277" s="60" t="s">
        <v>1209</v>
      </c>
      <c r="K277" s="60" t="str">
        <f>VLOOKUP(E277,'CENTRO DE COSTOS'!A:C,3,0)</f>
        <v>1167 DIRECCIÓN DE TECNOLOGÍA, INNOVACIÓN Y CIENCIA</v>
      </c>
      <c r="N277" s="64"/>
      <c r="O277" s="63"/>
    </row>
    <row r="278" spans="1:15" ht="48" customHeight="1">
      <c r="A278" s="60">
        <v>2400049</v>
      </c>
      <c r="B278" s="308" t="s">
        <v>1207</v>
      </c>
      <c r="C278" s="60" t="s">
        <v>428</v>
      </c>
      <c r="D278" s="60" t="s">
        <v>578</v>
      </c>
      <c r="E278" s="61" t="str">
        <f t="shared" si="4"/>
        <v>DIRECCIÓN DE TECNOLOGÍA, INNOVACIÓN Y CIENCIA</v>
      </c>
      <c r="F278" s="60" t="s">
        <v>776</v>
      </c>
      <c r="G278" s="60">
        <v>33</v>
      </c>
      <c r="H278" s="60">
        <v>2</v>
      </c>
      <c r="I278" s="60" t="s">
        <v>1210</v>
      </c>
      <c r="J278" s="60" t="s">
        <v>1211</v>
      </c>
      <c r="K278" s="60" t="str">
        <f>VLOOKUP(E278,'CENTRO DE COSTOS'!A:C,3,0)</f>
        <v>1167 DIRECCIÓN DE TECNOLOGÍA, INNOVACIÓN Y CIENCIA</v>
      </c>
      <c r="N278" s="64"/>
      <c r="O278" s="63"/>
    </row>
    <row r="279" spans="1:15" ht="48" customHeight="1">
      <c r="A279" s="60">
        <v>2400049</v>
      </c>
      <c r="B279" s="308" t="s">
        <v>1207</v>
      </c>
      <c r="C279" s="60" t="s">
        <v>428</v>
      </c>
      <c r="D279" s="60" t="s">
        <v>578</v>
      </c>
      <c r="E279" s="61" t="str">
        <f t="shared" si="4"/>
        <v>DIRECCIÓN DE TECNOLOGÍA, INNOVACIÓN Y CIENCIA</v>
      </c>
      <c r="F279" s="60" t="s">
        <v>776</v>
      </c>
      <c r="G279" s="60">
        <v>33</v>
      </c>
      <c r="H279" s="60">
        <v>3</v>
      </c>
      <c r="I279" s="60" t="s">
        <v>1212</v>
      </c>
      <c r="J279" s="60" t="s">
        <v>1213</v>
      </c>
      <c r="K279" s="60" t="str">
        <f>VLOOKUP(E279,'CENTRO DE COSTOS'!A:C,3,0)</f>
        <v>1167 DIRECCIÓN DE TECNOLOGÍA, INNOVACIÓN Y CIENCIA</v>
      </c>
      <c r="N279" s="64"/>
      <c r="O279" s="63"/>
    </row>
    <row r="280" spans="1:15" ht="48" customHeight="1">
      <c r="A280" s="60">
        <v>2400049</v>
      </c>
      <c r="B280" s="308" t="s">
        <v>1207</v>
      </c>
      <c r="C280" s="60" t="s">
        <v>428</v>
      </c>
      <c r="D280" s="60" t="s">
        <v>578</v>
      </c>
      <c r="E280" s="61" t="str">
        <f t="shared" si="4"/>
        <v>DIRECCIÓN DE TECNOLOGÍA, INNOVACIÓN Y CIENCIA</v>
      </c>
      <c r="F280" s="60" t="s">
        <v>776</v>
      </c>
      <c r="G280" s="60">
        <v>33</v>
      </c>
      <c r="H280" s="60">
        <v>4</v>
      </c>
      <c r="I280" s="60" t="s">
        <v>1214</v>
      </c>
      <c r="J280" s="60" t="s">
        <v>1215</v>
      </c>
      <c r="K280" s="60" t="str">
        <f>VLOOKUP(E280,'CENTRO DE COSTOS'!A:C,3,0)</f>
        <v>1167 DIRECCIÓN DE TECNOLOGÍA, INNOVACIÓN Y CIENCIA</v>
      </c>
      <c r="N280" s="64"/>
      <c r="O280" s="63"/>
    </row>
    <row r="281" spans="1:15" ht="36" customHeight="1">
      <c r="A281" s="60">
        <v>2400050</v>
      </c>
      <c r="B281" s="308" t="s">
        <v>1216</v>
      </c>
      <c r="C281" s="60" t="s">
        <v>430</v>
      </c>
      <c r="D281" s="60" t="s">
        <v>658</v>
      </c>
      <c r="E281" s="61" t="str">
        <f t="shared" si="4"/>
        <v>SECRETARÍA DE TRÁNSITO Y TRANSPORTE</v>
      </c>
      <c r="F281" s="60" t="s">
        <v>1217</v>
      </c>
      <c r="G281" s="60">
        <v>26</v>
      </c>
      <c r="H281" s="60">
        <v>1</v>
      </c>
      <c r="I281" s="60" t="s">
        <v>1218</v>
      </c>
      <c r="J281" s="60" t="s">
        <v>1219</v>
      </c>
      <c r="K281" s="60" t="str">
        <f>VLOOKUP(E281,'CENTRO DE COSTOS'!A:C,3,0)</f>
        <v>1171 SECRETARÍA DE TRÁNSITO Y TRANSPORTE</v>
      </c>
      <c r="N281" s="64"/>
      <c r="O281" s="63"/>
    </row>
    <row r="282" spans="1:15" ht="36" customHeight="1">
      <c r="A282" s="60">
        <v>2400050</v>
      </c>
      <c r="B282" s="308" t="s">
        <v>1216</v>
      </c>
      <c r="C282" s="60" t="s">
        <v>430</v>
      </c>
      <c r="D282" s="60" t="s">
        <v>658</v>
      </c>
      <c r="E282" s="61" t="str">
        <f t="shared" si="4"/>
        <v>SECRETARÍA DE TRÁNSITO Y TRANSPORTE</v>
      </c>
      <c r="F282" s="60" t="s">
        <v>1217</v>
      </c>
      <c r="G282" s="60">
        <v>26</v>
      </c>
      <c r="H282" s="60">
        <v>2</v>
      </c>
      <c r="I282" s="60" t="s">
        <v>1220</v>
      </c>
      <c r="J282" s="60" t="s">
        <v>1221</v>
      </c>
      <c r="K282" s="60" t="str">
        <f>VLOOKUP(E282,'CENTRO DE COSTOS'!A:C,3,0)</f>
        <v>1171 SECRETARÍA DE TRÁNSITO Y TRANSPORTE</v>
      </c>
      <c r="N282" s="64"/>
      <c r="O282" s="63"/>
    </row>
    <row r="283" spans="1:15" ht="36" customHeight="1">
      <c r="A283" s="60">
        <v>2400050</v>
      </c>
      <c r="B283" s="308" t="s">
        <v>1216</v>
      </c>
      <c r="C283" s="60" t="s">
        <v>430</v>
      </c>
      <c r="D283" s="60" t="s">
        <v>658</v>
      </c>
      <c r="E283" s="61" t="str">
        <f t="shared" si="4"/>
        <v>SECRETARÍA DE TRÁNSITO Y TRANSPORTE</v>
      </c>
      <c r="F283" s="60" t="s">
        <v>1217</v>
      </c>
      <c r="G283" s="60">
        <v>26</v>
      </c>
      <c r="H283" s="60">
        <v>3</v>
      </c>
      <c r="I283" s="60" t="s">
        <v>1222</v>
      </c>
      <c r="J283" s="60" t="s">
        <v>1223</v>
      </c>
      <c r="K283" s="60" t="str">
        <f>VLOOKUP(E283,'CENTRO DE COSTOS'!A:C,3,0)</f>
        <v>1171 SECRETARÍA DE TRÁNSITO Y TRANSPORTE</v>
      </c>
      <c r="N283" s="64"/>
      <c r="O283" s="63"/>
    </row>
    <row r="284" spans="1:15" ht="36" customHeight="1">
      <c r="A284" s="60">
        <v>2400050</v>
      </c>
      <c r="B284" s="308" t="s">
        <v>1216</v>
      </c>
      <c r="C284" s="60" t="s">
        <v>430</v>
      </c>
      <c r="D284" s="60" t="s">
        <v>658</v>
      </c>
      <c r="E284" s="61" t="str">
        <f t="shared" si="4"/>
        <v>SECRETARÍA DE TRÁNSITO Y TRANSPORTE</v>
      </c>
      <c r="F284" s="60" t="s">
        <v>1217</v>
      </c>
      <c r="G284" s="60">
        <v>26</v>
      </c>
      <c r="H284" s="60">
        <v>4</v>
      </c>
      <c r="I284" s="60" t="s">
        <v>1224</v>
      </c>
      <c r="J284" s="60" t="s">
        <v>1225</v>
      </c>
      <c r="K284" s="60" t="str">
        <f>VLOOKUP(E284,'CENTRO DE COSTOS'!A:C,3,0)</f>
        <v>1171 SECRETARÍA DE TRÁNSITO Y TRANSPORTE</v>
      </c>
      <c r="N284" s="64"/>
      <c r="O284" s="63"/>
    </row>
    <row r="285" spans="1:15" ht="36" customHeight="1">
      <c r="A285" s="60">
        <v>2400050</v>
      </c>
      <c r="B285" s="308" t="s">
        <v>1216</v>
      </c>
      <c r="C285" s="60" t="s">
        <v>430</v>
      </c>
      <c r="D285" s="60" t="s">
        <v>658</v>
      </c>
      <c r="E285" s="61" t="str">
        <f t="shared" si="4"/>
        <v>SECRETARÍA DE TRÁNSITO Y TRANSPORTE</v>
      </c>
      <c r="F285" s="60" t="s">
        <v>1217</v>
      </c>
      <c r="G285" s="60">
        <v>26</v>
      </c>
      <c r="H285" s="60">
        <v>5</v>
      </c>
      <c r="I285" s="60" t="s">
        <v>1226</v>
      </c>
      <c r="J285" s="60" t="s">
        <v>1227</v>
      </c>
      <c r="K285" s="60" t="str">
        <f>VLOOKUP(E285,'CENTRO DE COSTOS'!A:C,3,0)</f>
        <v>1171 SECRETARÍA DE TRÁNSITO Y TRANSPORTE</v>
      </c>
      <c r="N285" s="64"/>
      <c r="O285" s="63"/>
    </row>
    <row r="286" spans="1:15" ht="36" customHeight="1">
      <c r="A286" s="60">
        <v>2400050</v>
      </c>
      <c r="B286" s="308" t="s">
        <v>1216</v>
      </c>
      <c r="C286" s="60" t="s">
        <v>430</v>
      </c>
      <c r="D286" s="60" t="s">
        <v>658</v>
      </c>
      <c r="E286" s="61" t="str">
        <f t="shared" si="4"/>
        <v>SECRETARÍA DE TRÁNSITO Y TRANSPORTE</v>
      </c>
      <c r="F286" s="60" t="s">
        <v>1217</v>
      </c>
      <c r="G286" s="60">
        <v>26</v>
      </c>
      <c r="H286" s="60">
        <v>6</v>
      </c>
      <c r="I286" s="60" t="s">
        <v>1228</v>
      </c>
      <c r="J286" s="60" t="s">
        <v>1229</v>
      </c>
      <c r="K286" s="60" t="str">
        <f>VLOOKUP(E286,'CENTRO DE COSTOS'!A:C,3,0)</f>
        <v>1171 SECRETARÍA DE TRÁNSITO Y TRANSPORTE</v>
      </c>
      <c r="N286" s="64"/>
      <c r="O286" s="63"/>
    </row>
    <row r="287" spans="1:15" ht="36" customHeight="1">
      <c r="A287" s="60">
        <v>2400050</v>
      </c>
      <c r="B287" s="308" t="s">
        <v>1216</v>
      </c>
      <c r="C287" s="60" t="s">
        <v>430</v>
      </c>
      <c r="D287" s="60" t="s">
        <v>658</v>
      </c>
      <c r="E287" s="61" t="str">
        <f t="shared" si="4"/>
        <v>SECRETARÍA DE TRÁNSITO Y TRANSPORTE</v>
      </c>
      <c r="F287" s="60" t="s">
        <v>1217</v>
      </c>
      <c r="G287" s="60">
        <v>26</v>
      </c>
      <c r="H287" s="60">
        <v>7</v>
      </c>
      <c r="I287" s="60" t="s">
        <v>1230</v>
      </c>
      <c r="J287" s="60" t="s">
        <v>1231</v>
      </c>
      <c r="K287" s="60" t="str">
        <f>VLOOKUP(E287,'CENTRO DE COSTOS'!A:C,3,0)</f>
        <v>1171 SECRETARÍA DE TRÁNSITO Y TRANSPORTE</v>
      </c>
      <c r="N287" s="64"/>
      <c r="O287" s="63"/>
    </row>
    <row r="288" spans="1:15" ht="36" customHeight="1">
      <c r="A288" s="60">
        <v>2400050</v>
      </c>
      <c r="B288" s="308" t="s">
        <v>1216</v>
      </c>
      <c r="C288" s="60" t="s">
        <v>430</v>
      </c>
      <c r="D288" s="60" t="s">
        <v>658</v>
      </c>
      <c r="E288" s="61" t="str">
        <f t="shared" si="4"/>
        <v>SECRETARÍA DE TRÁNSITO Y TRANSPORTE</v>
      </c>
      <c r="F288" s="60" t="s">
        <v>1217</v>
      </c>
      <c r="G288" s="60">
        <v>26</v>
      </c>
      <c r="H288" s="60">
        <v>8</v>
      </c>
      <c r="I288" s="60" t="s">
        <v>1232</v>
      </c>
      <c r="J288" s="60" t="s">
        <v>1233</v>
      </c>
      <c r="K288" s="60" t="str">
        <f>VLOOKUP(E288,'CENTRO DE COSTOS'!A:C,3,0)</f>
        <v>1171 SECRETARÍA DE TRÁNSITO Y TRANSPORTE</v>
      </c>
      <c r="N288" s="64"/>
      <c r="O288" s="63"/>
    </row>
    <row r="289" spans="1:15" ht="36" customHeight="1">
      <c r="A289" s="60">
        <v>2400050</v>
      </c>
      <c r="B289" s="308" t="s">
        <v>1216</v>
      </c>
      <c r="C289" s="60" t="s">
        <v>430</v>
      </c>
      <c r="D289" s="60" t="s">
        <v>658</v>
      </c>
      <c r="E289" s="61" t="str">
        <f t="shared" si="4"/>
        <v>SECRETARÍA DE TRÁNSITO Y TRANSPORTE</v>
      </c>
      <c r="F289" s="60" t="s">
        <v>1217</v>
      </c>
      <c r="G289" s="60">
        <v>26</v>
      </c>
      <c r="H289" s="60">
        <v>9</v>
      </c>
      <c r="I289" s="60" t="s">
        <v>1234</v>
      </c>
      <c r="J289" s="60" t="s">
        <v>1235</v>
      </c>
      <c r="K289" s="60" t="str">
        <f>VLOOKUP(E289,'CENTRO DE COSTOS'!A:C,3,0)</f>
        <v>1171 SECRETARÍA DE TRÁNSITO Y TRANSPORTE</v>
      </c>
      <c r="N289" s="64"/>
      <c r="O289" s="63"/>
    </row>
    <row r="290" spans="1:15" ht="36" customHeight="1">
      <c r="A290" s="60">
        <v>2400050</v>
      </c>
      <c r="B290" s="308" t="s">
        <v>1216</v>
      </c>
      <c r="C290" s="60" t="s">
        <v>430</v>
      </c>
      <c r="D290" s="60" t="s">
        <v>658</v>
      </c>
      <c r="E290" s="61" t="str">
        <f t="shared" si="4"/>
        <v>SECRETARÍA DE TRÁNSITO Y TRANSPORTE</v>
      </c>
      <c r="F290" s="60" t="s">
        <v>1217</v>
      </c>
      <c r="G290" s="60">
        <v>26</v>
      </c>
      <c r="H290" s="60">
        <v>10</v>
      </c>
      <c r="I290" s="60" t="s">
        <v>1236</v>
      </c>
      <c r="J290" s="60" t="s">
        <v>1237</v>
      </c>
      <c r="K290" s="60" t="str">
        <f>VLOOKUP(E290,'CENTRO DE COSTOS'!A:C,3,0)</f>
        <v>1171 SECRETARÍA DE TRÁNSITO Y TRANSPORTE</v>
      </c>
      <c r="N290" s="64"/>
      <c r="O290" s="63"/>
    </row>
    <row r="291" spans="1:15" ht="36" customHeight="1">
      <c r="A291" s="60">
        <v>2400050</v>
      </c>
      <c r="B291" s="308" t="s">
        <v>1216</v>
      </c>
      <c r="C291" s="60" t="s">
        <v>430</v>
      </c>
      <c r="D291" s="60" t="s">
        <v>658</v>
      </c>
      <c r="E291" s="61" t="str">
        <f t="shared" si="4"/>
        <v>SECRETARÍA DE TRÁNSITO Y TRANSPORTE</v>
      </c>
      <c r="F291" s="60" t="s">
        <v>1217</v>
      </c>
      <c r="G291" s="60">
        <v>26</v>
      </c>
      <c r="H291" s="60">
        <v>11</v>
      </c>
      <c r="I291" s="60" t="s">
        <v>1238</v>
      </c>
      <c r="J291" s="60" t="s">
        <v>1239</v>
      </c>
      <c r="K291" s="60" t="str">
        <f>VLOOKUP(E291,'CENTRO DE COSTOS'!A:C,3,0)</f>
        <v>1171 SECRETARÍA DE TRÁNSITO Y TRANSPORTE</v>
      </c>
      <c r="N291" s="64"/>
      <c r="O291" s="63"/>
    </row>
    <row r="292" spans="1:15" ht="36" customHeight="1">
      <c r="A292" s="60">
        <v>2400050</v>
      </c>
      <c r="B292" s="308" t="s">
        <v>1216</v>
      </c>
      <c r="C292" s="60" t="s">
        <v>430</v>
      </c>
      <c r="D292" s="60" t="s">
        <v>658</v>
      </c>
      <c r="E292" s="61" t="str">
        <f t="shared" si="4"/>
        <v>SECRETARÍA DE TRÁNSITO Y TRANSPORTE</v>
      </c>
      <c r="F292" s="60" t="s">
        <v>1217</v>
      </c>
      <c r="G292" s="60">
        <v>26</v>
      </c>
      <c r="H292" s="60">
        <v>12</v>
      </c>
      <c r="I292" s="60" t="s">
        <v>1240</v>
      </c>
      <c r="J292" s="60" t="s">
        <v>1241</v>
      </c>
      <c r="K292" s="60" t="str">
        <f>VLOOKUP(E292,'CENTRO DE COSTOS'!A:C,3,0)</f>
        <v>1171 SECRETARÍA DE TRÁNSITO Y TRANSPORTE</v>
      </c>
      <c r="N292" s="64"/>
      <c r="O292" s="63"/>
    </row>
    <row r="293" spans="1:15" ht="60" customHeight="1">
      <c r="A293" s="60">
        <v>2400051</v>
      </c>
      <c r="B293" s="308" t="s">
        <v>1242</v>
      </c>
      <c r="C293" s="60" t="s">
        <v>432</v>
      </c>
      <c r="D293" s="60" t="s">
        <v>624</v>
      </c>
      <c r="E293" s="61" t="str">
        <f t="shared" si="4"/>
        <v>SECRETARÍA DE INTEGRACIÓN SOCIAL</v>
      </c>
      <c r="F293" s="60" t="s">
        <v>1062</v>
      </c>
      <c r="G293" s="60">
        <v>6</v>
      </c>
      <c r="H293" s="60">
        <v>1</v>
      </c>
      <c r="I293" s="60" t="s">
        <v>1243</v>
      </c>
      <c r="J293" s="60" t="s">
        <v>1244</v>
      </c>
      <c r="K293" s="60" t="str">
        <f>VLOOKUP(E293,'CENTRO DE COSTOS'!A:C,3,0)</f>
        <v>1153 SECRETARÍA DE INTEGRACIÓN SOCIAL</v>
      </c>
      <c r="N293" s="64"/>
      <c r="O293" s="63"/>
    </row>
    <row r="294" spans="1:15" ht="60" customHeight="1">
      <c r="A294" s="60">
        <v>2400051</v>
      </c>
      <c r="B294" s="308" t="s">
        <v>1242</v>
      </c>
      <c r="C294" s="60" t="s">
        <v>432</v>
      </c>
      <c r="D294" s="60" t="s">
        <v>624</v>
      </c>
      <c r="E294" s="61" t="str">
        <f t="shared" si="4"/>
        <v>SECRETARÍA DE INTEGRACIÓN SOCIAL</v>
      </c>
      <c r="F294" s="60" t="s">
        <v>1062</v>
      </c>
      <c r="G294" s="60">
        <v>6</v>
      </c>
      <c r="H294" s="60">
        <v>2</v>
      </c>
      <c r="I294" s="60" t="s">
        <v>1245</v>
      </c>
      <c r="J294" s="60" t="s">
        <v>1246</v>
      </c>
      <c r="K294" s="60" t="str">
        <f>VLOOKUP(E294,'CENTRO DE COSTOS'!A:C,3,0)</f>
        <v>1153 SECRETARÍA DE INTEGRACIÓN SOCIAL</v>
      </c>
      <c r="N294" s="64"/>
      <c r="O294" s="63"/>
    </row>
    <row r="295" spans="1:15" ht="60" customHeight="1">
      <c r="A295" s="60">
        <v>2400051</v>
      </c>
      <c r="B295" s="308" t="s">
        <v>1242</v>
      </c>
      <c r="C295" s="60" t="s">
        <v>432</v>
      </c>
      <c r="D295" s="60" t="s">
        <v>624</v>
      </c>
      <c r="E295" s="61" t="str">
        <f t="shared" si="4"/>
        <v>SECRETARÍA DE INTEGRACIÓN SOCIAL</v>
      </c>
      <c r="F295" s="60" t="s">
        <v>1062</v>
      </c>
      <c r="G295" s="60">
        <v>6</v>
      </c>
      <c r="H295" s="60">
        <v>3</v>
      </c>
      <c r="I295" s="60" t="s">
        <v>1247</v>
      </c>
      <c r="J295" s="60" t="s">
        <v>1248</v>
      </c>
      <c r="K295" s="60" t="str">
        <f>VLOOKUP(E295,'CENTRO DE COSTOS'!A:C,3,0)</f>
        <v>1153 SECRETARÍA DE INTEGRACIÓN SOCIAL</v>
      </c>
      <c r="N295" s="64"/>
      <c r="O295" s="63"/>
    </row>
    <row r="296" spans="1:15" ht="60" customHeight="1">
      <c r="A296" s="60">
        <v>2400051</v>
      </c>
      <c r="B296" s="308" t="s">
        <v>1242</v>
      </c>
      <c r="C296" s="60" t="s">
        <v>432</v>
      </c>
      <c r="D296" s="60" t="s">
        <v>624</v>
      </c>
      <c r="E296" s="61" t="str">
        <f t="shared" si="4"/>
        <v>SECRETARÍA DE INTEGRACIÓN SOCIAL</v>
      </c>
      <c r="F296" s="60" t="s">
        <v>1062</v>
      </c>
      <c r="G296" s="60">
        <v>6</v>
      </c>
      <c r="H296" s="60">
        <v>4</v>
      </c>
      <c r="I296" s="60" t="s">
        <v>1249</v>
      </c>
      <c r="J296" s="60" t="s">
        <v>1250</v>
      </c>
      <c r="K296" s="60" t="str">
        <f>VLOOKUP(E296,'CENTRO DE COSTOS'!A:C,3,0)</f>
        <v>1153 SECRETARÍA DE INTEGRACIÓN SOCIAL</v>
      </c>
      <c r="N296" s="64"/>
      <c r="O296" s="63"/>
    </row>
    <row r="297" spans="1:15" ht="60" customHeight="1">
      <c r="A297" s="60">
        <v>2400051</v>
      </c>
      <c r="B297" s="308" t="s">
        <v>1242</v>
      </c>
      <c r="C297" s="60" t="s">
        <v>432</v>
      </c>
      <c r="D297" s="60" t="s">
        <v>624</v>
      </c>
      <c r="E297" s="61" t="str">
        <f t="shared" si="4"/>
        <v>SECRETARÍA DE INTEGRACIÓN SOCIAL</v>
      </c>
      <c r="F297" s="60" t="s">
        <v>1062</v>
      </c>
      <c r="G297" s="60">
        <v>6</v>
      </c>
      <c r="H297" s="60">
        <v>5</v>
      </c>
      <c r="I297" s="60" t="s">
        <v>1251</v>
      </c>
      <c r="J297" s="60" t="s">
        <v>1252</v>
      </c>
      <c r="K297" s="60" t="str">
        <f>VLOOKUP(E297,'CENTRO DE COSTOS'!A:C,3,0)</f>
        <v>1153 SECRETARÍA DE INTEGRACIÓN SOCIAL</v>
      </c>
      <c r="N297" s="64"/>
      <c r="O297" s="63"/>
    </row>
    <row r="298" spans="1:15" ht="60" customHeight="1">
      <c r="A298" s="60">
        <v>2400051</v>
      </c>
      <c r="B298" s="308" t="s">
        <v>1242</v>
      </c>
      <c r="C298" s="60" t="s">
        <v>432</v>
      </c>
      <c r="D298" s="60" t="s">
        <v>624</v>
      </c>
      <c r="E298" s="61" t="str">
        <f t="shared" si="4"/>
        <v>SECRETARÍA DE INTEGRACIÓN SOCIAL</v>
      </c>
      <c r="F298" s="60" t="s">
        <v>1062</v>
      </c>
      <c r="G298" s="60">
        <v>6</v>
      </c>
      <c r="H298" s="60">
        <v>6</v>
      </c>
      <c r="I298" s="60" t="s">
        <v>1253</v>
      </c>
      <c r="J298" s="60" t="s">
        <v>1254</v>
      </c>
      <c r="K298" s="60" t="str">
        <f>VLOOKUP(E298,'CENTRO DE COSTOS'!A:C,3,0)</f>
        <v>1153 SECRETARÍA DE INTEGRACIÓN SOCIAL</v>
      </c>
      <c r="N298" s="64"/>
      <c r="O298" s="63"/>
    </row>
    <row r="299" spans="1:15" ht="36" customHeight="1">
      <c r="A299" s="60">
        <v>2400052</v>
      </c>
      <c r="B299" s="308" t="s">
        <v>1255</v>
      </c>
      <c r="C299" s="60" t="s">
        <v>1256</v>
      </c>
      <c r="D299" s="60" t="s">
        <v>573</v>
      </c>
      <c r="E299" s="61" t="str">
        <f t="shared" si="4"/>
        <v>SECRETARÍA AGROPECUARIA Y DE DESARROLLO RURAL</v>
      </c>
      <c r="F299" s="60" t="s">
        <v>1257</v>
      </c>
      <c r="G299" s="60">
        <v>18</v>
      </c>
      <c r="H299" s="60">
        <v>1</v>
      </c>
      <c r="I299" s="60" t="s">
        <v>1258</v>
      </c>
      <c r="J299" s="60" t="s">
        <v>1259</v>
      </c>
      <c r="K299" s="60" t="str">
        <f>VLOOKUP(E299,'CENTRO DE COSTOS'!A:C,3,0)</f>
        <v>1170 SECRETARÍA AGROPECUARIA Y DESARROLLO RURAL</v>
      </c>
      <c r="N299" s="64"/>
      <c r="O299" s="63"/>
    </row>
    <row r="300" spans="1:15" ht="36" customHeight="1">
      <c r="A300" s="60">
        <v>2400052</v>
      </c>
      <c r="B300" s="308" t="s">
        <v>1255</v>
      </c>
      <c r="C300" s="60" t="s">
        <v>1256</v>
      </c>
      <c r="D300" s="60" t="s">
        <v>573</v>
      </c>
      <c r="E300" s="61" t="str">
        <f t="shared" si="4"/>
        <v>SECRETARÍA AGROPECUARIA Y DE DESARROLLO RURAL</v>
      </c>
      <c r="F300" s="60" t="s">
        <v>1257</v>
      </c>
      <c r="G300" s="60">
        <v>18</v>
      </c>
      <c r="H300" s="60">
        <v>2</v>
      </c>
      <c r="I300" s="60" t="s">
        <v>1260</v>
      </c>
      <c r="J300" s="60" t="s">
        <v>1261</v>
      </c>
      <c r="K300" s="60" t="str">
        <f>VLOOKUP(E300,'CENTRO DE COSTOS'!A:C,3,0)</f>
        <v>1170 SECRETARÍA AGROPECUARIA Y DESARROLLO RURAL</v>
      </c>
      <c r="N300" s="64"/>
      <c r="O300" s="63"/>
    </row>
    <row r="301" spans="1:15" ht="36" customHeight="1">
      <c r="A301" s="60">
        <v>2400052</v>
      </c>
      <c r="B301" s="308" t="s">
        <v>1255</v>
      </c>
      <c r="C301" s="60" t="s">
        <v>1256</v>
      </c>
      <c r="D301" s="60" t="s">
        <v>573</v>
      </c>
      <c r="E301" s="61" t="str">
        <f t="shared" si="4"/>
        <v>SECRETARÍA AGROPECUARIA Y DE DESARROLLO RURAL</v>
      </c>
      <c r="F301" s="60" t="s">
        <v>1257</v>
      </c>
      <c r="G301" s="60">
        <v>18</v>
      </c>
      <c r="H301" s="60">
        <v>3</v>
      </c>
      <c r="I301" s="60" t="s">
        <v>1262</v>
      </c>
      <c r="J301" s="60" t="s">
        <v>1263</v>
      </c>
      <c r="K301" s="60" t="str">
        <f>VLOOKUP(E301,'CENTRO DE COSTOS'!A:C,3,0)</f>
        <v>1170 SECRETARÍA AGROPECUARIA Y DESARROLLO RURAL</v>
      </c>
      <c r="N301" s="64"/>
      <c r="O301" s="63"/>
    </row>
    <row r="302" spans="1:15" ht="36" customHeight="1">
      <c r="A302" s="60">
        <v>2400052</v>
      </c>
      <c r="B302" s="308" t="s">
        <v>1255</v>
      </c>
      <c r="C302" s="60" t="s">
        <v>1256</v>
      </c>
      <c r="D302" s="60" t="s">
        <v>573</v>
      </c>
      <c r="E302" s="61" t="str">
        <f t="shared" si="4"/>
        <v>SECRETARÍA AGROPECUARIA Y DE DESARROLLO RURAL</v>
      </c>
      <c r="F302" s="60" t="s">
        <v>1257</v>
      </c>
      <c r="G302" s="60">
        <v>18</v>
      </c>
      <c r="H302" s="60">
        <v>4</v>
      </c>
      <c r="I302" s="60" t="s">
        <v>1264</v>
      </c>
      <c r="J302" s="60" t="s">
        <v>1265</v>
      </c>
      <c r="K302" s="60" t="str">
        <f>VLOOKUP(E302,'CENTRO DE COSTOS'!A:C,3,0)</f>
        <v>1170 SECRETARÍA AGROPECUARIA Y DESARROLLO RURAL</v>
      </c>
      <c r="N302" s="64"/>
      <c r="O302" s="63"/>
    </row>
    <row r="303" spans="1:15" ht="48" customHeight="1">
      <c r="A303" s="60">
        <v>2400053</v>
      </c>
      <c r="B303" s="308" t="s">
        <v>1266</v>
      </c>
      <c r="C303" s="60" t="s">
        <v>436</v>
      </c>
      <c r="D303" s="60" t="s">
        <v>640</v>
      </c>
      <c r="E303" s="61" t="str">
        <f t="shared" si="4"/>
        <v>SECRETARÍA DE PLANEACIÓN</v>
      </c>
      <c r="F303" s="60" t="s">
        <v>664</v>
      </c>
      <c r="G303" s="60">
        <v>31</v>
      </c>
      <c r="H303" s="60">
        <v>1</v>
      </c>
      <c r="I303" s="60" t="s">
        <v>1267</v>
      </c>
      <c r="J303" s="60" t="s">
        <v>1268</v>
      </c>
      <c r="K303" s="60" t="str">
        <f>VLOOKUP(E303,'CENTRO DE COSTOS'!A:C,3,0)</f>
        <v>1149 SECRETARÍA DE PLANEACIÓN</v>
      </c>
      <c r="N303" s="64"/>
      <c r="O303" s="63"/>
    </row>
    <row r="304" spans="1:15" ht="48" customHeight="1">
      <c r="A304" s="60">
        <v>2400053</v>
      </c>
      <c r="B304" s="308" t="s">
        <v>1266</v>
      </c>
      <c r="C304" s="60" t="s">
        <v>436</v>
      </c>
      <c r="D304" s="60" t="s">
        <v>640</v>
      </c>
      <c r="E304" s="61" t="str">
        <f t="shared" si="4"/>
        <v>SECRETARÍA DE PLANEACIÓN</v>
      </c>
      <c r="F304" s="60" t="s">
        <v>664</v>
      </c>
      <c r="G304" s="60">
        <v>31</v>
      </c>
      <c r="H304" s="60">
        <v>2</v>
      </c>
      <c r="I304" s="60" t="s">
        <v>1269</v>
      </c>
      <c r="J304" s="60" t="s">
        <v>1270</v>
      </c>
      <c r="K304" s="60" t="str">
        <f>VLOOKUP(E304,'CENTRO DE COSTOS'!A:C,3,0)</f>
        <v>1149 SECRETARÍA DE PLANEACIÓN</v>
      </c>
      <c r="N304" s="64"/>
      <c r="O304" s="63"/>
    </row>
    <row r="305" spans="1:15" ht="48" customHeight="1">
      <c r="A305" s="60">
        <v>2400053</v>
      </c>
      <c r="B305" s="308" t="s">
        <v>1266</v>
      </c>
      <c r="C305" s="60" t="s">
        <v>436</v>
      </c>
      <c r="D305" s="60" t="s">
        <v>640</v>
      </c>
      <c r="E305" s="61" t="str">
        <f t="shared" si="4"/>
        <v>SECRETARÍA DE PLANEACIÓN</v>
      </c>
      <c r="F305" s="60" t="s">
        <v>664</v>
      </c>
      <c r="G305" s="60">
        <v>31</v>
      </c>
      <c r="H305" s="60">
        <v>3</v>
      </c>
      <c r="I305" s="60" t="s">
        <v>1271</v>
      </c>
      <c r="J305" s="60" t="s">
        <v>1272</v>
      </c>
      <c r="K305" s="60" t="str">
        <f>VLOOKUP(E305,'CENTRO DE COSTOS'!A:C,3,0)</f>
        <v>1149 SECRETARÍA DE PLANEACIÓN</v>
      </c>
      <c r="N305" s="64"/>
      <c r="O305" s="63"/>
    </row>
    <row r="306" spans="1:15" ht="48" customHeight="1">
      <c r="A306" s="60">
        <v>2400054</v>
      </c>
      <c r="B306" s="308" t="s">
        <v>1273</v>
      </c>
      <c r="C306" s="60" t="s">
        <v>1274</v>
      </c>
      <c r="D306" s="60" t="s">
        <v>573</v>
      </c>
      <c r="E306" s="61" t="str">
        <f t="shared" si="4"/>
        <v>SECRETARÍA AGROPECUARIA Y DE DESARROLLO RURAL</v>
      </c>
      <c r="F306" s="60" t="s">
        <v>987</v>
      </c>
      <c r="G306" s="60">
        <v>23</v>
      </c>
      <c r="H306" s="60">
        <v>1</v>
      </c>
      <c r="I306" s="60" t="s">
        <v>1275</v>
      </c>
      <c r="J306" s="60" t="s">
        <v>1276</v>
      </c>
      <c r="K306" s="60" t="str">
        <f>VLOOKUP(E306,'CENTRO DE COSTOS'!A:C,3,0)</f>
        <v>1170 SECRETARÍA AGROPECUARIA Y DESARROLLO RURAL</v>
      </c>
      <c r="N306" s="64"/>
      <c r="O306" s="63"/>
    </row>
    <row r="307" spans="1:15" ht="48" customHeight="1">
      <c r="A307" s="60">
        <v>2400054</v>
      </c>
      <c r="B307" s="308" t="s">
        <v>1273</v>
      </c>
      <c r="C307" s="60" t="s">
        <v>1274</v>
      </c>
      <c r="D307" s="60" t="s">
        <v>573</v>
      </c>
      <c r="E307" s="61" t="str">
        <f t="shared" si="4"/>
        <v>SECRETARÍA AGROPECUARIA Y DE DESARROLLO RURAL</v>
      </c>
      <c r="F307" s="60" t="s">
        <v>987</v>
      </c>
      <c r="G307" s="60">
        <v>23</v>
      </c>
      <c r="H307" s="60">
        <v>2</v>
      </c>
      <c r="I307" s="60" t="s">
        <v>1277</v>
      </c>
      <c r="J307" s="60" t="s">
        <v>1278</v>
      </c>
      <c r="K307" s="60" t="str">
        <f>VLOOKUP(E307,'CENTRO DE COSTOS'!A:C,3,0)</f>
        <v>1170 SECRETARÍA AGROPECUARIA Y DESARROLLO RURAL</v>
      </c>
      <c r="N307" s="64"/>
      <c r="O307" s="63"/>
    </row>
    <row r="308" spans="1:15" ht="48" customHeight="1">
      <c r="A308" s="60">
        <v>2400054</v>
      </c>
      <c r="B308" s="308" t="s">
        <v>1273</v>
      </c>
      <c r="C308" s="60" t="s">
        <v>1274</v>
      </c>
      <c r="D308" s="60" t="s">
        <v>573</v>
      </c>
      <c r="E308" s="61" t="str">
        <f t="shared" si="4"/>
        <v>SECRETARÍA AGROPECUARIA Y DE DESARROLLO RURAL</v>
      </c>
      <c r="F308" s="60" t="s">
        <v>987</v>
      </c>
      <c r="G308" s="60">
        <v>23</v>
      </c>
      <c r="H308" s="60">
        <v>3</v>
      </c>
      <c r="I308" s="60" t="s">
        <v>1279</v>
      </c>
      <c r="J308" s="60" t="s">
        <v>1280</v>
      </c>
      <c r="K308" s="60" t="str">
        <f>VLOOKUP(E308,'CENTRO DE COSTOS'!A:C,3,0)</f>
        <v>1170 SECRETARÍA AGROPECUARIA Y DESARROLLO RURAL</v>
      </c>
      <c r="N308" s="64"/>
      <c r="O308" s="63"/>
    </row>
    <row r="309" spans="1:15" ht="36" customHeight="1">
      <c r="A309" s="60">
        <v>2400055</v>
      </c>
      <c r="B309" s="308" t="s">
        <v>1281</v>
      </c>
      <c r="C309" s="60" t="s">
        <v>1282</v>
      </c>
      <c r="D309" s="60" t="s">
        <v>605</v>
      </c>
      <c r="E309" s="61" t="str">
        <f t="shared" si="4"/>
        <v>SECRETARÍA DE DESARROLLO INSTITUCIONAL</v>
      </c>
      <c r="F309" s="60" t="s">
        <v>664</v>
      </c>
      <c r="G309" s="60">
        <v>31</v>
      </c>
      <c r="H309" s="60">
        <v>1</v>
      </c>
      <c r="I309" s="60" t="s">
        <v>1283</v>
      </c>
      <c r="J309" s="60" t="s">
        <v>1284</v>
      </c>
      <c r="K309" s="60" t="str">
        <f>VLOOKUP(E309,'CENTRO DE COSTOS'!A:C,3,0)</f>
        <v>1147 SECRETARÍA DE DESARROLLO  INSTITUCIONAL</v>
      </c>
      <c r="N309" s="64"/>
      <c r="O309" s="63"/>
    </row>
    <row r="310" spans="1:15" ht="36" customHeight="1">
      <c r="A310" s="60">
        <v>2400055</v>
      </c>
      <c r="B310" s="308" t="s">
        <v>1281</v>
      </c>
      <c r="C310" s="60" t="s">
        <v>1282</v>
      </c>
      <c r="D310" s="60" t="s">
        <v>605</v>
      </c>
      <c r="E310" s="61" t="str">
        <f t="shared" si="4"/>
        <v>SECRETARÍA DE DESARROLLO INSTITUCIONAL</v>
      </c>
      <c r="F310" s="60" t="s">
        <v>664</v>
      </c>
      <c r="G310" s="60">
        <v>31</v>
      </c>
      <c r="H310" s="60">
        <v>2</v>
      </c>
      <c r="I310" s="60" t="s">
        <v>1285</v>
      </c>
      <c r="J310" s="60" t="s">
        <v>1286</v>
      </c>
      <c r="K310" s="60" t="str">
        <f>VLOOKUP(E310,'CENTRO DE COSTOS'!A:C,3,0)</f>
        <v>1147 SECRETARÍA DE DESARROLLO  INSTITUCIONAL</v>
      </c>
      <c r="N310" s="64"/>
      <c r="O310" s="63"/>
    </row>
    <row r="311" spans="1:15" ht="36" customHeight="1">
      <c r="A311" s="60">
        <v>2400055</v>
      </c>
      <c r="B311" s="308" t="s">
        <v>1281</v>
      </c>
      <c r="C311" s="60" t="s">
        <v>1282</v>
      </c>
      <c r="D311" s="60" t="s">
        <v>605</v>
      </c>
      <c r="E311" s="61" t="str">
        <f t="shared" si="4"/>
        <v>SECRETARÍA DE DESARROLLO INSTITUCIONAL</v>
      </c>
      <c r="F311" s="60" t="s">
        <v>664</v>
      </c>
      <c r="G311" s="60">
        <v>31</v>
      </c>
      <c r="H311" s="60">
        <v>3</v>
      </c>
      <c r="I311" s="60" t="s">
        <v>1287</v>
      </c>
      <c r="J311" s="60" t="s">
        <v>1288</v>
      </c>
      <c r="K311" s="60" t="str">
        <f>VLOOKUP(E311,'CENTRO DE COSTOS'!A:C,3,0)</f>
        <v>1147 SECRETARÍA DE DESARROLLO  INSTITUCIONAL</v>
      </c>
      <c r="N311" s="64"/>
      <c r="O311" s="63"/>
    </row>
    <row r="312" spans="1:15" ht="36" customHeight="1">
      <c r="A312" s="60">
        <v>2400055</v>
      </c>
      <c r="B312" s="308" t="s">
        <v>1281</v>
      </c>
      <c r="C312" s="60" t="s">
        <v>1282</v>
      </c>
      <c r="D312" s="60" t="s">
        <v>605</v>
      </c>
      <c r="E312" s="61" t="str">
        <f t="shared" si="4"/>
        <v>SECRETARÍA DE DESARROLLO INSTITUCIONAL</v>
      </c>
      <c r="F312" s="60" t="s">
        <v>664</v>
      </c>
      <c r="G312" s="60">
        <v>31</v>
      </c>
      <c r="H312" s="60">
        <v>4</v>
      </c>
      <c r="I312" s="60" t="s">
        <v>1289</v>
      </c>
      <c r="J312" s="60" t="s">
        <v>1290</v>
      </c>
      <c r="K312" s="60" t="str">
        <f>VLOOKUP(E312,'CENTRO DE COSTOS'!A:C,3,0)</f>
        <v>1147 SECRETARÍA DE DESARROLLO  INSTITUCIONAL</v>
      </c>
      <c r="N312" s="64"/>
      <c r="O312" s="63"/>
    </row>
    <row r="313" spans="1:15" ht="36" customHeight="1">
      <c r="A313" s="60">
        <v>2400055</v>
      </c>
      <c r="B313" s="308" t="s">
        <v>1281</v>
      </c>
      <c r="C313" s="60" t="s">
        <v>1282</v>
      </c>
      <c r="D313" s="60" t="s">
        <v>605</v>
      </c>
      <c r="E313" s="61" t="str">
        <f t="shared" si="4"/>
        <v>SECRETARÍA DE DESARROLLO INSTITUCIONAL</v>
      </c>
      <c r="F313" s="60" t="s">
        <v>664</v>
      </c>
      <c r="G313" s="60">
        <v>31</v>
      </c>
      <c r="H313" s="60">
        <v>5</v>
      </c>
      <c r="I313" s="60" t="s">
        <v>1291</v>
      </c>
      <c r="J313" s="60" t="s">
        <v>1292</v>
      </c>
      <c r="K313" s="60" t="str">
        <f>VLOOKUP(E313,'CENTRO DE COSTOS'!A:C,3,0)</f>
        <v>1147 SECRETARÍA DE DESARROLLO  INSTITUCIONAL</v>
      </c>
      <c r="N313" s="64"/>
      <c r="O313" s="63"/>
    </row>
    <row r="314" spans="1:15" ht="36" customHeight="1">
      <c r="A314" s="60">
        <v>2400055</v>
      </c>
      <c r="B314" s="308" t="s">
        <v>1281</v>
      </c>
      <c r="C314" s="60" t="s">
        <v>1282</v>
      </c>
      <c r="D314" s="60" t="s">
        <v>605</v>
      </c>
      <c r="E314" s="61" t="str">
        <f t="shared" si="4"/>
        <v>SECRETARÍA DE DESARROLLO INSTITUCIONAL</v>
      </c>
      <c r="F314" s="60" t="s">
        <v>664</v>
      </c>
      <c r="G314" s="60">
        <v>31</v>
      </c>
      <c r="H314" s="60">
        <v>6</v>
      </c>
      <c r="I314" s="60" t="s">
        <v>1293</v>
      </c>
      <c r="J314" s="60" t="s">
        <v>1294</v>
      </c>
      <c r="K314" s="60" t="str">
        <f>VLOOKUP(E314,'CENTRO DE COSTOS'!A:C,3,0)</f>
        <v>1147 SECRETARÍA DE DESARROLLO  INSTITUCIONAL</v>
      </c>
      <c r="N314" s="64"/>
      <c r="O314" s="63"/>
    </row>
    <row r="315" spans="1:15" ht="36" customHeight="1">
      <c r="A315" s="60">
        <v>2400055</v>
      </c>
      <c r="B315" s="308" t="s">
        <v>1281</v>
      </c>
      <c r="C315" s="60" t="s">
        <v>1282</v>
      </c>
      <c r="D315" s="60" t="s">
        <v>605</v>
      </c>
      <c r="E315" s="61" t="str">
        <f t="shared" si="4"/>
        <v>SECRETARÍA DE DESARROLLO INSTITUCIONAL</v>
      </c>
      <c r="F315" s="60" t="s">
        <v>664</v>
      </c>
      <c r="G315" s="60">
        <v>31</v>
      </c>
      <c r="H315" s="60">
        <v>7</v>
      </c>
      <c r="I315" s="60" t="s">
        <v>1295</v>
      </c>
      <c r="J315" s="60" t="s">
        <v>1296</v>
      </c>
      <c r="K315" s="60" t="str">
        <f>VLOOKUP(E315,'CENTRO DE COSTOS'!A:C,3,0)</f>
        <v>1147 SECRETARÍA DE DESARROLLO  INSTITUCIONAL</v>
      </c>
      <c r="N315" s="64"/>
      <c r="O315" s="63"/>
    </row>
    <row r="316" spans="1:15" ht="36" customHeight="1">
      <c r="A316" s="60">
        <v>2400055</v>
      </c>
      <c r="B316" s="308" t="s">
        <v>1281</v>
      </c>
      <c r="C316" s="60" t="s">
        <v>1282</v>
      </c>
      <c r="D316" s="60" t="s">
        <v>605</v>
      </c>
      <c r="E316" s="61" t="str">
        <f t="shared" si="4"/>
        <v>SECRETARÍA DE DESARROLLO INSTITUCIONAL</v>
      </c>
      <c r="F316" s="60" t="s">
        <v>664</v>
      </c>
      <c r="G316" s="60">
        <v>31</v>
      </c>
      <c r="H316" s="60">
        <v>8</v>
      </c>
      <c r="I316" s="60" t="s">
        <v>1297</v>
      </c>
      <c r="J316" s="60" t="s">
        <v>1298</v>
      </c>
      <c r="K316" s="60" t="str">
        <f>VLOOKUP(E316,'CENTRO DE COSTOS'!A:C,3,0)</f>
        <v>1147 SECRETARÍA DE DESARROLLO  INSTITUCIONAL</v>
      </c>
      <c r="N316" s="64"/>
      <c r="O316" s="63"/>
    </row>
    <row r="317" spans="1:15" ht="36" customHeight="1">
      <c r="A317" s="60">
        <v>2400055</v>
      </c>
      <c r="B317" s="308" t="s">
        <v>1281</v>
      </c>
      <c r="C317" s="60" t="s">
        <v>1282</v>
      </c>
      <c r="D317" s="60" t="s">
        <v>605</v>
      </c>
      <c r="E317" s="61" t="str">
        <f t="shared" si="4"/>
        <v>SECRETARÍA DE DESARROLLO INSTITUCIONAL</v>
      </c>
      <c r="F317" s="60" t="s">
        <v>664</v>
      </c>
      <c r="G317" s="60">
        <v>31</v>
      </c>
      <c r="H317" s="60">
        <v>9</v>
      </c>
      <c r="I317" s="60" t="s">
        <v>1299</v>
      </c>
      <c r="J317" s="60" t="s">
        <v>1300</v>
      </c>
      <c r="K317" s="60" t="str">
        <f>VLOOKUP(E317,'CENTRO DE COSTOS'!A:C,3,0)</f>
        <v>1147 SECRETARÍA DE DESARROLLO  INSTITUCIONAL</v>
      </c>
      <c r="N317" s="64"/>
      <c r="O317" s="63"/>
    </row>
    <row r="318" spans="1:15" ht="36" customHeight="1">
      <c r="A318" s="60">
        <v>2400055</v>
      </c>
      <c r="B318" s="308" t="s">
        <v>1281</v>
      </c>
      <c r="C318" s="60" t="s">
        <v>1282</v>
      </c>
      <c r="D318" s="60" t="s">
        <v>605</v>
      </c>
      <c r="E318" s="61" t="str">
        <f t="shared" si="4"/>
        <v>SECRETARÍA DE DESARROLLO INSTITUCIONAL</v>
      </c>
      <c r="F318" s="60" t="s">
        <v>664</v>
      </c>
      <c r="G318" s="60">
        <v>31</v>
      </c>
      <c r="H318" s="60">
        <v>10</v>
      </c>
      <c r="I318" s="60" t="s">
        <v>1301</v>
      </c>
      <c r="J318" s="60" t="s">
        <v>1302</v>
      </c>
      <c r="K318" s="60" t="str">
        <f>VLOOKUP(E318,'CENTRO DE COSTOS'!A:C,3,0)</f>
        <v>1147 SECRETARÍA DE DESARROLLO  INSTITUCIONAL</v>
      </c>
      <c r="N318" s="64"/>
      <c r="O318" s="63"/>
    </row>
    <row r="319" spans="1:15" ht="36" customHeight="1">
      <c r="A319" s="60">
        <v>2400055</v>
      </c>
      <c r="B319" s="308" t="s">
        <v>1281</v>
      </c>
      <c r="C319" s="60" t="s">
        <v>1282</v>
      </c>
      <c r="D319" s="60" t="s">
        <v>605</v>
      </c>
      <c r="E319" s="61" t="str">
        <f t="shared" si="4"/>
        <v>SECRETARÍA DE DESARROLLO INSTITUCIONAL</v>
      </c>
      <c r="F319" s="60" t="s">
        <v>664</v>
      </c>
      <c r="G319" s="60">
        <v>31</v>
      </c>
      <c r="H319" s="60">
        <v>11</v>
      </c>
      <c r="I319" s="60" t="s">
        <v>1303</v>
      </c>
      <c r="J319" s="60" t="s">
        <v>1304</v>
      </c>
      <c r="K319" s="60" t="str">
        <f>VLOOKUP(E319,'CENTRO DE COSTOS'!A:C,3,0)</f>
        <v>1147 SECRETARÍA DE DESARROLLO  INSTITUCIONAL</v>
      </c>
      <c r="N319" s="64"/>
      <c r="O319" s="63"/>
    </row>
    <row r="320" spans="1:15" ht="36" customHeight="1">
      <c r="A320" s="60">
        <v>2400055</v>
      </c>
      <c r="B320" s="308" t="s">
        <v>1281</v>
      </c>
      <c r="C320" s="60" t="s">
        <v>1282</v>
      </c>
      <c r="D320" s="60" t="s">
        <v>605</v>
      </c>
      <c r="E320" s="61" t="str">
        <f t="shared" si="4"/>
        <v>SECRETARÍA DE DESARROLLO INSTITUCIONAL</v>
      </c>
      <c r="F320" s="60" t="s">
        <v>664</v>
      </c>
      <c r="G320" s="60">
        <v>31</v>
      </c>
      <c r="H320" s="60">
        <v>12</v>
      </c>
      <c r="I320" s="60" t="s">
        <v>1305</v>
      </c>
      <c r="J320" s="60" t="s">
        <v>1306</v>
      </c>
      <c r="K320" s="60" t="str">
        <f>VLOOKUP(E320,'CENTRO DE COSTOS'!A:C,3,0)</f>
        <v>1147 SECRETARÍA DE DESARROLLO  INSTITUCIONAL</v>
      </c>
      <c r="N320" s="64"/>
      <c r="O320" s="63"/>
    </row>
    <row r="321" spans="1:15" ht="24" customHeight="1">
      <c r="A321" s="60">
        <v>2400056</v>
      </c>
      <c r="B321" s="308" t="s">
        <v>1307</v>
      </c>
      <c r="C321" s="60" t="s">
        <v>1308</v>
      </c>
      <c r="D321" s="60" t="s">
        <v>645</v>
      </c>
      <c r="E321" s="61" t="str">
        <f t="shared" si="4"/>
        <v>SECRETARÍA DE SALUD</v>
      </c>
      <c r="F321" s="60" t="s">
        <v>1309</v>
      </c>
      <c r="G321" s="60">
        <v>2</v>
      </c>
      <c r="H321" s="60">
        <v>1</v>
      </c>
      <c r="I321" s="60" t="s">
        <v>1310</v>
      </c>
      <c r="J321" s="60" t="s">
        <v>1311</v>
      </c>
      <c r="K321" s="60" t="str">
        <f>VLOOKUP(E321,'CENTRO DE COSTOS'!A:C,3,0)</f>
        <v>1173 SECRETARÍA DE SALUD</v>
      </c>
      <c r="N321" s="64"/>
      <c r="O321" s="63"/>
    </row>
    <row r="322" spans="1:15" ht="24" customHeight="1">
      <c r="A322" s="60">
        <v>2400056</v>
      </c>
      <c r="B322" s="308" t="s">
        <v>1307</v>
      </c>
      <c r="C322" s="60" t="s">
        <v>1308</v>
      </c>
      <c r="D322" s="60" t="s">
        <v>645</v>
      </c>
      <c r="E322" s="61" t="str">
        <f t="shared" si="4"/>
        <v>SECRETARÍA DE SALUD</v>
      </c>
      <c r="F322" s="60" t="s">
        <v>1309</v>
      </c>
      <c r="G322" s="60">
        <v>2</v>
      </c>
      <c r="H322" s="60">
        <v>2</v>
      </c>
      <c r="I322" s="60" t="s">
        <v>1312</v>
      </c>
      <c r="J322" s="60" t="s">
        <v>1313</v>
      </c>
      <c r="K322" s="60" t="str">
        <f>VLOOKUP(E322,'CENTRO DE COSTOS'!A:C,3,0)</f>
        <v>1173 SECRETARÍA DE SALUD</v>
      </c>
      <c r="N322" s="64"/>
      <c r="O322" s="63"/>
    </row>
    <row r="323" spans="1:15" ht="24" customHeight="1">
      <c r="A323" s="60">
        <v>2400056</v>
      </c>
      <c r="B323" s="308" t="s">
        <v>1307</v>
      </c>
      <c r="C323" s="60" t="s">
        <v>1308</v>
      </c>
      <c r="D323" s="60" t="s">
        <v>645</v>
      </c>
      <c r="E323" s="61" t="str">
        <f t="shared" ref="E323:E386" si="5">VLOOKUP(D323,N:O,2,0)</f>
        <v>SECRETARÍA DE SALUD</v>
      </c>
      <c r="F323" s="60" t="s">
        <v>1309</v>
      </c>
      <c r="G323" s="60">
        <v>2</v>
      </c>
      <c r="H323" s="60">
        <v>3</v>
      </c>
      <c r="I323" s="60" t="s">
        <v>1314</v>
      </c>
      <c r="J323" s="60" t="s">
        <v>1315</v>
      </c>
      <c r="K323" s="60" t="str">
        <f>VLOOKUP(E323,'CENTRO DE COSTOS'!A:C,3,0)</f>
        <v>1173 SECRETARÍA DE SALUD</v>
      </c>
      <c r="N323" s="64"/>
      <c r="O323" s="63"/>
    </row>
    <row r="324" spans="1:15" ht="36" customHeight="1">
      <c r="A324" s="60">
        <v>2400056</v>
      </c>
      <c r="B324" s="308" t="s">
        <v>1307</v>
      </c>
      <c r="C324" s="60" t="s">
        <v>1308</v>
      </c>
      <c r="D324" s="60" t="s">
        <v>645</v>
      </c>
      <c r="E324" s="61" t="str">
        <f t="shared" si="5"/>
        <v>SECRETARÍA DE SALUD</v>
      </c>
      <c r="F324" s="60" t="s">
        <v>1309</v>
      </c>
      <c r="G324" s="60">
        <v>2</v>
      </c>
      <c r="H324" s="60">
        <v>4</v>
      </c>
      <c r="I324" s="60" t="s">
        <v>1316</v>
      </c>
      <c r="J324" s="60" t="s">
        <v>1317</v>
      </c>
      <c r="K324" s="60" t="str">
        <f>VLOOKUP(E324,'CENTRO DE COSTOS'!A:C,3,0)</f>
        <v>1173 SECRETARÍA DE SALUD</v>
      </c>
      <c r="N324" s="64"/>
      <c r="O324" s="63"/>
    </row>
    <row r="325" spans="1:15" ht="24" customHeight="1">
      <c r="A325" s="60">
        <v>2400056</v>
      </c>
      <c r="B325" s="308" t="s">
        <v>1307</v>
      </c>
      <c r="C325" s="60" t="s">
        <v>1308</v>
      </c>
      <c r="D325" s="60" t="s">
        <v>645</v>
      </c>
      <c r="E325" s="61" t="str">
        <f t="shared" si="5"/>
        <v>SECRETARÍA DE SALUD</v>
      </c>
      <c r="F325" s="60" t="s">
        <v>1309</v>
      </c>
      <c r="G325" s="60">
        <v>2</v>
      </c>
      <c r="H325" s="60">
        <v>5</v>
      </c>
      <c r="I325" s="60" t="s">
        <v>1318</v>
      </c>
      <c r="J325" s="60" t="s">
        <v>1319</v>
      </c>
      <c r="K325" s="60" t="str">
        <f>VLOOKUP(E325,'CENTRO DE COSTOS'!A:C,3,0)</f>
        <v>1173 SECRETARÍA DE SALUD</v>
      </c>
      <c r="N325" s="64"/>
      <c r="O325" s="63"/>
    </row>
    <row r="326" spans="1:15" ht="24" customHeight="1">
      <c r="A326" s="60">
        <v>2400056</v>
      </c>
      <c r="B326" s="308" t="s">
        <v>1307</v>
      </c>
      <c r="C326" s="60" t="s">
        <v>1308</v>
      </c>
      <c r="D326" s="60" t="s">
        <v>645</v>
      </c>
      <c r="E326" s="61" t="str">
        <f t="shared" si="5"/>
        <v>SECRETARÍA DE SALUD</v>
      </c>
      <c r="F326" s="60" t="s">
        <v>1309</v>
      </c>
      <c r="G326" s="60">
        <v>2</v>
      </c>
      <c r="H326" s="60">
        <v>6</v>
      </c>
      <c r="I326" s="60" t="s">
        <v>1320</v>
      </c>
      <c r="J326" s="60" t="s">
        <v>1321</v>
      </c>
      <c r="K326" s="60" t="str">
        <f>VLOOKUP(E326,'CENTRO DE COSTOS'!A:C,3,0)</f>
        <v>1173 SECRETARÍA DE SALUD</v>
      </c>
      <c r="N326" s="64"/>
      <c r="O326" s="63"/>
    </row>
    <row r="327" spans="1:15" ht="24" customHeight="1">
      <c r="A327" s="60">
        <v>2400056</v>
      </c>
      <c r="B327" s="308" t="s">
        <v>1307</v>
      </c>
      <c r="C327" s="60" t="s">
        <v>1308</v>
      </c>
      <c r="D327" s="60" t="s">
        <v>645</v>
      </c>
      <c r="E327" s="61" t="str">
        <f t="shared" si="5"/>
        <v>SECRETARÍA DE SALUD</v>
      </c>
      <c r="F327" s="60" t="s">
        <v>1309</v>
      </c>
      <c r="G327" s="60">
        <v>2</v>
      </c>
      <c r="H327" s="60">
        <v>7</v>
      </c>
      <c r="I327" s="60" t="s">
        <v>1322</v>
      </c>
      <c r="J327" s="60" t="s">
        <v>1323</v>
      </c>
      <c r="K327" s="60" t="str">
        <f>VLOOKUP(E327,'CENTRO DE COSTOS'!A:C,3,0)</f>
        <v>1173 SECRETARÍA DE SALUD</v>
      </c>
      <c r="N327" s="64"/>
      <c r="O327" s="63"/>
    </row>
    <row r="328" spans="1:15" ht="24" customHeight="1">
      <c r="A328" s="60">
        <v>2400056</v>
      </c>
      <c r="B328" s="308" t="s">
        <v>1307</v>
      </c>
      <c r="C328" s="60" t="s">
        <v>1308</v>
      </c>
      <c r="D328" s="60" t="s">
        <v>645</v>
      </c>
      <c r="E328" s="61" t="str">
        <f t="shared" si="5"/>
        <v>SECRETARÍA DE SALUD</v>
      </c>
      <c r="F328" s="60" t="s">
        <v>1309</v>
      </c>
      <c r="G328" s="60">
        <v>2</v>
      </c>
      <c r="H328" s="60">
        <v>8</v>
      </c>
      <c r="I328" s="60" t="s">
        <v>1324</v>
      </c>
      <c r="J328" s="60" t="s">
        <v>1325</v>
      </c>
      <c r="K328" s="60" t="str">
        <f>VLOOKUP(E328,'CENTRO DE COSTOS'!A:C,3,0)</f>
        <v>1173 SECRETARÍA DE SALUD</v>
      </c>
      <c r="N328" s="64"/>
      <c r="O328" s="63"/>
    </row>
    <row r="329" spans="1:15" ht="24" customHeight="1">
      <c r="A329" s="60">
        <v>2400056</v>
      </c>
      <c r="B329" s="308" t="s">
        <v>1307</v>
      </c>
      <c r="C329" s="60" t="s">
        <v>1308</v>
      </c>
      <c r="D329" s="60" t="s">
        <v>645</v>
      </c>
      <c r="E329" s="61" t="str">
        <f t="shared" si="5"/>
        <v>SECRETARÍA DE SALUD</v>
      </c>
      <c r="F329" s="60" t="s">
        <v>1309</v>
      </c>
      <c r="G329" s="60">
        <v>2</v>
      </c>
      <c r="H329" s="60">
        <v>9</v>
      </c>
      <c r="I329" s="60" t="s">
        <v>1326</v>
      </c>
      <c r="J329" s="60" t="s">
        <v>1327</v>
      </c>
      <c r="K329" s="60" t="str">
        <f>VLOOKUP(E329,'CENTRO DE COSTOS'!A:C,3,0)</f>
        <v>1173 SECRETARÍA DE SALUD</v>
      </c>
      <c r="N329" s="64"/>
      <c r="O329" s="63"/>
    </row>
    <row r="330" spans="1:15" ht="24" customHeight="1">
      <c r="A330" s="60">
        <v>2400056</v>
      </c>
      <c r="B330" s="308" t="s">
        <v>1307</v>
      </c>
      <c r="C330" s="60" t="s">
        <v>1308</v>
      </c>
      <c r="D330" s="60" t="s">
        <v>645</v>
      </c>
      <c r="E330" s="61" t="str">
        <f t="shared" si="5"/>
        <v>SECRETARÍA DE SALUD</v>
      </c>
      <c r="F330" s="60" t="s">
        <v>1309</v>
      </c>
      <c r="G330" s="60">
        <v>2</v>
      </c>
      <c r="H330" s="60">
        <v>10</v>
      </c>
      <c r="I330" s="60" t="s">
        <v>1328</v>
      </c>
      <c r="J330" s="60" t="s">
        <v>1329</v>
      </c>
      <c r="K330" s="60" t="str">
        <f>VLOOKUP(E330,'CENTRO DE COSTOS'!A:C,3,0)</f>
        <v>1173 SECRETARÍA DE SALUD</v>
      </c>
      <c r="N330" s="64"/>
      <c r="O330" s="63"/>
    </row>
    <row r="331" spans="1:15" ht="24" customHeight="1">
      <c r="A331" s="60">
        <v>2400056</v>
      </c>
      <c r="B331" s="308" t="s">
        <v>1307</v>
      </c>
      <c r="C331" s="60" t="s">
        <v>1308</v>
      </c>
      <c r="D331" s="60" t="s">
        <v>645</v>
      </c>
      <c r="E331" s="61" t="str">
        <f t="shared" si="5"/>
        <v>SECRETARÍA DE SALUD</v>
      </c>
      <c r="F331" s="60" t="s">
        <v>1309</v>
      </c>
      <c r="G331" s="60">
        <v>2</v>
      </c>
      <c r="H331" s="60">
        <v>11</v>
      </c>
      <c r="I331" s="60" t="s">
        <v>1330</v>
      </c>
      <c r="J331" s="60" t="s">
        <v>1331</v>
      </c>
      <c r="K331" s="60" t="str">
        <f>VLOOKUP(E331,'CENTRO DE COSTOS'!A:C,3,0)</f>
        <v>1173 SECRETARÍA DE SALUD</v>
      </c>
      <c r="N331" s="64"/>
      <c r="O331" s="63"/>
    </row>
    <row r="332" spans="1:15" ht="24" customHeight="1">
      <c r="A332" s="60">
        <v>2400056</v>
      </c>
      <c r="B332" s="308" t="s">
        <v>1307</v>
      </c>
      <c r="C332" s="60" t="s">
        <v>1308</v>
      </c>
      <c r="D332" s="60" t="s">
        <v>645</v>
      </c>
      <c r="E332" s="61" t="str">
        <f t="shared" si="5"/>
        <v>SECRETARÍA DE SALUD</v>
      </c>
      <c r="F332" s="60" t="s">
        <v>1309</v>
      </c>
      <c r="G332" s="60">
        <v>2</v>
      </c>
      <c r="H332" s="60">
        <v>12</v>
      </c>
      <c r="I332" s="60" t="s">
        <v>1332</v>
      </c>
      <c r="J332" s="60" t="s">
        <v>1333</v>
      </c>
      <c r="K332" s="60" t="str">
        <f>VLOOKUP(E332,'CENTRO DE COSTOS'!A:C,3,0)</f>
        <v>1173 SECRETARÍA DE SALUD</v>
      </c>
      <c r="N332" s="64"/>
      <c r="O332" s="63"/>
    </row>
    <row r="333" spans="1:15" ht="24" customHeight="1">
      <c r="A333" s="60">
        <v>2400056</v>
      </c>
      <c r="B333" s="308" t="s">
        <v>1307</v>
      </c>
      <c r="C333" s="60" t="s">
        <v>1308</v>
      </c>
      <c r="D333" s="60" t="s">
        <v>645</v>
      </c>
      <c r="E333" s="61" t="str">
        <f t="shared" si="5"/>
        <v>SECRETARÍA DE SALUD</v>
      </c>
      <c r="F333" s="60" t="s">
        <v>1309</v>
      </c>
      <c r="G333" s="60">
        <v>2</v>
      </c>
      <c r="H333" s="60">
        <v>13</v>
      </c>
      <c r="I333" s="60" t="s">
        <v>1334</v>
      </c>
      <c r="J333" s="60" t="s">
        <v>1335</v>
      </c>
      <c r="K333" s="60" t="str">
        <f>VLOOKUP(E333,'CENTRO DE COSTOS'!A:C,3,0)</f>
        <v>1173 SECRETARÍA DE SALUD</v>
      </c>
      <c r="N333" s="64"/>
      <c r="O333" s="63"/>
    </row>
    <row r="334" spans="1:15" ht="24" customHeight="1">
      <c r="A334" s="60">
        <v>2400056</v>
      </c>
      <c r="B334" s="308" t="s">
        <v>1307</v>
      </c>
      <c r="C334" s="60" t="s">
        <v>1308</v>
      </c>
      <c r="D334" s="60" t="s">
        <v>645</v>
      </c>
      <c r="E334" s="61" t="str">
        <f t="shared" si="5"/>
        <v>SECRETARÍA DE SALUD</v>
      </c>
      <c r="F334" s="60" t="s">
        <v>1309</v>
      </c>
      <c r="G334" s="60">
        <v>2</v>
      </c>
      <c r="H334" s="60">
        <v>14</v>
      </c>
      <c r="I334" s="60" t="s">
        <v>1336</v>
      </c>
      <c r="J334" s="60" t="s">
        <v>1337</v>
      </c>
      <c r="K334" s="60" t="str">
        <f>VLOOKUP(E334,'CENTRO DE COSTOS'!A:C,3,0)</f>
        <v>1173 SECRETARÍA DE SALUD</v>
      </c>
      <c r="N334" s="64"/>
      <c r="O334" s="63"/>
    </row>
    <row r="335" spans="1:15" ht="48" customHeight="1">
      <c r="A335" s="60">
        <v>2400057</v>
      </c>
      <c r="B335" s="308" t="s">
        <v>1338</v>
      </c>
      <c r="C335" s="60" t="s">
        <v>1339</v>
      </c>
      <c r="D335" s="60" t="s">
        <v>570</v>
      </c>
      <c r="E335" s="61" t="str">
        <f t="shared" si="5"/>
        <v>DIRECCIÓN DE GESTIÓN DEL RIESGO DE DESASTRES</v>
      </c>
      <c r="F335" s="60" t="s">
        <v>697</v>
      </c>
      <c r="G335" s="60">
        <v>21</v>
      </c>
      <c r="H335" s="60">
        <v>1</v>
      </c>
      <c r="I335" s="60" t="s">
        <v>1340</v>
      </c>
      <c r="J335" s="60" t="s">
        <v>1341</v>
      </c>
      <c r="K335" s="60" t="str">
        <f>VLOOKUP(E335,'CENTRO DE COSTOS'!A:C,3,0)</f>
        <v>1162 DIRECCIÓN DE GESTIÓN DEL RIESGO DE DESASTRES</v>
      </c>
      <c r="N335" s="64"/>
      <c r="O335" s="63"/>
    </row>
    <row r="336" spans="1:15" ht="48" customHeight="1">
      <c r="A336" s="60">
        <v>2400057</v>
      </c>
      <c r="B336" s="308" t="s">
        <v>1338</v>
      </c>
      <c r="C336" s="60" t="s">
        <v>1339</v>
      </c>
      <c r="D336" s="60" t="s">
        <v>570</v>
      </c>
      <c r="E336" s="61" t="str">
        <f t="shared" si="5"/>
        <v>DIRECCIÓN DE GESTIÓN DEL RIESGO DE DESASTRES</v>
      </c>
      <c r="F336" s="60" t="s">
        <v>697</v>
      </c>
      <c r="G336" s="60">
        <v>21</v>
      </c>
      <c r="H336" s="60">
        <v>2</v>
      </c>
      <c r="I336" s="60" t="s">
        <v>1342</v>
      </c>
      <c r="J336" s="60" t="s">
        <v>1343</v>
      </c>
      <c r="K336" s="60" t="str">
        <f>VLOOKUP(E336,'CENTRO DE COSTOS'!A:C,3,0)</f>
        <v>1162 DIRECCIÓN DE GESTIÓN DEL RIESGO DE DESASTRES</v>
      </c>
      <c r="N336" s="64"/>
      <c r="O336" s="63"/>
    </row>
    <row r="337" spans="1:15" ht="48" customHeight="1">
      <c r="A337" s="60">
        <v>2400057</v>
      </c>
      <c r="B337" s="308" t="s">
        <v>1338</v>
      </c>
      <c r="C337" s="60" t="s">
        <v>1339</v>
      </c>
      <c r="D337" s="60" t="s">
        <v>570</v>
      </c>
      <c r="E337" s="61" t="str">
        <f t="shared" si="5"/>
        <v>DIRECCIÓN DE GESTIÓN DEL RIESGO DE DESASTRES</v>
      </c>
      <c r="F337" s="60" t="s">
        <v>697</v>
      </c>
      <c r="G337" s="60">
        <v>21</v>
      </c>
      <c r="H337" s="60">
        <v>3</v>
      </c>
      <c r="I337" s="60" t="s">
        <v>1344</v>
      </c>
      <c r="J337" s="60" t="s">
        <v>1345</v>
      </c>
      <c r="K337" s="60" t="str">
        <f>VLOOKUP(E337,'CENTRO DE COSTOS'!A:C,3,0)</f>
        <v>1162 DIRECCIÓN DE GESTIÓN DEL RIESGO DE DESASTRES</v>
      </c>
      <c r="N337" s="64"/>
      <c r="O337" s="63"/>
    </row>
    <row r="338" spans="1:15" ht="48" customHeight="1">
      <c r="A338" s="60">
        <v>2400057</v>
      </c>
      <c r="B338" s="308" t="s">
        <v>1338</v>
      </c>
      <c r="C338" s="60" t="s">
        <v>1339</v>
      </c>
      <c r="D338" s="60" t="s">
        <v>570</v>
      </c>
      <c r="E338" s="61" t="str">
        <f t="shared" si="5"/>
        <v>DIRECCIÓN DE GESTIÓN DEL RIESGO DE DESASTRES</v>
      </c>
      <c r="F338" s="60" t="s">
        <v>697</v>
      </c>
      <c r="G338" s="60">
        <v>21</v>
      </c>
      <c r="H338" s="60">
        <v>4</v>
      </c>
      <c r="I338" s="60" t="s">
        <v>1346</v>
      </c>
      <c r="J338" s="60" t="s">
        <v>1347</v>
      </c>
      <c r="K338" s="60" t="str">
        <f>VLOOKUP(E338,'CENTRO DE COSTOS'!A:C,3,0)</f>
        <v>1162 DIRECCIÓN DE GESTIÓN DEL RIESGO DE DESASTRES</v>
      </c>
      <c r="N338" s="64"/>
      <c r="O338" s="63"/>
    </row>
    <row r="339" spans="1:15" ht="48" customHeight="1">
      <c r="A339" s="60">
        <v>2400057</v>
      </c>
      <c r="B339" s="308" t="s">
        <v>1338</v>
      </c>
      <c r="C339" s="60" t="s">
        <v>1339</v>
      </c>
      <c r="D339" s="60" t="s">
        <v>570</v>
      </c>
      <c r="E339" s="61" t="str">
        <f t="shared" si="5"/>
        <v>DIRECCIÓN DE GESTIÓN DEL RIESGO DE DESASTRES</v>
      </c>
      <c r="F339" s="60" t="s">
        <v>697</v>
      </c>
      <c r="G339" s="60">
        <v>21</v>
      </c>
      <c r="H339" s="60">
        <v>5</v>
      </c>
      <c r="I339" s="60" t="s">
        <v>1348</v>
      </c>
      <c r="J339" s="60" t="s">
        <v>1349</v>
      </c>
      <c r="K339" s="60" t="str">
        <f>VLOOKUP(E339,'CENTRO DE COSTOS'!A:C,3,0)</f>
        <v>1162 DIRECCIÓN DE GESTIÓN DEL RIESGO DE DESASTRES</v>
      </c>
      <c r="N339" s="64"/>
      <c r="O339" s="63"/>
    </row>
    <row r="340" spans="1:15" ht="48" customHeight="1">
      <c r="A340" s="60">
        <v>2400057</v>
      </c>
      <c r="B340" s="308" t="s">
        <v>1338</v>
      </c>
      <c r="C340" s="60" t="s">
        <v>1339</v>
      </c>
      <c r="D340" s="60" t="s">
        <v>570</v>
      </c>
      <c r="E340" s="61" t="str">
        <f t="shared" si="5"/>
        <v>DIRECCIÓN DE GESTIÓN DEL RIESGO DE DESASTRES</v>
      </c>
      <c r="F340" s="60" t="s">
        <v>697</v>
      </c>
      <c r="G340" s="60">
        <v>21</v>
      </c>
      <c r="H340" s="60">
        <v>6</v>
      </c>
      <c r="I340" s="60" t="s">
        <v>1350</v>
      </c>
      <c r="J340" s="60" t="s">
        <v>1351</v>
      </c>
      <c r="K340" s="60" t="str">
        <f>VLOOKUP(E340,'CENTRO DE COSTOS'!A:C,3,0)</f>
        <v>1162 DIRECCIÓN DE GESTIÓN DEL RIESGO DE DESASTRES</v>
      </c>
      <c r="N340" s="64"/>
      <c r="O340" s="63"/>
    </row>
    <row r="341" spans="1:15" ht="48" customHeight="1">
      <c r="A341" s="60">
        <v>2400057</v>
      </c>
      <c r="B341" s="308" t="s">
        <v>1338</v>
      </c>
      <c r="C341" s="60" t="s">
        <v>1339</v>
      </c>
      <c r="D341" s="60" t="s">
        <v>570</v>
      </c>
      <c r="E341" s="61" t="str">
        <f t="shared" si="5"/>
        <v>DIRECCIÓN DE GESTIÓN DEL RIESGO DE DESASTRES</v>
      </c>
      <c r="F341" s="60" t="s">
        <v>697</v>
      </c>
      <c r="G341" s="60">
        <v>21</v>
      </c>
      <c r="H341" s="60">
        <v>7</v>
      </c>
      <c r="I341" s="60" t="s">
        <v>1352</v>
      </c>
      <c r="J341" s="60" t="s">
        <v>1353</v>
      </c>
      <c r="K341" s="60" t="str">
        <f>VLOOKUP(E341,'CENTRO DE COSTOS'!A:C,3,0)</f>
        <v>1162 DIRECCIÓN DE GESTIÓN DEL RIESGO DE DESASTRES</v>
      </c>
      <c r="N341" s="64"/>
      <c r="O341" s="63"/>
    </row>
    <row r="342" spans="1:15" ht="48" customHeight="1">
      <c r="A342" s="60">
        <v>2400057</v>
      </c>
      <c r="B342" s="308" t="s">
        <v>1338</v>
      </c>
      <c r="C342" s="60" t="s">
        <v>1339</v>
      </c>
      <c r="D342" s="60" t="s">
        <v>570</v>
      </c>
      <c r="E342" s="61" t="str">
        <f t="shared" si="5"/>
        <v>DIRECCIÓN DE GESTIÓN DEL RIESGO DE DESASTRES</v>
      </c>
      <c r="F342" s="60" t="s">
        <v>697</v>
      </c>
      <c r="G342" s="60">
        <v>21</v>
      </c>
      <c r="H342" s="61">
        <v>8</v>
      </c>
      <c r="I342" s="60" t="s">
        <v>1354</v>
      </c>
      <c r="J342" s="60" t="s">
        <v>1355</v>
      </c>
      <c r="K342" s="60" t="str">
        <f>VLOOKUP(E342,'CENTRO DE COSTOS'!A:C,3,0)</f>
        <v>1162 DIRECCIÓN DE GESTIÓN DEL RIESGO DE DESASTRES</v>
      </c>
      <c r="N342" s="64"/>
      <c r="O342" s="63"/>
    </row>
    <row r="343" spans="1:15" ht="96" customHeight="1">
      <c r="A343" s="60">
        <v>2400058</v>
      </c>
      <c r="B343" s="308" t="s">
        <v>1356</v>
      </c>
      <c r="C343" s="60" t="s">
        <v>1357</v>
      </c>
      <c r="D343" s="60" t="s">
        <v>570</v>
      </c>
      <c r="E343" s="61" t="str">
        <f t="shared" si="5"/>
        <v>DIRECCIÓN DE GESTIÓN DEL RIESGO DE DESASTRES</v>
      </c>
      <c r="F343" s="60" t="s">
        <v>676</v>
      </c>
      <c r="G343" s="60">
        <v>20</v>
      </c>
      <c r="H343" s="60">
        <v>1</v>
      </c>
      <c r="I343" s="60" t="s">
        <v>1358</v>
      </c>
      <c r="J343" s="60" t="s">
        <v>1359</v>
      </c>
      <c r="K343" s="60" t="str">
        <f>VLOOKUP(E343,'CENTRO DE COSTOS'!A:C,3,0)</f>
        <v>1162 DIRECCIÓN DE GESTIÓN DEL RIESGO DE DESASTRES</v>
      </c>
      <c r="N343" s="64"/>
      <c r="O343" s="63"/>
    </row>
    <row r="344" spans="1:15" ht="96" customHeight="1">
      <c r="A344" s="60">
        <v>2400058</v>
      </c>
      <c r="B344" s="308" t="s">
        <v>1356</v>
      </c>
      <c r="C344" s="60" t="s">
        <v>1357</v>
      </c>
      <c r="D344" s="60" t="s">
        <v>570</v>
      </c>
      <c r="E344" s="61" t="str">
        <f t="shared" si="5"/>
        <v>DIRECCIÓN DE GESTIÓN DEL RIESGO DE DESASTRES</v>
      </c>
      <c r="F344" s="60" t="s">
        <v>676</v>
      </c>
      <c r="G344" s="60">
        <v>20</v>
      </c>
      <c r="H344" s="60">
        <v>2</v>
      </c>
      <c r="I344" s="60" t="s">
        <v>1360</v>
      </c>
      <c r="J344" s="60" t="s">
        <v>1361</v>
      </c>
      <c r="K344" s="60" t="str">
        <f>VLOOKUP(E344,'CENTRO DE COSTOS'!A:C,3,0)</f>
        <v>1162 DIRECCIÓN DE GESTIÓN DEL RIESGO DE DESASTRES</v>
      </c>
      <c r="N344" s="64"/>
      <c r="O344" s="63"/>
    </row>
    <row r="345" spans="1:15" ht="96" customHeight="1">
      <c r="A345" s="60">
        <v>2400058</v>
      </c>
      <c r="B345" s="308" t="s">
        <v>1356</v>
      </c>
      <c r="C345" s="60" t="s">
        <v>1357</v>
      </c>
      <c r="D345" s="60" t="s">
        <v>570</v>
      </c>
      <c r="E345" s="61" t="str">
        <f t="shared" si="5"/>
        <v>DIRECCIÓN DE GESTIÓN DEL RIESGO DE DESASTRES</v>
      </c>
      <c r="F345" s="60" t="s">
        <v>676</v>
      </c>
      <c r="G345" s="60">
        <v>20</v>
      </c>
      <c r="H345" s="60">
        <v>3</v>
      </c>
      <c r="I345" s="60" t="s">
        <v>1362</v>
      </c>
      <c r="J345" s="60" t="s">
        <v>1363</v>
      </c>
      <c r="K345" s="60" t="str">
        <f>VLOOKUP(E345,'CENTRO DE COSTOS'!A:C,3,0)</f>
        <v>1162 DIRECCIÓN DE GESTIÓN DEL RIESGO DE DESASTRES</v>
      </c>
      <c r="N345" s="64"/>
      <c r="O345" s="63"/>
    </row>
    <row r="346" spans="1:15" ht="96" customHeight="1">
      <c r="A346" s="60">
        <v>2400058</v>
      </c>
      <c r="B346" s="308" t="s">
        <v>1356</v>
      </c>
      <c r="C346" s="60" t="s">
        <v>1357</v>
      </c>
      <c r="D346" s="60" t="s">
        <v>570</v>
      </c>
      <c r="E346" s="61" t="str">
        <f t="shared" si="5"/>
        <v>DIRECCIÓN DE GESTIÓN DEL RIESGO DE DESASTRES</v>
      </c>
      <c r="F346" s="60" t="s">
        <v>676</v>
      </c>
      <c r="G346" s="60">
        <v>20</v>
      </c>
      <c r="H346" s="60">
        <v>4</v>
      </c>
      <c r="I346" s="60" t="s">
        <v>1364</v>
      </c>
      <c r="J346" s="60" t="s">
        <v>1365</v>
      </c>
      <c r="K346" s="60" t="str">
        <f>VLOOKUP(E346,'CENTRO DE COSTOS'!A:C,3,0)</f>
        <v>1162 DIRECCIÓN DE GESTIÓN DEL RIESGO DE DESASTRES</v>
      </c>
      <c r="N346" s="64"/>
      <c r="O346" s="63"/>
    </row>
    <row r="347" spans="1:15" ht="48" customHeight="1">
      <c r="A347" s="60">
        <v>2400059</v>
      </c>
      <c r="B347" s="308" t="s">
        <v>1366</v>
      </c>
      <c r="C347" s="60" t="s">
        <v>1367</v>
      </c>
      <c r="D347" s="60" t="s">
        <v>570</v>
      </c>
      <c r="E347" s="61" t="str">
        <f t="shared" si="5"/>
        <v>DIRECCIÓN DE GESTIÓN DEL RIESGO DE DESASTRES</v>
      </c>
      <c r="F347" s="60" t="s">
        <v>697</v>
      </c>
      <c r="G347" s="60">
        <v>21</v>
      </c>
      <c r="H347" s="60">
        <v>1</v>
      </c>
      <c r="I347" s="60" t="s">
        <v>1368</v>
      </c>
      <c r="J347" s="60" t="s">
        <v>1369</v>
      </c>
      <c r="K347" s="60" t="str">
        <f>VLOOKUP(E347,'CENTRO DE COSTOS'!A:C,3,0)</f>
        <v>1162 DIRECCIÓN DE GESTIÓN DEL RIESGO DE DESASTRES</v>
      </c>
      <c r="N347" s="64"/>
      <c r="O347" s="63"/>
    </row>
    <row r="348" spans="1:15" ht="48" customHeight="1">
      <c r="A348" s="60">
        <v>2400059</v>
      </c>
      <c r="B348" s="308" t="s">
        <v>1366</v>
      </c>
      <c r="C348" s="60" t="s">
        <v>1367</v>
      </c>
      <c r="D348" s="60" t="s">
        <v>570</v>
      </c>
      <c r="E348" s="61" t="str">
        <f t="shared" si="5"/>
        <v>DIRECCIÓN DE GESTIÓN DEL RIESGO DE DESASTRES</v>
      </c>
      <c r="F348" s="60" t="s">
        <v>697</v>
      </c>
      <c r="G348" s="60">
        <v>21</v>
      </c>
      <c r="H348" s="60">
        <v>2</v>
      </c>
      <c r="I348" s="60" t="s">
        <v>1370</v>
      </c>
      <c r="J348" s="60" t="s">
        <v>1371</v>
      </c>
      <c r="K348" s="60" t="str">
        <f>VLOOKUP(E348,'CENTRO DE COSTOS'!A:C,3,0)</f>
        <v>1162 DIRECCIÓN DE GESTIÓN DEL RIESGO DE DESASTRES</v>
      </c>
      <c r="N348" s="64"/>
      <c r="O348" s="63"/>
    </row>
    <row r="349" spans="1:15" ht="48" customHeight="1">
      <c r="A349" s="60">
        <v>2400059</v>
      </c>
      <c r="B349" s="308" t="s">
        <v>1366</v>
      </c>
      <c r="C349" s="60" t="s">
        <v>1367</v>
      </c>
      <c r="D349" s="60" t="s">
        <v>570</v>
      </c>
      <c r="E349" s="61" t="str">
        <f t="shared" si="5"/>
        <v>DIRECCIÓN DE GESTIÓN DEL RIESGO DE DESASTRES</v>
      </c>
      <c r="F349" s="60" t="s">
        <v>697</v>
      </c>
      <c r="G349" s="60">
        <v>21</v>
      </c>
      <c r="H349" s="60">
        <v>3</v>
      </c>
      <c r="I349" s="60" t="s">
        <v>1372</v>
      </c>
      <c r="J349" s="60" t="s">
        <v>1373</v>
      </c>
      <c r="K349" s="60" t="str">
        <f>VLOOKUP(E349,'CENTRO DE COSTOS'!A:C,3,0)</f>
        <v>1162 DIRECCIÓN DE GESTIÓN DEL RIESGO DE DESASTRES</v>
      </c>
      <c r="N349" s="64"/>
      <c r="O349" s="63"/>
    </row>
    <row r="350" spans="1:15" ht="48" customHeight="1">
      <c r="A350" s="60">
        <v>2400059</v>
      </c>
      <c r="B350" s="308" t="s">
        <v>1366</v>
      </c>
      <c r="C350" s="60" t="s">
        <v>1367</v>
      </c>
      <c r="D350" s="60" t="s">
        <v>570</v>
      </c>
      <c r="E350" s="61" t="str">
        <f t="shared" si="5"/>
        <v>DIRECCIÓN DE GESTIÓN DEL RIESGO DE DESASTRES</v>
      </c>
      <c r="F350" s="60" t="s">
        <v>697</v>
      </c>
      <c r="G350" s="60">
        <v>21</v>
      </c>
      <c r="H350" s="60">
        <v>4</v>
      </c>
      <c r="I350" s="60" t="s">
        <v>1374</v>
      </c>
      <c r="J350" s="60" t="s">
        <v>1375</v>
      </c>
      <c r="K350" s="60" t="str">
        <f>VLOOKUP(E350,'CENTRO DE COSTOS'!A:C,3,0)</f>
        <v>1162 DIRECCIÓN DE GESTIÓN DEL RIESGO DE DESASTRES</v>
      </c>
      <c r="N350" s="64"/>
      <c r="O350" s="63"/>
    </row>
    <row r="351" spans="1:15" ht="48" customHeight="1">
      <c r="A351" s="60">
        <v>2400059</v>
      </c>
      <c r="B351" s="308" t="s">
        <v>1366</v>
      </c>
      <c r="C351" s="60" t="s">
        <v>1367</v>
      </c>
      <c r="D351" s="60" t="s">
        <v>570</v>
      </c>
      <c r="E351" s="61" t="str">
        <f t="shared" si="5"/>
        <v>DIRECCIÓN DE GESTIÓN DEL RIESGO DE DESASTRES</v>
      </c>
      <c r="F351" s="60" t="s">
        <v>697</v>
      </c>
      <c r="G351" s="60">
        <v>21</v>
      </c>
      <c r="H351" s="60">
        <v>5</v>
      </c>
      <c r="I351" s="60" t="s">
        <v>1376</v>
      </c>
      <c r="J351" s="60" t="s">
        <v>1377</v>
      </c>
      <c r="K351" s="60" t="str">
        <f>VLOOKUP(E351,'CENTRO DE COSTOS'!A:C,3,0)</f>
        <v>1162 DIRECCIÓN DE GESTIÓN DEL RIESGO DE DESASTRES</v>
      </c>
      <c r="N351" s="64"/>
      <c r="O351" s="63"/>
    </row>
    <row r="352" spans="1:15" ht="72" customHeight="1">
      <c r="A352" s="60">
        <v>2400060</v>
      </c>
      <c r="B352" s="308" t="s">
        <v>1378</v>
      </c>
      <c r="C352" s="60" t="s">
        <v>1379</v>
      </c>
      <c r="D352" s="60" t="s">
        <v>570</v>
      </c>
      <c r="E352" s="61" t="str">
        <f t="shared" si="5"/>
        <v>DIRECCIÓN DE GESTIÓN DEL RIESGO DE DESASTRES</v>
      </c>
      <c r="F352" s="60" t="s">
        <v>682</v>
      </c>
      <c r="G352" s="60">
        <v>19</v>
      </c>
      <c r="H352" s="60">
        <v>1</v>
      </c>
      <c r="I352" s="60" t="s">
        <v>1380</v>
      </c>
      <c r="J352" s="60" t="s">
        <v>1381</v>
      </c>
      <c r="K352" s="60" t="str">
        <f>VLOOKUP(E352,'CENTRO DE COSTOS'!A:C,3,0)</f>
        <v>1162 DIRECCIÓN DE GESTIÓN DEL RIESGO DE DESASTRES</v>
      </c>
      <c r="N352" s="64"/>
      <c r="O352" s="63"/>
    </row>
    <row r="353" spans="1:15" ht="72" customHeight="1">
      <c r="A353" s="60">
        <v>2400060</v>
      </c>
      <c r="B353" s="308" t="s">
        <v>1378</v>
      </c>
      <c r="C353" s="60" t="s">
        <v>1379</v>
      </c>
      <c r="D353" s="60" t="s">
        <v>570</v>
      </c>
      <c r="E353" s="61" t="str">
        <f t="shared" si="5"/>
        <v>DIRECCIÓN DE GESTIÓN DEL RIESGO DE DESASTRES</v>
      </c>
      <c r="F353" s="60" t="s">
        <v>682</v>
      </c>
      <c r="G353" s="60">
        <v>19</v>
      </c>
      <c r="H353" s="60">
        <v>2</v>
      </c>
      <c r="I353" s="60" t="s">
        <v>1382</v>
      </c>
      <c r="J353" s="60" t="s">
        <v>1383</v>
      </c>
      <c r="K353" s="60" t="str">
        <f>VLOOKUP(E353,'CENTRO DE COSTOS'!A:C,3,0)</f>
        <v>1162 DIRECCIÓN DE GESTIÓN DEL RIESGO DE DESASTRES</v>
      </c>
      <c r="N353" s="64"/>
      <c r="O353" s="63"/>
    </row>
    <row r="354" spans="1:15" ht="72" customHeight="1">
      <c r="A354" s="60">
        <v>2400060</v>
      </c>
      <c r="B354" s="308" t="s">
        <v>1378</v>
      </c>
      <c r="C354" s="60" t="s">
        <v>1379</v>
      </c>
      <c r="D354" s="60" t="s">
        <v>570</v>
      </c>
      <c r="E354" s="61" t="str">
        <f t="shared" si="5"/>
        <v>DIRECCIÓN DE GESTIÓN DEL RIESGO DE DESASTRES</v>
      </c>
      <c r="F354" s="60" t="s">
        <v>682</v>
      </c>
      <c r="G354" s="60">
        <v>19</v>
      </c>
      <c r="H354" s="60">
        <v>3</v>
      </c>
      <c r="I354" s="60" t="s">
        <v>1384</v>
      </c>
      <c r="J354" s="60" t="s">
        <v>1385</v>
      </c>
      <c r="K354" s="60" t="str">
        <f>VLOOKUP(E354,'CENTRO DE COSTOS'!A:C,3,0)</f>
        <v>1162 DIRECCIÓN DE GESTIÓN DEL RIESGO DE DESASTRES</v>
      </c>
      <c r="N354" s="64"/>
      <c r="O354" s="63"/>
    </row>
    <row r="355" spans="1:15" ht="72" customHeight="1">
      <c r="A355" s="60">
        <v>2400060</v>
      </c>
      <c r="B355" s="308" t="s">
        <v>1378</v>
      </c>
      <c r="C355" s="60" t="s">
        <v>1379</v>
      </c>
      <c r="D355" s="60" t="s">
        <v>570</v>
      </c>
      <c r="E355" s="61" t="str">
        <f t="shared" si="5"/>
        <v>DIRECCIÓN DE GESTIÓN DEL RIESGO DE DESASTRES</v>
      </c>
      <c r="F355" s="60" t="s">
        <v>682</v>
      </c>
      <c r="G355" s="60">
        <v>19</v>
      </c>
      <c r="H355" s="60">
        <v>4</v>
      </c>
      <c r="I355" s="60" t="s">
        <v>1386</v>
      </c>
      <c r="J355" s="60" t="s">
        <v>1387</v>
      </c>
      <c r="K355" s="60" t="str">
        <f>VLOOKUP(E355,'CENTRO DE COSTOS'!A:C,3,0)</f>
        <v>1162 DIRECCIÓN DE GESTIÓN DEL RIESGO DE DESASTRES</v>
      </c>
      <c r="N355" s="64"/>
      <c r="O355" s="63"/>
    </row>
    <row r="356" spans="1:15" ht="72" customHeight="1">
      <c r="A356" s="60">
        <v>2400060</v>
      </c>
      <c r="B356" s="308" t="s">
        <v>1378</v>
      </c>
      <c r="C356" s="60" t="s">
        <v>1379</v>
      </c>
      <c r="D356" s="60" t="s">
        <v>570</v>
      </c>
      <c r="E356" s="61" t="str">
        <f t="shared" si="5"/>
        <v>DIRECCIÓN DE GESTIÓN DEL RIESGO DE DESASTRES</v>
      </c>
      <c r="F356" s="60" t="s">
        <v>682</v>
      </c>
      <c r="G356" s="60">
        <v>19</v>
      </c>
      <c r="H356" s="61">
        <v>5</v>
      </c>
      <c r="I356" s="60" t="s">
        <v>1388</v>
      </c>
      <c r="J356" s="60" t="s">
        <v>1389</v>
      </c>
      <c r="K356" s="60" t="str">
        <f>VLOOKUP(E356,'CENTRO DE COSTOS'!A:C,3,0)</f>
        <v>1162 DIRECCIÓN DE GESTIÓN DEL RIESGO DE DESASTRES</v>
      </c>
      <c r="N356" s="64"/>
      <c r="O356" s="63"/>
    </row>
    <row r="357" spans="1:15" ht="60" customHeight="1">
      <c r="A357" s="60">
        <v>2400061</v>
      </c>
      <c r="B357" s="308" t="s">
        <v>1390</v>
      </c>
      <c r="C357" s="60" t="s">
        <v>1391</v>
      </c>
      <c r="D357" s="60" t="s">
        <v>570</v>
      </c>
      <c r="E357" s="61" t="str">
        <f t="shared" si="5"/>
        <v>DIRECCIÓN DE GESTIÓN DEL RIESGO DE DESASTRES</v>
      </c>
      <c r="F357" s="60" t="s">
        <v>682</v>
      </c>
      <c r="G357" s="60">
        <v>19</v>
      </c>
      <c r="H357" s="60">
        <v>1</v>
      </c>
      <c r="I357" s="60" t="s">
        <v>1392</v>
      </c>
      <c r="J357" s="60" t="s">
        <v>1393</v>
      </c>
      <c r="K357" s="60" t="str">
        <f>VLOOKUP(E357,'CENTRO DE COSTOS'!A:C,3,0)</f>
        <v>1162 DIRECCIÓN DE GESTIÓN DEL RIESGO DE DESASTRES</v>
      </c>
      <c r="N357" s="64"/>
      <c r="O357" s="63"/>
    </row>
    <row r="358" spans="1:15" ht="60" customHeight="1">
      <c r="A358" s="60">
        <v>2400061</v>
      </c>
      <c r="B358" s="308" t="s">
        <v>1390</v>
      </c>
      <c r="C358" s="60" t="s">
        <v>1391</v>
      </c>
      <c r="D358" s="60" t="s">
        <v>570</v>
      </c>
      <c r="E358" s="61" t="str">
        <f t="shared" si="5"/>
        <v>DIRECCIÓN DE GESTIÓN DEL RIESGO DE DESASTRES</v>
      </c>
      <c r="F358" s="60" t="s">
        <v>682</v>
      </c>
      <c r="G358" s="60">
        <v>19</v>
      </c>
      <c r="H358" s="60">
        <v>2</v>
      </c>
      <c r="I358" s="60" t="s">
        <v>1394</v>
      </c>
      <c r="J358" s="60" t="s">
        <v>1395</v>
      </c>
      <c r="K358" s="60" t="str">
        <f>VLOOKUP(E358,'CENTRO DE COSTOS'!A:C,3,0)</f>
        <v>1162 DIRECCIÓN DE GESTIÓN DEL RIESGO DE DESASTRES</v>
      </c>
      <c r="N358" s="64"/>
      <c r="O358" s="63"/>
    </row>
    <row r="359" spans="1:15" ht="60" customHeight="1">
      <c r="A359" s="60">
        <v>2400061</v>
      </c>
      <c r="B359" s="308" t="s">
        <v>1390</v>
      </c>
      <c r="C359" s="60" t="s">
        <v>1391</v>
      </c>
      <c r="D359" s="60" t="s">
        <v>570</v>
      </c>
      <c r="E359" s="61" t="str">
        <f t="shared" si="5"/>
        <v>DIRECCIÓN DE GESTIÓN DEL RIESGO DE DESASTRES</v>
      </c>
      <c r="F359" s="60" t="s">
        <v>682</v>
      </c>
      <c r="G359" s="60">
        <v>19</v>
      </c>
      <c r="H359" s="60">
        <v>3</v>
      </c>
      <c r="I359" s="60" t="s">
        <v>1396</v>
      </c>
      <c r="J359" s="60" t="s">
        <v>1397</v>
      </c>
      <c r="K359" s="60" t="str">
        <f>VLOOKUP(E359,'CENTRO DE COSTOS'!A:C,3,0)</f>
        <v>1162 DIRECCIÓN DE GESTIÓN DEL RIESGO DE DESASTRES</v>
      </c>
      <c r="N359" s="64"/>
      <c r="O359" s="63"/>
    </row>
    <row r="360" spans="1:15" ht="60" customHeight="1">
      <c r="A360" s="60">
        <v>2400061</v>
      </c>
      <c r="B360" s="308" t="s">
        <v>1390</v>
      </c>
      <c r="C360" s="60" t="s">
        <v>1391</v>
      </c>
      <c r="D360" s="60" t="s">
        <v>570</v>
      </c>
      <c r="E360" s="61" t="str">
        <f t="shared" si="5"/>
        <v>DIRECCIÓN DE GESTIÓN DEL RIESGO DE DESASTRES</v>
      </c>
      <c r="F360" s="60" t="s">
        <v>682</v>
      </c>
      <c r="G360" s="60">
        <v>19</v>
      </c>
      <c r="H360" s="60">
        <v>4</v>
      </c>
      <c r="I360" s="60" t="s">
        <v>1398</v>
      </c>
      <c r="J360" s="60" t="s">
        <v>1399</v>
      </c>
      <c r="K360" s="60" t="str">
        <f>VLOOKUP(E360,'CENTRO DE COSTOS'!A:C,3,0)</f>
        <v>1162 DIRECCIÓN DE GESTIÓN DEL RIESGO DE DESASTRES</v>
      </c>
      <c r="N360" s="64"/>
      <c r="O360" s="63"/>
    </row>
    <row r="361" spans="1:15" ht="60" customHeight="1">
      <c r="A361" s="60">
        <v>2400061</v>
      </c>
      <c r="B361" s="308" t="s">
        <v>1390</v>
      </c>
      <c r="C361" s="60" t="s">
        <v>1391</v>
      </c>
      <c r="D361" s="60" t="s">
        <v>570</v>
      </c>
      <c r="E361" s="61" t="str">
        <f t="shared" si="5"/>
        <v>DIRECCIÓN DE GESTIÓN DEL RIESGO DE DESASTRES</v>
      </c>
      <c r="F361" s="60" t="s">
        <v>682</v>
      </c>
      <c r="G361" s="60">
        <v>19</v>
      </c>
      <c r="H361" s="60">
        <v>5</v>
      </c>
      <c r="I361" s="60" t="s">
        <v>1400</v>
      </c>
      <c r="J361" s="60" t="s">
        <v>1401</v>
      </c>
      <c r="K361" s="60" t="str">
        <f>VLOOKUP(E361,'CENTRO DE COSTOS'!A:C,3,0)</f>
        <v>1162 DIRECCIÓN DE GESTIÓN DEL RIESGO DE DESASTRES</v>
      </c>
      <c r="N361" s="64"/>
      <c r="O361" s="63"/>
    </row>
    <row r="362" spans="1:15" ht="60" customHeight="1">
      <c r="A362" s="60">
        <v>2400061</v>
      </c>
      <c r="B362" s="308" t="s">
        <v>1390</v>
      </c>
      <c r="C362" s="60" t="s">
        <v>1391</v>
      </c>
      <c r="D362" s="60" t="s">
        <v>570</v>
      </c>
      <c r="E362" s="61" t="str">
        <f t="shared" si="5"/>
        <v>DIRECCIÓN DE GESTIÓN DEL RIESGO DE DESASTRES</v>
      </c>
      <c r="F362" s="60" t="s">
        <v>682</v>
      </c>
      <c r="G362" s="60">
        <v>19</v>
      </c>
      <c r="H362" s="60">
        <v>6</v>
      </c>
      <c r="I362" s="60" t="s">
        <v>1402</v>
      </c>
      <c r="J362" s="60" t="s">
        <v>1403</v>
      </c>
      <c r="K362" s="60" t="str">
        <f>VLOOKUP(E362,'CENTRO DE COSTOS'!A:C,3,0)</f>
        <v>1162 DIRECCIÓN DE GESTIÓN DEL RIESGO DE DESASTRES</v>
      </c>
      <c r="N362" s="64"/>
      <c r="O362" s="63"/>
    </row>
    <row r="363" spans="1:15" ht="48" customHeight="1">
      <c r="A363" s="60">
        <v>2400062</v>
      </c>
      <c r="B363" s="308" t="s">
        <v>1404</v>
      </c>
      <c r="C363" s="60" t="s">
        <v>1405</v>
      </c>
      <c r="D363" s="60" t="s">
        <v>578</v>
      </c>
      <c r="E363" s="61" t="str">
        <f t="shared" si="5"/>
        <v>DIRECCIÓN DE TECNOLOGÍA, INNOVACIÓN Y CIENCIA</v>
      </c>
      <c r="F363" s="60" t="s">
        <v>776</v>
      </c>
      <c r="G363" s="60">
        <v>33</v>
      </c>
      <c r="H363" s="60">
        <v>1</v>
      </c>
      <c r="I363" s="60" t="s">
        <v>1406</v>
      </c>
      <c r="J363" s="60" t="s">
        <v>1407</v>
      </c>
      <c r="K363" s="60" t="str">
        <f>VLOOKUP(E363,'CENTRO DE COSTOS'!A:C,3,0)</f>
        <v>1167 DIRECCIÓN DE TECNOLOGÍA, INNOVACIÓN Y CIENCIA</v>
      </c>
      <c r="N363" s="64"/>
      <c r="O363" s="63"/>
    </row>
    <row r="364" spans="1:15" ht="36" customHeight="1">
      <c r="A364" s="60">
        <v>2400062</v>
      </c>
      <c r="B364" s="308" t="s">
        <v>1404</v>
      </c>
      <c r="C364" s="60" t="s">
        <v>1405</v>
      </c>
      <c r="D364" s="60" t="s">
        <v>578</v>
      </c>
      <c r="E364" s="61" t="str">
        <f t="shared" si="5"/>
        <v>DIRECCIÓN DE TECNOLOGÍA, INNOVACIÓN Y CIENCIA</v>
      </c>
      <c r="F364" s="60" t="s">
        <v>776</v>
      </c>
      <c r="G364" s="60">
        <v>33</v>
      </c>
      <c r="H364" s="60">
        <v>2</v>
      </c>
      <c r="I364" s="60" t="s">
        <v>1408</v>
      </c>
      <c r="J364" s="60" t="s">
        <v>1409</v>
      </c>
      <c r="K364" s="60" t="str">
        <f>VLOOKUP(E364,'CENTRO DE COSTOS'!A:C,3,0)</f>
        <v>1167 DIRECCIÓN DE TECNOLOGÍA, INNOVACIÓN Y CIENCIA</v>
      </c>
      <c r="N364" s="64"/>
      <c r="O364" s="63"/>
    </row>
    <row r="365" spans="1:15" ht="36" customHeight="1">
      <c r="A365" s="60">
        <v>2400062</v>
      </c>
      <c r="B365" s="308" t="s">
        <v>1404</v>
      </c>
      <c r="C365" s="60" t="s">
        <v>1405</v>
      </c>
      <c r="D365" s="60" t="s">
        <v>578</v>
      </c>
      <c r="E365" s="61" t="str">
        <f t="shared" si="5"/>
        <v>DIRECCIÓN DE TECNOLOGÍA, INNOVACIÓN Y CIENCIA</v>
      </c>
      <c r="F365" s="60" t="s">
        <v>776</v>
      </c>
      <c r="G365" s="60">
        <v>33</v>
      </c>
      <c r="H365" s="60">
        <v>3</v>
      </c>
      <c r="I365" s="60" t="s">
        <v>1410</v>
      </c>
      <c r="J365" s="60" t="s">
        <v>1411</v>
      </c>
      <c r="K365" s="60" t="str">
        <f>VLOOKUP(E365,'CENTRO DE COSTOS'!A:C,3,0)</f>
        <v>1167 DIRECCIÓN DE TECNOLOGÍA, INNOVACIÓN Y CIENCIA</v>
      </c>
      <c r="N365" s="64"/>
      <c r="O365" s="63"/>
    </row>
    <row r="366" spans="1:15" ht="36" customHeight="1">
      <c r="A366" s="60">
        <v>2400062</v>
      </c>
      <c r="B366" s="308" t="s">
        <v>1404</v>
      </c>
      <c r="C366" s="60" t="s">
        <v>1405</v>
      </c>
      <c r="D366" s="60" t="s">
        <v>578</v>
      </c>
      <c r="E366" s="61" t="str">
        <f t="shared" si="5"/>
        <v>DIRECCIÓN DE TECNOLOGÍA, INNOVACIÓN Y CIENCIA</v>
      </c>
      <c r="F366" s="60" t="s">
        <v>776</v>
      </c>
      <c r="G366" s="60">
        <v>33</v>
      </c>
      <c r="H366" s="60">
        <v>4</v>
      </c>
      <c r="I366" s="60" t="s">
        <v>1412</v>
      </c>
      <c r="J366" s="60" t="s">
        <v>1413</v>
      </c>
      <c r="K366" s="60" t="str">
        <f>VLOOKUP(E366,'CENTRO DE COSTOS'!A:C,3,0)</f>
        <v>1167 DIRECCIÓN DE TECNOLOGÍA, INNOVACIÓN Y CIENCIA</v>
      </c>
      <c r="N366" s="64"/>
      <c r="O366" s="63"/>
    </row>
    <row r="367" spans="1:15" ht="24" customHeight="1">
      <c r="A367" s="60">
        <v>2400063</v>
      </c>
      <c r="B367" s="308" t="s">
        <v>1414</v>
      </c>
      <c r="C367" s="60" t="s">
        <v>1415</v>
      </c>
      <c r="D367" s="60" t="s">
        <v>658</v>
      </c>
      <c r="E367" s="61" t="str">
        <f t="shared" si="5"/>
        <v>SECRETARÍA DE TRÁNSITO Y TRANSPORTE</v>
      </c>
      <c r="F367" s="60" t="s">
        <v>1015</v>
      </c>
      <c r="G367" s="60">
        <v>24</v>
      </c>
      <c r="H367" s="60">
        <v>1</v>
      </c>
      <c r="I367" s="60" t="s">
        <v>1416</v>
      </c>
      <c r="J367" s="60" t="s">
        <v>1417</v>
      </c>
      <c r="K367" s="60" t="str">
        <f>VLOOKUP(E367,'CENTRO DE COSTOS'!A:C,3,0)</f>
        <v>1171 SECRETARÍA DE TRÁNSITO Y TRANSPORTE</v>
      </c>
      <c r="N367" s="64"/>
      <c r="O367" s="63"/>
    </row>
    <row r="368" spans="1:15" ht="24" customHeight="1">
      <c r="A368" s="60">
        <v>2400063</v>
      </c>
      <c r="B368" s="308" t="s">
        <v>1414</v>
      </c>
      <c r="C368" s="60" t="s">
        <v>1415</v>
      </c>
      <c r="D368" s="60" t="s">
        <v>658</v>
      </c>
      <c r="E368" s="61" t="str">
        <f t="shared" si="5"/>
        <v>SECRETARÍA DE TRÁNSITO Y TRANSPORTE</v>
      </c>
      <c r="F368" s="60" t="s">
        <v>1015</v>
      </c>
      <c r="G368" s="60">
        <v>24</v>
      </c>
      <c r="H368" s="60">
        <v>2</v>
      </c>
      <c r="I368" s="60" t="s">
        <v>1418</v>
      </c>
      <c r="J368" s="60" t="s">
        <v>1419</v>
      </c>
      <c r="K368" s="60" t="str">
        <f>VLOOKUP(E368,'CENTRO DE COSTOS'!A:C,3,0)</f>
        <v>1171 SECRETARÍA DE TRÁNSITO Y TRANSPORTE</v>
      </c>
      <c r="N368" s="64"/>
      <c r="O368" s="63"/>
    </row>
    <row r="369" spans="1:15" ht="36" customHeight="1">
      <c r="A369" s="60">
        <v>2400064</v>
      </c>
      <c r="B369" s="308" t="s">
        <v>1420</v>
      </c>
      <c r="C369" s="60" t="s">
        <v>1421</v>
      </c>
      <c r="D369" s="60" t="s">
        <v>645</v>
      </c>
      <c r="E369" s="61" t="str">
        <f t="shared" si="5"/>
        <v>SECRETARÍA DE SALUD</v>
      </c>
      <c r="F369" s="60" t="s">
        <v>1422</v>
      </c>
      <c r="G369" s="60">
        <v>3</v>
      </c>
      <c r="H369" s="60">
        <v>1</v>
      </c>
      <c r="I369" s="60" t="s">
        <v>1423</v>
      </c>
      <c r="J369" s="60" t="s">
        <v>1424</v>
      </c>
      <c r="K369" s="60" t="str">
        <f>VLOOKUP(E369,'CENTRO DE COSTOS'!A:C,3,0)</f>
        <v>1173 SECRETARÍA DE SALUD</v>
      </c>
      <c r="N369" s="64"/>
      <c r="O369" s="63"/>
    </row>
    <row r="370" spans="1:15" ht="36" customHeight="1">
      <c r="A370" s="60">
        <v>2400064</v>
      </c>
      <c r="B370" s="308" t="s">
        <v>1420</v>
      </c>
      <c r="C370" s="60" t="s">
        <v>1421</v>
      </c>
      <c r="D370" s="60" t="s">
        <v>645</v>
      </c>
      <c r="E370" s="61" t="str">
        <f t="shared" si="5"/>
        <v>SECRETARÍA DE SALUD</v>
      </c>
      <c r="F370" s="60" t="s">
        <v>1422</v>
      </c>
      <c r="G370" s="60">
        <v>3</v>
      </c>
      <c r="H370" s="60">
        <v>2</v>
      </c>
      <c r="I370" s="60" t="s">
        <v>1425</v>
      </c>
      <c r="J370" s="60" t="s">
        <v>1426</v>
      </c>
      <c r="K370" s="60" t="str">
        <f>VLOOKUP(E370,'CENTRO DE COSTOS'!A:C,3,0)</f>
        <v>1173 SECRETARÍA DE SALUD</v>
      </c>
      <c r="N370" s="64"/>
      <c r="O370" s="63"/>
    </row>
    <row r="371" spans="1:15" ht="36" customHeight="1">
      <c r="A371" s="60">
        <v>2400064</v>
      </c>
      <c r="B371" s="308" t="s">
        <v>1420</v>
      </c>
      <c r="C371" s="60" t="s">
        <v>1421</v>
      </c>
      <c r="D371" s="60" t="s">
        <v>645</v>
      </c>
      <c r="E371" s="61" t="str">
        <f t="shared" si="5"/>
        <v>SECRETARÍA DE SALUD</v>
      </c>
      <c r="F371" s="60" t="s">
        <v>1422</v>
      </c>
      <c r="G371" s="60">
        <v>3</v>
      </c>
      <c r="H371" s="60">
        <v>3</v>
      </c>
      <c r="I371" s="60" t="s">
        <v>1427</v>
      </c>
      <c r="J371" s="60" t="s">
        <v>1428</v>
      </c>
      <c r="K371" s="60" t="str">
        <f>VLOOKUP(E371,'CENTRO DE COSTOS'!A:C,3,0)</f>
        <v>1173 SECRETARÍA DE SALUD</v>
      </c>
      <c r="N371" s="64"/>
      <c r="O371" s="63"/>
    </row>
    <row r="372" spans="1:15" ht="36" customHeight="1">
      <c r="A372" s="60">
        <v>2400064</v>
      </c>
      <c r="B372" s="308" t="s">
        <v>1420</v>
      </c>
      <c r="C372" s="60" t="s">
        <v>1421</v>
      </c>
      <c r="D372" s="60" t="s">
        <v>645</v>
      </c>
      <c r="E372" s="61" t="str">
        <f t="shared" si="5"/>
        <v>SECRETARÍA DE SALUD</v>
      </c>
      <c r="F372" s="60" t="s">
        <v>1422</v>
      </c>
      <c r="G372" s="60">
        <v>3</v>
      </c>
      <c r="H372" s="60">
        <v>4</v>
      </c>
      <c r="I372" s="60" t="s">
        <v>1429</v>
      </c>
      <c r="J372" s="60" t="s">
        <v>1430</v>
      </c>
      <c r="K372" s="60" t="str">
        <f>VLOOKUP(E372,'CENTRO DE COSTOS'!A:C,3,0)</f>
        <v>1173 SECRETARÍA DE SALUD</v>
      </c>
      <c r="N372" s="64"/>
      <c r="O372" s="63"/>
    </row>
    <row r="373" spans="1:15" ht="36" customHeight="1">
      <c r="A373" s="60">
        <v>2400064</v>
      </c>
      <c r="B373" s="308" t="s">
        <v>1420</v>
      </c>
      <c r="C373" s="60" t="s">
        <v>1421</v>
      </c>
      <c r="D373" s="60" t="s">
        <v>645</v>
      </c>
      <c r="E373" s="61" t="str">
        <f t="shared" si="5"/>
        <v>SECRETARÍA DE SALUD</v>
      </c>
      <c r="F373" s="60" t="s">
        <v>1422</v>
      </c>
      <c r="G373" s="60">
        <v>3</v>
      </c>
      <c r="H373" s="60">
        <v>5</v>
      </c>
      <c r="I373" s="60" t="s">
        <v>1431</v>
      </c>
      <c r="J373" s="60" t="s">
        <v>1432</v>
      </c>
      <c r="K373" s="60" t="str">
        <f>VLOOKUP(E373,'CENTRO DE COSTOS'!A:C,3,0)</f>
        <v>1173 SECRETARÍA DE SALUD</v>
      </c>
      <c r="N373" s="64"/>
      <c r="O373" s="63"/>
    </row>
    <row r="374" spans="1:15" ht="36" customHeight="1">
      <c r="A374" s="60">
        <v>2400064</v>
      </c>
      <c r="B374" s="308" t="s">
        <v>1420</v>
      </c>
      <c r="C374" s="60" t="s">
        <v>1421</v>
      </c>
      <c r="D374" s="60" t="s">
        <v>645</v>
      </c>
      <c r="E374" s="61" t="str">
        <f t="shared" si="5"/>
        <v>SECRETARÍA DE SALUD</v>
      </c>
      <c r="F374" s="60" t="s">
        <v>1422</v>
      </c>
      <c r="G374" s="60">
        <v>3</v>
      </c>
      <c r="H374" s="60">
        <v>6</v>
      </c>
      <c r="I374" s="60" t="s">
        <v>1433</v>
      </c>
      <c r="J374" s="60" t="s">
        <v>1434</v>
      </c>
      <c r="K374" s="60" t="str">
        <f>VLOOKUP(E374,'CENTRO DE COSTOS'!A:C,3,0)</f>
        <v>1173 SECRETARÍA DE SALUD</v>
      </c>
      <c r="N374" s="64"/>
      <c r="O374" s="63"/>
    </row>
    <row r="375" spans="1:15" ht="36" customHeight="1">
      <c r="A375" s="60">
        <v>2400064</v>
      </c>
      <c r="B375" s="308" t="s">
        <v>1420</v>
      </c>
      <c r="C375" s="60" t="s">
        <v>1421</v>
      </c>
      <c r="D375" s="60" t="s">
        <v>645</v>
      </c>
      <c r="E375" s="61" t="str">
        <f t="shared" si="5"/>
        <v>SECRETARÍA DE SALUD</v>
      </c>
      <c r="F375" s="60" t="s">
        <v>1422</v>
      </c>
      <c r="G375" s="60">
        <v>3</v>
      </c>
      <c r="H375" s="60">
        <v>7</v>
      </c>
      <c r="I375" s="60" t="s">
        <v>1435</v>
      </c>
      <c r="J375" s="60" t="s">
        <v>1436</v>
      </c>
      <c r="K375" s="60" t="str">
        <f>VLOOKUP(E375,'CENTRO DE COSTOS'!A:C,3,0)</f>
        <v>1173 SECRETARÍA DE SALUD</v>
      </c>
      <c r="N375" s="64"/>
      <c r="O375" s="63"/>
    </row>
    <row r="376" spans="1:15" ht="36" customHeight="1">
      <c r="A376" s="60">
        <v>2400064</v>
      </c>
      <c r="B376" s="308" t="s">
        <v>1420</v>
      </c>
      <c r="C376" s="60" t="s">
        <v>1421</v>
      </c>
      <c r="D376" s="60" t="s">
        <v>645</v>
      </c>
      <c r="E376" s="61" t="str">
        <f t="shared" si="5"/>
        <v>SECRETARÍA DE SALUD</v>
      </c>
      <c r="F376" s="60" t="s">
        <v>1422</v>
      </c>
      <c r="G376" s="60">
        <v>3</v>
      </c>
      <c r="H376" s="60">
        <v>8</v>
      </c>
      <c r="I376" s="60" t="s">
        <v>1437</v>
      </c>
      <c r="J376" s="60" t="s">
        <v>1438</v>
      </c>
      <c r="K376" s="60" t="str">
        <f>VLOOKUP(E376,'CENTRO DE COSTOS'!A:C,3,0)</f>
        <v>1173 SECRETARÍA DE SALUD</v>
      </c>
      <c r="N376" s="64"/>
      <c r="O376" s="63"/>
    </row>
    <row r="377" spans="1:15" ht="36" customHeight="1">
      <c r="A377" s="60">
        <v>2400064</v>
      </c>
      <c r="B377" s="308" t="s">
        <v>1420</v>
      </c>
      <c r="C377" s="60" t="s">
        <v>1421</v>
      </c>
      <c r="D377" s="60" t="s">
        <v>645</v>
      </c>
      <c r="E377" s="61" t="str">
        <f t="shared" si="5"/>
        <v>SECRETARÍA DE SALUD</v>
      </c>
      <c r="F377" s="60" t="s">
        <v>1422</v>
      </c>
      <c r="G377" s="60">
        <v>3</v>
      </c>
      <c r="H377" s="60">
        <v>9</v>
      </c>
      <c r="I377" s="60" t="s">
        <v>1439</v>
      </c>
      <c r="J377" s="60" t="s">
        <v>1440</v>
      </c>
      <c r="K377" s="60" t="str">
        <f>VLOOKUP(E377,'CENTRO DE COSTOS'!A:C,3,0)</f>
        <v>1173 SECRETARÍA DE SALUD</v>
      </c>
      <c r="N377" s="64"/>
      <c r="O377" s="63"/>
    </row>
    <row r="378" spans="1:15" ht="36" customHeight="1">
      <c r="A378" s="60">
        <v>2400064</v>
      </c>
      <c r="B378" s="308" t="s">
        <v>1420</v>
      </c>
      <c r="C378" s="60" t="s">
        <v>1421</v>
      </c>
      <c r="D378" s="60" t="s">
        <v>645</v>
      </c>
      <c r="E378" s="61" t="str">
        <f t="shared" si="5"/>
        <v>SECRETARÍA DE SALUD</v>
      </c>
      <c r="F378" s="60" t="s">
        <v>1422</v>
      </c>
      <c r="G378" s="60">
        <v>3</v>
      </c>
      <c r="H378" s="60">
        <v>10</v>
      </c>
      <c r="I378" s="60" t="s">
        <v>1441</v>
      </c>
      <c r="J378" s="60" t="s">
        <v>1442</v>
      </c>
      <c r="K378" s="60" t="str">
        <f>VLOOKUP(E378,'CENTRO DE COSTOS'!A:C,3,0)</f>
        <v>1173 SECRETARÍA DE SALUD</v>
      </c>
      <c r="N378" s="64"/>
      <c r="O378" s="63"/>
    </row>
    <row r="379" spans="1:15" ht="36" customHeight="1">
      <c r="A379" s="60">
        <v>2400064</v>
      </c>
      <c r="B379" s="308" t="s">
        <v>1420</v>
      </c>
      <c r="C379" s="60" t="s">
        <v>1421</v>
      </c>
      <c r="D379" s="60" t="s">
        <v>645</v>
      </c>
      <c r="E379" s="61" t="str">
        <f t="shared" si="5"/>
        <v>SECRETARÍA DE SALUD</v>
      </c>
      <c r="F379" s="60" t="s">
        <v>1422</v>
      </c>
      <c r="G379" s="60">
        <v>3</v>
      </c>
      <c r="H379" s="60">
        <v>11</v>
      </c>
      <c r="I379" s="60" t="s">
        <v>1443</v>
      </c>
      <c r="J379" s="60" t="s">
        <v>1444</v>
      </c>
      <c r="K379" s="60" t="str">
        <f>VLOOKUP(E379,'CENTRO DE COSTOS'!A:C,3,0)</f>
        <v>1173 SECRETARÍA DE SALUD</v>
      </c>
      <c r="N379" s="64"/>
      <c r="O379" s="63"/>
    </row>
    <row r="380" spans="1:15" ht="36" customHeight="1">
      <c r="A380" s="60">
        <v>2400064</v>
      </c>
      <c r="B380" s="308" t="s">
        <v>1420</v>
      </c>
      <c r="C380" s="60" t="s">
        <v>1421</v>
      </c>
      <c r="D380" s="60" t="s">
        <v>645</v>
      </c>
      <c r="E380" s="61" t="str">
        <f t="shared" si="5"/>
        <v>SECRETARÍA DE SALUD</v>
      </c>
      <c r="F380" s="60" t="s">
        <v>1422</v>
      </c>
      <c r="G380" s="60">
        <v>3</v>
      </c>
      <c r="H380" s="60">
        <v>12</v>
      </c>
      <c r="I380" s="60" t="s">
        <v>1445</v>
      </c>
      <c r="J380" s="60" t="s">
        <v>1446</v>
      </c>
      <c r="K380" s="60" t="str">
        <f>VLOOKUP(E380,'CENTRO DE COSTOS'!A:C,3,0)</f>
        <v>1173 SECRETARÍA DE SALUD</v>
      </c>
      <c r="N380" s="64"/>
      <c r="O380" s="63"/>
    </row>
    <row r="381" spans="1:15" ht="36" customHeight="1">
      <c r="A381" s="60">
        <v>2400064</v>
      </c>
      <c r="B381" s="308" t="s">
        <v>1420</v>
      </c>
      <c r="C381" s="60" t="s">
        <v>1421</v>
      </c>
      <c r="D381" s="60" t="s">
        <v>645</v>
      </c>
      <c r="E381" s="61" t="str">
        <f t="shared" si="5"/>
        <v>SECRETARÍA DE SALUD</v>
      </c>
      <c r="F381" s="60" t="s">
        <v>1422</v>
      </c>
      <c r="G381" s="60">
        <v>3</v>
      </c>
      <c r="H381" s="60">
        <v>13</v>
      </c>
      <c r="I381" s="60" t="s">
        <v>1447</v>
      </c>
      <c r="J381" s="60" t="s">
        <v>1448</v>
      </c>
      <c r="K381" s="60" t="str">
        <f>VLOOKUP(E381,'CENTRO DE COSTOS'!A:C,3,0)</f>
        <v>1173 SECRETARÍA DE SALUD</v>
      </c>
      <c r="N381" s="64"/>
      <c r="O381" s="63"/>
    </row>
    <row r="382" spans="1:15" ht="36" customHeight="1">
      <c r="A382" s="60">
        <v>2400064</v>
      </c>
      <c r="B382" s="308" t="s">
        <v>1420</v>
      </c>
      <c r="C382" s="60" t="s">
        <v>1421</v>
      </c>
      <c r="D382" s="60" t="s">
        <v>645</v>
      </c>
      <c r="E382" s="61" t="str">
        <f t="shared" si="5"/>
        <v>SECRETARÍA DE SALUD</v>
      </c>
      <c r="F382" s="60" t="s">
        <v>1422</v>
      </c>
      <c r="G382" s="60">
        <v>3</v>
      </c>
      <c r="H382" s="60">
        <v>14</v>
      </c>
      <c r="I382" s="60" t="s">
        <v>1449</v>
      </c>
      <c r="J382" s="60" t="s">
        <v>1450</v>
      </c>
      <c r="K382" s="60" t="str">
        <f>VLOOKUP(E382,'CENTRO DE COSTOS'!A:C,3,0)</f>
        <v>1173 SECRETARÍA DE SALUD</v>
      </c>
      <c r="N382" s="64"/>
      <c r="O382" s="63"/>
    </row>
    <row r="383" spans="1:15" ht="36" customHeight="1">
      <c r="A383" s="60">
        <v>2400064</v>
      </c>
      <c r="B383" s="308" t="s">
        <v>1420</v>
      </c>
      <c r="C383" s="60" t="s">
        <v>1421</v>
      </c>
      <c r="D383" s="60" t="s">
        <v>645</v>
      </c>
      <c r="E383" s="61" t="str">
        <f t="shared" si="5"/>
        <v>SECRETARÍA DE SALUD</v>
      </c>
      <c r="F383" s="60" t="s">
        <v>1422</v>
      </c>
      <c r="G383" s="60">
        <v>3</v>
      </c>
      <c r="H383" s="60">
        <v>15</v>
      </c>
      <c r="I383" s="60" t="s">
        <v>1451</v>
      </c>
      <c r="J383" s="60" t="s">
        <v>1452</v>
      </c>
      <c r="K383" s="60" t="str">
        <f>VLOOKUP(E383,'CENTRO DE COSTOS'!A:C,3,0)</f>
        <v>1173 SECRETARÍA DE SALUD</v>
      </c>
      <c r="N383" s="64"/>
      <c r="O383" s="63"/>
    </row>
    <row r="384" spans="1:15" ht="36" customHeight="1">
      <c r="A384" s="60">
        <v>2400064</v>
      </c>
      <c r="B384" s="308" t="s">
        <v>1420</v>
      </c>
      <c r="C384" s="60" t="s">
        <v>1421</v>
      </c>
      <c r="D384" s="60" t="s">
        <v>645</v>
      </c>
      <c r="E384" s="61" t="str">
        <f t="shared" si="5"/>
        <v>SECRETARÍA DE SALUD</v>
      </c>
      <c r="F384" s="60" t="s">
        <v>1422</v>
      </c>
      <c r="G384" s="60">
        <v>3</v>
      </c>
      <c r="H384" s="60">
        <v>16</v>
      </c>
      <c r="I384" s="60" t="s">
        <v>1453</v>
      </c>
      <c r="J384" s="60" t="s">
        <v>1454</v>
      </c>
      <c r="K384" s="60" t="str">
        <f>VLOOKUP(E384,'CENTRO DE COSTOS'!A:C,3,0)</f>
        <v>1173 SECRETARÍA DE SALUD</v>
      </c>
      <c r="N384" s="64"/>
      <c r="O384" s="63"/>
    </row>
    <row r="385" spans="1:15" ht="36" customHeight="1">
      <c r="A385" s="60">
        <v>2400064</v>
      </c>
      <c r="B385" s="308" t="s">
        <v>1420</v>
      </c>
      <c r="C385" s="60" t="s">
        <v>1421</v>
      </c>
      <c r="D385" s="60" t="s">
        <v>645</v>
      </c>
      <c r="E385" s="61" t="str">
        <f t="shared" si="5"/>
        <v>SECRETARÍA DE SALUD</v>
      </c>
      <c r="F385" s="60" t="s">
        <v>1422</v>
      </c>
      <c r="G385" s="60">
        <v>3</v>
      </c>
      <c r="H385" s="60">
        <v>17</v>
      </c>
      <c r="I385" s="60" t="s">
        <v>1455</v>
      </c>
      <c r="J385" s="60" t="s">
        <v>1456</v>
      </c>
      <c r="K385" s="60" t="str">
        <f>VLOOKUP(E385,'CENTRO DE COSTOS'!A:C,3,0)</f>
        <v>1173 SECRETARÍA DE SALUD</v>
      </c>
      <c r="N385" s="64"/>
      <c r="O385" s="63"/>
    </row>
    <row r="386" spans="1:15" ht="36" customHeight="1">
      <c r="A386" s="60">
        <v>2400064</v>
      </c>
      <c r="B386" s="308" t="s">
        <v>1420</v>
      </c>
      <c r="C386" s="60" t="s">
        <v>1421</v>
      </c>
      <c r="D386" s="60" t="s">
        <v>645</v>
      </c>
      <c r="E386" s="61" t="str">
        <f t="shared" si="5"/>
        <v>SECRETARÍA DE SALUD</v>
      </c>
      <c r="F386" s="60" t="s">
        <v>1422</v>
      </c>
      <c r="G386" s="60">
        <v>3</v>
      </c>
      <c r="H386" s="60">
        <v>18</v>
      </c>
      <c r="I386" s="60" t="s">
        <v>1457</v>
      </c>
      <c r="J386" s="60" t="s">
        <v>1458</v>
      </c>
      <c r="K386" s="60" t="str">
        <f>VLOOKUP(E386,'CENTRO DE COSTOS'!A:C,3,0)</f>
        <v>1173 SECRETARÍA DE SALUD</v>
      </c>
      <c r="N386" s="64"/>
      <c r="O386" s="63"/>
    </row>
    <row r="387" spans="1:15" ht="36" customHeight="1">
      <c r="A387" s="60">
        <v>2400064</v>
      </c>
      <c r="B387" s="308" t="s">
        <v>1420</v>
      </c>
      <c r="C387" s="60" t="s">
        <v>1421</v>
      </c>
      <c r="D387" s="60" t="s">
        <v>645</v>
      </c>
      <c r="E387" s="61" t="str">
        <f t="shared" ref="E387:E450" si="6">VLOOKUP(D387,N:O,2,0)</f>
        <v>SECRETARÍA DE SALUD</v>
      </c>
      <c r="F387" s="60" t="s">
        <v>1422</v>
      </c>
      <c r="G387" s="60">
        <v>3</v>
      </c>
      <c r="H387" s="60">
        <v>19</v>
      </c>
      <c r="I387" s="60" t="s">
        <v>1459</v>
      </c>
      <c r="J387" s="60" t="s">
        <v>1460</v>
      </c>
      <c r="K387" s="60" t="str">
        <f>VLOOKUP(E387,'CENTRO DE COSTOS'!A:C,3,0)</f>
        <v>1173 SECRETARÍA DE SALUD</v>
      </c>
      <c r="N387" s="64"/>
      <c r="O387" s="63"/>
    </row>
    <row r="388" spans="1:15" ht="36" customHeight="1">
      <c r="A388" s="60">
        <v>2400064</v>
      </c>
      <c r="B388" s="308" t="s">
        <v>1420</v>
      </c>
      <c r="C388" s="60" t="s">
        <v>1421</v>
      </c>
      <c r="D388" s="60" t="s">
        <v>645</v>
      </c>
      <c r="E388" s="61" t="str">
        <f t="shared" si="6"/>
        <v>SECRETARÍA DE SALUD</v>
      </c>
      <c r="F388" s="60" t="s">
        <v>1422</v>
      </c>
      <c r="G388" s="60">
        <v>3</v>
      </c>
      <c r="H388" s="60">
        <v>20</v>
      </c>
      <c r="I388" s="60" t="s">
        <v>1461</v>
      </c>
      <c r="J388" s="60" t="s">
        <v>1462</v>
      </c>
      <c r="K388" s="60" t="str">
        <f>VLOOKUP(E388,'CENTRO DE COSTOS'!A:C,3,0)</f>
        <v>1173 SECRETARÍA DE SALUD</v>
      </c>
      <c r="N388" s="64"/>
      <c r="O388" s="63"/>
    </row>
    <row r="389" spans="1:15" ht="48" customHeight="1">
      <c r="A389" s="60">
        <v>2400065</v>
      </c>
      <c r="B389" s="308" t="s">
        <v>1463</v>
      </c>
      <c r="C389" s="60" t="s">
        <v>1464</v>
      </c>
      <c r="D389" s="60" t="s">
        <v>640</v>
      </c>
      <c r="E389" s="61" t="str">
        <f t="shared" si="6"/>
        <v>SECRETARÍA DE PLANEACIÓN</v>
      </c>
      <c r="F389" s="60" t="s">
        <v>664</v>
      </c>
      <c r="G389" s="60">
        <v>31</v>
      </c>
      <c r="H389" s="60">
        <v>1</v>
      </c>
      <c r="I389" s="60" t="s">
        <v>1465</v>
      </c>
      <c r="J389" s="60" t="s">
        <v>1466</v>
      </c>
      <c r="K389" s="60" t="str">
        <f>VLOOKUP(E389,'CENTRO DE COSTOS'!A:C,3,0)</f>
        <v>1149 SECRETARÍA DE PLANEACIÓN</v>
      </c>
      <c r="N389" s="64"/>
      <c r="O389" s="63"/>
    </row>
    <row r="390" spans="1:15" ht="48" customHeight="1">
      <c r="A390" s="60">
        <v>2400065</v>
      </c>
      <c r="B390" s="308" t="s">
        <v>1463</v>
      </c>
      <c r="C390" s="60" t="s">
        <v>1464</v>
      </c>
      <c r="D390" s="60" t="s">
        <v>640</v>
      </c>
      <c r="E390" s="61" t="str">
        <f t="shared" si="6"/>
        <v>SECRETARÍA DE PLANEACIÓN</v>
      </c>
      <c r="F390" s="60" t="s">
        <v>664</v>
      </c>
      <c r="G390" s="60">
        <v>31</v>
      </c>
      <c r="H390" s="60">
        <v>2</v>
      </c>
      <c r="I390" s="60" t="s">
        <v>1467</v>
      </c>
      <c r="J390" s="60" t="s">
        <v>1468</v>
      </c>
      <c r="K390" s="60" t="str">
        <f>VLOOKUP(E390,'CENTRO DE COSTOS'!A:C,3,0)</f>
        <v>1149 SECRETARÍA DE PLANEACIÓN</v>
      </c>
      <c r="N390" s="64"/>
      <c r="O390" s="63"/>
    </row>
    <row r="391" spans="1:15" ht="48" customHeight="1">
      <c r="A391" s="60">
        <v>2400065</v>
      </c>
      <c r="B391" s="308" t="s">
        <v>1463</v>
      </c>
      <c r="C391" s="60" t="s">
        <v>1464</v>
      </c>
      <c r="D391" s="60" t="s">
        <v>640</v>
      </c>
      <c r="E391" s="61" t="str">
        <f t="shared" si="6"/>
        <v>SECRETARÍA DE PLANEACIÓN</v>
      </c>
      <c r="F391" s="60" t="s">
        <v>664</v>
      </c>
      <c r="G391" s="60">
        <v>31</v>
      </c>
      <c r="H391" s="60">
        <v>3</v>
      </c>
      <c r="I391" s="60" t="s">
        <v>1469</v>
      </c>
      <c r="J391" s="60" t="s">
        <v>1470</v>
      </c>
      <c r="K391" s="60" t="str">
        <f>VLOOKUP(E391,'CENTRO DE COSTOS'!A:C,3,0)</f>
        <v>1149 SECRETARÍA DE PLANEACIÓN</v>
      </c>
      <c r="N391" s="64"/>
      <c r="O391" s="63"/>
    </row>
    <row r="392" spans="1:15" ht="36" customHeight="1">
      <c r="A392" s="60">
        <v>2400066</v>
      </c>
      <c r="B392" s="308" t="s">
        <v>1471</v>
      </c>
      <c r="C392" s="60" t="s">
        <v>1472</v>
      </c>
      <c r="D392" s="60" t="s">
        <v>611</v>
      </c>
      <c r="E392" s="61" t="str">
        <f t="shared" si="6"/>
        <v>SECRETARÍA DE EDUCACIÓN</v>
      </c>
      <c r="F392" s="60" t="s">
        <v>717</v>
      </c>
      <c r="G392" s="60">
        <v>17</v>
      </c>
      <c r="H392" s="60">
        <v>1</v>
      </c>
      <c r="I392" s="60" t="s">
        <v>1473</v>
      </c>
      <c r="J392" s="60" t="s">
        <v>1474</v>
      </c>
      <c r="K392" s="60" t="str">
        <f>VLOOKUP(E392,'CENTRO DE COSTOS'!A:C,3,0)</f>
        <v>1151 SECRETARÍA DE EDUCACION</v>
      </c>
      <c r="N392" s="64"/>
      <c r="O392" s="63"/>
    </row>
    <row r="393" spans="1:15" ht="36" customHeight="1">
      <c r="A393" s="60">
        <v>2400066</v>
      </c>
      <c r="B393" s="308" t="s">
        <v>1471</v>
      </c>
      <c r="C393" s="60" t="s">
        <v>1472</v>
      </c>
      <c r="D393" s="60" t="s">
        <v>611</v>
      </c>
      <c r="E393" s="61" t="str">
        <f t="shared" si="6"/>
        <v>SECRETARÍA DE EDUCACIÓN</v>
      </c>
      <c r="F393" s="60" t="s">
        <v>717</v>
      </c>
      <c r="G393" s="60">
        <v>17</v>
      </c>
      <c r="H393" s="60">
        <v>2</v>
      </c>
      <c r="I393" s="60" t="s">
        <v>1475</v>
      </c>
      <c r="J393" s="60" t="s">
        <v>1476</v>
      </c>
      <c r="K393" s="60" t="str">
        <f>VLOOKUP(E393,'CENTRO DE COSTOS'!A:C,3,0)</f>
        <v>1151 SECRETARÍA DE EDUCACION</v>
      </c>
      <c r="N393" s="64"/>
      <c r="O393" s="63"/>
    </row>
    <row r="394" spans="1:15" ht="36" customHeight="1">
      <c r="A394" s="60">
        <v>2400066</v>
      </c>
      <c r="B394" s="308" t="s">
        <v>1471</v>
      </c>
      <c r="C394" s="60" t="s">
        <v>1472</v>
      </c>
      <c r="D394" s="60" t="s">
        <v>611</v>
      </c>
      <c r="E394" s="61" t="str">
        <f t="shared" si="6"/>
        <v>SECRETARÍA DE EDUCACIÓN</v>
      </c>
      <c r="F394" s="60" t="s">
        <v>717</v>
      </c>
      <c r="G394" s="60">
        <v>17</v>
      </c>
      <c r="H394" s="60">
        <v>3</v>
      </c>
      <c r="I394" s="60" t="s">
        <v>1477</v>
      </c>
      <c r="J394" s="60" t="s">
        <v>1478</v>
      </c>
      <c r="K394" s="60" t="str">
        <f>VLOOKUP(E394,'CENTRO DE COSTOS'!A:C,3,0)</f>
        <v>1151 SECRETARÍA DE EDUCACION</v>
      </c>
      <c r="N394" s="64"/>
      <c r="O394" s="63"/>
    </row>
    <row r="395" spans="1:15" ht="36" customHeight="1">
      <c r="A395" s="60">
        <v>2400066</v>
      </c>
      <c r="B395" s="308" t="s">
        <v>1471</v>
      </c>
      <c r="C395" s="60" t="s">
        <v>1472</v>
      </c>
      <c r="D395" s="60" t="s">
        <v>611</v>
      </c>
      <c r="E395" s="61" t="str">
        <f t="shared" si="6"/>
        <v>SECRETARÍA DE EDUCACIÓN</v>
      </c>
      <c r="F395" s="60" t="s">
        <v>717</v>
      </c>
      <c r="G395" s="60">
        <v>17</v>
      </c>
      <c r="H395" s="60">
        <v>4</v>
      </c>
      <c r="I395" s="60" t="s">
        <v>1479</v>
      </c>
      <c r="J395" s="60" t="s">
        <v>1480</v>
      </c>
      <c r="K395" s="60" t="str">
        <f>VLOOKUP(E395,'CENTRO DE COSTOS'!A:C,3,0)</f>
        <v>1151 SECRETARÍA DE EDUCACION</v>
      </c>
      <c r="N395" s="64"/>
      <c r="O395" s="63"/>
    </row>
    <row r="396" spans="1:15" ht="36" customHeight="1">
      <c r="A396" s="60">
        <v>2400066</v>
      </c>
      <c r="B396" s="308" t="s">
        <v>1471</v>
      </c>
      <c r="C396" s="60" t="s">
        <v>1472</v>
      </c>
      <c r="D396" s="60" t="s">
        <v>611</v>
      </c>
      <c r="E396" s="61" t="str">
        <f t="shared" si="6"/>
        <v>SECRETARÍA DE EDUCACIÓN</v>
      </c>
      <c r="F396" s="60" t="s">
        <v>717</v>
      </c>
      <c r="G396" s="60">
        <v>17</v>
      </c>
      <c r="H396" s="60">
        <v>5</v>
      </c>
      <c r="I396" s="60" t="s">
        <v>1481</v>
      </c>
      <c r="J396" s="60" t="s">
        <v>1482</v>
      </c>
      <c r="K396" s="60" t="str">
        <f>VLOOKUP(E396,'CENTRO DE COSTOS'!A:C,3,0)</f>
        <v>1151 SECRETARÍA DE EDUCACION</v>
      </c>
      <c r="N396" s="64"/>
      <c r="O396" s="63"/>
    </row>
    <row r="397" spans="1:15" ht="36" customHeight="1">
      <c r="A397" s="60">
        <v>2400066</v>
      </c>
      <c r="B397" s="308" t="s">
        <v>1471</v>
      </c>
      <c r="C397" s="60" t="s">
        <v>1472</v>
      </c>
      <c r="D397" s="60" t="s">
        <v>611</v>
      </c>
      <c r="E397" s="61" t="str">
        <f t="shared" si="6"/>
        <v>SECRETARÍA DE EDUCACIÓN</v>
      </c>
      <c r="F397" s="60" t="s">
        <v>717</v>
      </c>
      <c r="G397" s="60">
        <v>17</v>
      </c>
      <c r="H397" s="60">
        <v>6</v>
      </c>
      <c r="I397" s="60" t="s">
        <v>1483</v>
      </c>
      <c r="J397" s="60" t="s">
        <v>1484</v>
      </c>
      <c r="K397" s="60" t="str">
        <f>VLOOKUP(E397,'CENTRO DE COSTOS'!A:C,3,0)</f>
        <v>1151 SECRETARÍA DE EDUCACION</v>
      </c>
      <c r="N397" s="64"/>
      <c r="O397" s="63"/>
    </row>
    <row r="398" spans="1:15" ht="36" customHeight="1">
      <c r="A398" s="60">
        <v>2400066</v>
      </c>
      <c r="B398" s="308" t="s">
        <v>1471</v>
      </c>
      <c r="C398" s="60" t="s">
        <v>1472</v>
      </c>
      <c r="D398" s="60" t="s">
        <v>611</v>
      </c>
      <c r="E398" s="61" t="str">
        <f t="shared" si="6"/>
        <v>SECRETARÍA DE EDUCACIÓN</v>
      </c>
      <c r="F398" s="60" t="s">
        <v>717</v>
      </c>
      <c r="G398" s="60">
        <v>17</v>
      </c>
      <c r="H398" s="60">
        <v>7</v>
      </c>
      <c r="I398" s="60" t="s">
        <v>1485</v>
      </c>
      <c r="J398" s="60" t="s">
        <v>1486</v>
      </c>
      <c r="K398" s="60" t="str">
        <f>VLOOKUP(E398,'CENTRO DE COSTOS'!A:C,3,0)</f>
        <v>1151 SECRETARÍA DE EDUCACION</v>
      </c>
      <c r="N398" s="64"/>
      <c r="O398" s="63"/>
    </row>
    <row r="399" spans="1:15" ht="36" customHeight="1">
      <c r="A399" s="60">
        <v>2400066</v>
      </c>
      <c r="B399" s="308" t="s">
        <v>1471</v>
      </c>
      <c r="C399" s="60" t="s">
        <v>1472</v>
      </c>
      <c r="D399" s="60" t="s">
        <v>611</v>
      </c>
      <c r="E399" s="61" t="str">
        <f t="shared" si="6"/>
        <v>SECRETARÍA DE EDUCACIÓN</v>
      </c>
      <c r="F399" s="60" t="s">
        <v>717</v>
      </c>
      <c r="G399" s="60">
        <v>17</v>
      </c>
      <c r="H399" s="60">
        <v>8</v>
      </c>
      <c r="I399" s="60" t="s">
        <v>1487</v>
      </c>
      <c r="J399" s="60" t="s">
        <v>1488</v>
      </c>
      <c r="K399" s="60" t="str">
        <f>VLOOKUP(E399,'CENTRO DE COSTOS'!A:C,3,0)</f>
        <v>1151 SECRETARÍA DE EDUCACION</v>
      </c>
      <c r="N399" s="64"/>
      <c r="O399" s="63"/>
    </row>
    <row r="400" spans="1:15" ht="36" customHeight="1">
      <c r="A400" s="60">
        <v>2400066</v>
      </c>
      <c r="B400" s="308" t="s">
        <v>1471</v>
      </c>
      <c r="C400" s="60" t="s">
        <v>1472</v>
      </c>
      <c r="D400" s="60" t="s">
        <v>611</v>
      </c>
      <c r="E400" s="61" t="str">
        <f t="shared" si="6"/>
        <v>SECRETARÍA DE EDUCACIÓN</v>
      </c>
      <c r="F400" s="60" t="s">
        <v>717</v>
      </c>
      <c r="G400" s="60">
        <v>17</v>
      </c>
      <c r="H400" s="60">
        <v>9</v>
      </c>
      <c r="I400" s="60" t="s">
        <v>1489</v>
      </c>
      <c r="J400" s="60" t="s">
        <v>1490</v>
      </c>
      <c r="K400" s="60" t="str">
        <f>VLOOKUP(E400,'CENTRO DE COSTOS'!A:C,3,0)</f>
        <v>1151 SECRETARÍA DE EDUCACION</v>
      </c>
      <c r="N400" s="64"/>
      <c r="O400" s="63"/>
    </row>
    <row r="401" spans="1:15" ht="36" customHeight="1">
      <c r="A401" s="60">
        <v>2400066</v>
      </c>
      <c r="B401" s="308" t="s">
        <v>1471</v>
      </c>
      <c r="C401" s="60" t="s">
        <v>1472</v>
      </c>
      <c r="D401" s="60" t="s">
        <v>611</v>
      </c>
      <c r="E401" s="61" t="str">
        <f t="shared" si="6"/>
        <v>SECRETARÍA DE EDUCACIÓN</v>
      </c>
      <c r="F401" s="60" t="s">
        <v>717</v>
      </c>
      <c r="G401" s="60">
        <v>17</v>
      </c>
      <c r="H401" s="60">
        <v>10</v>
      </c>
      <c r="I401" s="60" t="s">
        <v>1491</v>
      </c>
      <c r="J401" s="60" t="s">
        <v>1492</v>
      </c>
      <c r="K401" s="60" t="str">
        <f>VLOOKUP(E401,'CENTRO DE COSTOS'!A:C,3,0)</f>
        <v>1151 SECRETARÍA DE EDUCACION</v>
      </c>
      <c r="N401" s="64"/>
      <c r="O401" s="63"/>
    </row>
    <row r="402" spans="1:15" ht="36" customHeight="1">
      <c r="A402" s="60">
        <v>2400066</v>
      </c>
      <c r="B402" s="308" t="s">
        <v>1471</v>
      </c>
      <c r="C402" s="60" t="s">
        <v>1472</v>
      </c>
      <c r="D402" s="60" t="s">
        <v>611</v>
      </c>
      <c r="E402" s="61" t="str">
        <f t="shared" si="6"/>
        <v>SECRETARÍA DE EDUCACIÓN</v>
      </c>
      <c r="F402" s="60" t="s">
        <v>717</v>
      </c>
      <c r="G402" s="60">
        <v>17</v>
      </c>
      <c r="H402" s="60">
        <v>11</v>
      </c>
      <c r="I402" s="60" t="s">
        <v>1493</v>
      </c>
      <c r="J402" s="60" t="s">
        <v>1494</v>
      </c>
      <c r="K402" s="60" t="str">
        <f>VLOOKUP(E402,'CENTRO DE COSTOS'!A:C,3,0)</f>
        <v>1151 SECRETARÍA DE EDUCACION</v>
      </c>
      <c r="N402" s="64"/>
      <c r="O402" s="63"/>
    </row>
    <row r="403" spans="1:15" ht="36" customHeight="1">
      <c r="A403" s="60">
        <v>2400066</v>
      </c>
      <c r="B403" s="308" t="s">
        <v>1471</v>
      </c>
      <c r="C403" s="60" t="s">
        <v>1472</v>
      </c>
      <c r="D403" s="60" t="s">
        <v>611</v>
      </c>
      <c r="E403" s="61" t="str">
        <f t="shared" si="6"/>
        <v>SECRETARÍA DE EDUCACIÓN</v>
      </c>
      <c r="F403" s="60" t="s">
        <v>717</v>
      </c>
      <c r="G403" s="60">
        <v>17</v>
      </c>
      <c r="H403" s="60">
        <v>12</v>
      </c>
      <c r="I403" s="60" t="s">
        <v>1495</v>
      </c>
      <c r="J403" s="60" t="s">
        <v>1496</v>
      </c>
      <c r="K403" s="60" t="str">
        <f>VLOOKUP(E403,'CENTRO DE COSTOS'!A:C,3,0)</f>
        <v>1151 SECRETARÍA DE EDUCACION</v>
      </c>
      <c r="N403" s="64"/>
      <c r="O403" s="63"/>
    </row>
    <row r="404" spans="1:15" ht="36" customHeight="1">
      <c r="A404" s="60">
        <v>2400066</v>
      </c>
      <c r="B404" s="308" t="s">
        <v>1471</v>
      </c>
      <c r="C404" s="60" t="s">
        <v>1472</v>
      </c>
      <c r="D404" s="60" t="s">
        <v>611</v>
      </c>
      <c r="E404" s="61" t="str">
        <f t="shared" si="6"/>
        <v>SECRETARÍA DE EDUCACIÓN</v>
      </c>
      <c r="F404" s="60" t="s">
        <v>717</v>
      </c>
      <c r="G404" s="60">
        <v>17</v>
      </c>
      <c r="H404" s="60">
        <v>13</v>
      </c>
      <c r="I404" s="60" t="s">
        <v>1497</v>
      </c>
      <c r="J404" s="60" t="s">
        <v>1498</v>
      </c>
      <c r="K404" s="60" t="str">
        <f>VLOOKUP(E404,'CENTRO DE COSTOS'!A:C,3,0)</f>
        <v>1151 SECRETARÍA DE EDUCACION</v>
      </c>
      <c r="N404" s="64"/>
      <c r="O404" s="63"/>
    </row>
    <row r="405" spans="1:15" ht="36" customHeight="1">
      <c r="A405" s="60">
        <v>2400066</v>
      </c>
      <c r="B405" s="308" t="s">
        <v>1471</v>
      </c>
      <c r="C405" s="60" t="s">
        <v>1472</v>
      </c>
      <c r="D405" s="60" t="s">
        <v>611</v>
      </c>
      <c r="E405" s="61" t="str">
        <f t="shared" si="6"/>
        <v>SECRETARÍA DE EDUCACIÓN</v>
      </c>
      <c r="F405" s="60" t="s">
        <v>717</v>
      </c>
      <c r="G405" s="60">
        <v>17</v>
      </c>
      <c r="H405" s="60">
        <v>14</v>
      </c>
      <c r="I405" s="60" t="s">
        <v>1499</v>
      </c>
      <c r="J405" s="60" t="s">
        <v>1500</v>
      </c>
      <c r="K405" s="60" t="str">
        <f>VLOOKUP(E405,'CENTRO DE COSTOS'!A:C,3,0)</f>
        <v>1151 SECRETARÍA DE EDUCACION</v>
      </c>
      <c r="N405" s="64"/>
      <c r="O405" s="63"/>
    </row>
    <row r="406" spans="1:15" ht="36" customHeight="1">
      <c r="A406" s="60">
        <v>2400066</v>
      </c>
      <c r="B406" s="308" t="s">
        <v>1471</v>
      </c>
      <c r="C406" s="60" t="s">
        <v>1472</v>
      </c>
      <c r="D406" s="60" t="s">
        <v>611</v>
      </c>
      <c r="E406" s="61" t="str">
        <f t="shared" si="6"/>
        <v>SECRETARÍA DE EDUCACIÓN</v>
      </c>
      <c r="F406" s="60" t="s">
        <v>717</v>
      </c>
      <c r="G406" s="60">
        <v>17</v>
      </c>
      <c r="H406" s="60">
        <v>15</v>
      </c>
      <c r="I406" s="60" t="s">
        <v>1501</v>
      </c>
      <c r="J406" s="60" t="s">
        <v>1502</v>
      </c>
      <c r="K406" s="60" t="str">
        <f>VLOOKUP(E406,'CENTRO DE COSTOS'!A:C,3,0)</f>
        <v>1151 SECRETARÍA DE EDUCACION</v>
      </c>
      <c r="N406" s="64"/>
      <c r="O406" s="63"/>
    </row>
    <row r="407" spans="1:15" ht="36" customHeight="1">
      <c r="A407" s="60">
        <v>2400066</v>
      </c>
      <c r="B407" s="308" t="s">
        <v>1471</v>
      </c>
      <c r="C407" s="60" t="s">
        <v>1472</v>
      </c>
      <c r="D407" s="60" t="s">
        <v>611</v>
      </c>
      <c r="E407" s="61" t="str">
        <f t="shared" si="6"/>
        <v>SECRETARÍA DE EDUCACIÓN</v>
      </c>
      <c r="F407" s="60" t="s">
        <v>717</v>
      </c>
      <c r="G407" s="60">
        <v>17</v>
      </c>
      <c r="H407" s="60">
        <v>16</v>
      </c>
      <c r="I407" s="60" t="s">
        <v>1503</v>
      </c>
      <c r="J407" s="60" t="s">
        <v>1504</v>
      </c>
      <c r="K407" s="60" t="str">
        <f>VLOOKUP(E407,'CENTRO DE COSTOS'!A:C,3,0)</f>
        <v>1151 SECRETARÍA DE EDUCACION</v>
      </c>
      <c r="N407" s="64"/>
      <c r="O407" s="63"/>
    </row>
    <row r="408" spans="1:15" ht="36" customHeight="1">
      <c r="A408" s="60">
        <v>2400066</v>
      </c>
      <c r="B408" s="308" t="s">
        <v>1471</v>
      </c>
      <c r="C408" s="60" t="s">
        <v>1472</v>
      </c>
      <c r="D408" s="60" t="s">
        <v>611</v>
      </c>
      <c r="E408" s="61" t="str">
        <f t="shared" si="6"/>
        <v>SECRETARÍA DE EDUCACIÓN</v>
      </c>
      <c r="F408" s="60" t="s">
        <v>717</v>
      </c>
      <c r="G408" s="60">
        <v>17</v>
      </c>
      <c r="H408" s="60">
        <v>17</v>
      </c>
      <c r="I408" s="60" t="s">
        <v>1505</v>
      </c>
      <c r="J408" s="60" t="s">
        <v>1506</v>
      </c>
      <c r="K408" s="60" t="str">
        <f>VLOOKUP(E408,'CENTRO DE COSTOS'!A:C,3,0)</f>
        <v>1151 SECRETARÍA DE EDUCACION</v>
      </c>
      <c r="N408" s="64"/>
      <c r="O408" s="63"/>
    </row>
    <row r="409" spans="1:15" ht="36" customHeight="1">
      <c r="A409" s="60">
        <v>2400066</v>
      </c>
      <c r="B409" s="308" t="s">
        <v>1471</v>
      </c>
      <c r="C409" s="60" t="s">
        <v>1472</v>
      </c>
      <c r="D409" s="60" t="s">
        <v>611</v>
      </c>
      <c r="E409" s="61" t="str">
        <f t="shared" si="6"/>
        <v>SECRETARÍA DE EDUCACIÓN</v>
      </c>
      <c r="F409" s="60" t="s">
        <v>717</v>
      </c>
      <c r="G409" s="60">
        <v>17</v>
      </c>
      <c r="H409" s="60">
        <v>18</v>
      </c>
      <c r="I409" s="60" t="s">
        <v>1507</v>
      </c>
      <c r="J409" s="60" t="s">
        <v>1508</v>
      </c>
      <c r="K409" s="60" t="str">
        <f>VLOOKUP(E409,'CENTRO DE COSTOS'!A:C,3,0)</f>
        <v>1151 SECRETARÍA DE EDUCACION</v>
      </c>
      <c r="N409" s="64"/>
      <c r="O409" s="63"/>
    </row>
    <row r="410" spans="1:15" ht="48" customHeight="1">
      <c r="A410" s="60">
        <v>2400067</v>
      </c>
      <c r="B410" s="308" t="s">
        <v>1509</v>
      </c>
      <c r="C410" s="60" t="s">
        <v>1510</v>
      </c>
      <c r="D410" s="60" t="s">
        <v>578</v>
      </c>
      <c r="E410" s="61" t="str">
        <f t="shared" si="6"/>
        <v>DIRECCIÓN DE TECNOLOGÍA, INNOVACIÓN Y CIENCIA</v>
      </c>
      <c r="F410" s="60" t="s">
        <v>1511</v>
      </c>
      <c r="G410" s="60">
        <v>8</v>
      </c>
      <c r="H410" s="60">
        <v>1</v>
      </c>
      <c r="I410" s="60" t="s">
        <v>1512</v>
      </c>
      <c r="J410" s="60" t="s">
        <v>1513</v>
      </c>
      <c r="K410" s="60" t="str">
        <f>VLOOKUP(E410,'CENTRO DE COSTOS'!A:C,3,0)</f>
        <v>1167 DIRECCIÓN DE TECNOLOGÍA, INNOVACIÓN Y CIENCIA</v>
      </c>
      <c r="N410" s="64"/>
      <c r="O410" s="63"/>
    </row>
    <row r="411" spans="1:15" ht="48" customHeight="1">
      <c r="A411" s="60">
        <v>2400067</v>
      </c>
      <c r="B411" s="308" t="s">
        <v>1509</v>
      </c>
      <c r="C411" s="60" t="s">
        <v>1510</v>
      </c>
      <c r="D411" s="60" t="s">
        <v>578</v>
      </c>
      <c r="E411" s="61" t="str">
        <f t="shared" si="6"/>
        <v>DIRECCIÓN DE TECNOLOGÍA, INNOVACIÓN Y CIENCIA</v>
      </c>
      <c r="F411" s="60" t="s">
        <v>1511</v>
      </c>
      <c r="G411" s="60">
        <v>8</v>
      </c>
      <c r="H411" s="60">
        <v>2</v>
      </c>
      <c r="I411" s="60" t="s">
        <v>1514</v>
      </c>
      <c r="J411" s="60" t="s">
        <v>1515</v>
      </c>
      <c r="K411" s="60" t="str">
        <f>VLOOKUP(E411,'CENTRO DE COSTOS'!A:C,3,0)</f>
        <v>1167 DIRECCIÓN DE TECNOLOGÍA, INNOVACIÓN Y CIENCIA</v>
      </c>
      <c r="N411" s="64"/>
      <c r="O411" s="63"/>
    </row>
    <row r="412" spans="1:15" ht="48" customHeight="1">
      <c r="A412" s="60">
        <v>2400067</v>
      </c>
      <c r="B412" s="308" t="s">
        <v>1509</v>
      </c>
      <c r="C412" s="60" t="s">
        <v>1510</v>
      </c>
      <c r="D412" s="60" t="s">
        <v>578</v>
      </c>
      <c r="E412" s="61" t="str">
        <f t="shared" si="6"/>
        <v>DIRECCIÓN DE TECNOLOGÍA, INNOVACIÓN Y CIENCIA</v>
      </c>
      <c r="F412" s="60" t="s">
        <v>1511</v>
      </c>
      <c r="G412" s="60">
        <v>8</v>
      </c>
      <c r="H412" s="60">
        <v>3</v>
      </c>
      <c r="I412" s="60" t="s">
        <v>1516</v>
      </c>
      <c r="J412" s="60" t="s">
        <v>1517</v>
      </c>
      <c r="K412" s="60" t="str">
        <f>VLOOKUP(E412,'CENTRO DE COSTOS'!A:C,3,0)</f>
        <v>1167 DIRECCIÓN DE TECNOLOGÍA, INNOVACIÓN Y CIENCIA</v>
      </c>
      <c r="N412" s="64"/>
      <c r="O412" s="63"/>
    </row>
    <row r="413" spans="1:15" ht="48" customHeight="1">
      <c r="A413" s="60">
        <v>2400067</v>
      </c>
      <c r="B413" s="308" t="s">
        <v>1509</v>
      </c>
      <c r="C413" s="60" t="s">
        <v>1510</v>
      </c>
      <c r="D413" s="60" t="s">
        <v>578</v>
      </c>
      <c r="E413" s="61" t="str">
        <f t="shared" si="6"/>
        <v>DIRECCIÓN DE TECNOLOGÍA, INNOVACIÓN Y CIENCIA</v>
      </c>
      <c r="F413" s="60" t="s">
        <v>1511</v>
      </c>
      <c r="G413" s="60">
        <v>8</v>
      </c>
      <c r="H413" s="60">
        <v>4</v>
      </c>
      <c r="I413" s="60" t="s">
        <v>1518</v>
      </c>
      <c r="J413" s="60" t="s">
        <v>1519</v>
      </c>
      <c r="K413" s="60" t="str">
        <f>VLOOKUP(E413,'CENTRO DE COSTOS'!A:C,3,0)</f>
        <v>1167 DIRECCIÓN DE TECNOLOGÍA, INNOVACIÓN Y CIENCIA</v>
      </c>
      <c r="N413" s="64"/>
      <c r="O413" s="63"/>
    </row>
    <row r="414" spans="1:15" ht="48" customHeight="1">
      <c r="A414" s="60">
        <v>2400067</v>
      </c>
      <c r="B414" s="308" t="s">
        <v>1509</v>
      </c>
      <c r="C414" s="60" t="s">
        <v>1510</v>
      </c>
      <c r="D414" s="60" t="s">
        <v>578</v>
      </c>
      <c r="E414" s="61" t="str">
        <f t="shared" si="6"/>
        <v>DIRECCIÓN DE TECNOLOGÍA, INNOVACIÓN Y CIENCIA</v>
      </c>
      <c r="F414" s="60" t="s">
        <v>1511</v>
      </c>
      <c r="G414" s="60">
        <v>8</v>
      </c>
      <c r="H414" s="60">
        <v>5</v>
      </c>
      <c r="I414" s="60" t="s">
        <v>1520</v>
      </c>
      <c r="J414" s="60" t="s">
        <v>1521</v>
      </c>
      <c r="K414" s="60" t="str">
        <f>VLOOKUP(E414,'CENTRO DE COSTOS'!A:C,3,0)</f>
        <v>1167 DIRECCIÓN DE TECNOLOGÍA, INNOVACIÓN Y CIENCIA</v>
      </c>
      <c r="N414" s="64"/>
      <c r="O414" s="63"/>
    </row>
    <row r="415" spans="1:15" ht="36" customHeight="1">
      <c r="A415" s="60">
        <v>2400068</v>
      </c>
      <c r="B415" s="308" t="s">
        <v>1522</v>
      </c>
      <c r="C415" s="60" t="s">
        <v>1523</v>
      </c>
      <c r="D415" s="60" t="s">
        <v>578</v>
      </c>
      <c r="E415" s="61" t="str">
        <f t="shared" si="6"/>
        <v>DIRECCIÓN DE TECNOLOGÍA, INNOVACIÓN Y CIENCIA</v>
      </c>
      <c r="F415" s="60" t="s">
        <v>664</v>
      </c>
      <c r="G415" s="60">
        <v>31</v>
      </c>
      <c r="H415" s="60">
        <v>1</v>
      </c>
      <c r="I415" s="60" t="s">
        <v>1524</v>
      </c>
      <c r="J415" s="60" t="s">
        <v>1525</v>
      </c>
      <c r="K415" s="60" t="str">
        <f>VLOOKUP(E415,'CENTRO DE COSTOS'!A:C,3,0)</f>
        <v>1167 DIRECCIÓN DE TECNOLOGÍA, INNOVACIÓN Y CIENCIA</v>
      </c>
      <c r="N415" s="64"/>
      <c r="O415" s="63"/>
    </row>
    <row r="416" spans="1:15" ht="36" customHeight="1">
      <c r="A416" s="60">
        <v>2400068</v>
      </c>
      <c r="B416" s="308" t="s">
        <v>1522</v>
      </c>
      <c r="C416" s="60" t="s">
        <v>1523</v>
      </c>
      <c r="D416" s="60" t="s">
        <v>578</v>
      </c>
      <c r="E416" s="61" t="str">
        <f t="shared" si="6"/>
        <v>DIRECCIÓN DE TECNOLOGÍA, INNOVACIÓN Y CIENCIA</v>
      </c>
      <c r="F416" s="60" t="s">
        <v>664</v>
      </c>
      <c r="G416" s="60">
        <v>31</v>
      </c>
      <c r="H416" s="60">
        <v>2</v>
      </c>
      <c r="I416" s="60" t="s">
        <v>1526</v>
      </c>
      <c r="J416" s="60" t="s">
        <v>1527</v>
      </c>
      <c r="K416" s="60" t="str">
        <f>VLOOKUP(E416,'CENTRO DE COSTOS'!A:C,3,0)</f>
        <v>1167 DIRECCIÓN DE TECNOLOGÍA, INNOVACIÓN Y CIENCIA</v>
      </c>
      <c r="N416" s="64"/>
      <c r="O416" s="63"/>
    </row>
    <row r="417" spans="1:15" ht="36" customHeight="1">
      <c r="A417" s="60">
        <v>2400068</v>
      </c>
      <c r="B417" s="308" t="s">
        <v>1522</v>
      </c>
      <c r="C417" s="60" t="s">
        <v>1523</v>
      </c>
      <c r="D417" s="60" t="s">
        <v>578</v>
      </c>
      <c r="E417" s="61" t="str">
        <f t="shared" si="6"/>
        <v>DIRECCIÓN DE TECNOLOGÍA, INNOVACIÓN Y CIENCIA</v>
      </c>
      <c r="F417" s="60" t="s">
        <v>664</v>
      </c>
      <c r="G417" s="60">
        <v>31</v>
      </c>
      <c r="H417" s="60">
        <v>3</v>
      </c>
      <c r="I417" s="60" t="s">
        <v>1528</v>
      </c>
      <c r="J417" s="60" t="s">
        <v>1529</v>
      </c>
      <c r="K417" s="60" t="str">
        <f>VLOOKUP(E417,'CENTRO DE COSTOS'!A:C,3,0)</f>
        <v>1167 DIRECCIÓN DE TECNOLOGÍA, INNOVACIÓN Y CIENCIA</v>
      </c>
      <c r="N417" s="64"/>
      <c r="O417" s="63"/>
    </row>
    <row r="418" spans="1:15" ht="36" customHeight="1">
      <c r="A418" s="60">
        <v>2400068</v>
      </c>
      <c r="B418" s="308" t="s">
        <v>1522</v>
      </c>
      <c r="C418" s="60" t="s">
        <v>1523</v>
      </c>
      <c r="D418" s="60" t="s">
        <v>578</v>
      </c>
      <c r="E418" s="61" t="str">
        <f t="shared" si="6"/>
        <v>DIRECCIÓN DE TECNOLOGÍA, INNOVACIÓN Y CIENCIA</v>
      </c>
      <c r="F418" s="60" t="s">
        <v>664</v>
      </c>
      <c r="G418" s="60">
        <v>31</v>
      </c>
      <c r="H418" s="60">
        <v>4</v>
      </c>
      <c r="I418" s="60" t="s">
        <v>1530</v>
      </c>
      <c r="J418" s="60" t="s">
        <v>1531</v>
      </c>
      <c r="K418" s="60" t="str">
        <f>VLOOKUP(E418,'CENTRO DE COSTOS'!A:C,3,0)</f>
        <v>1167 DIRECCIÓN DE TECNOLOGÍA, INNOVACIÓN Y CIENCIA</v>
      </c>
      <c r="N418" s="64"/>
      <c r="O418" s="63"/>
    </row>
    <row r="419" spans="1:15" ht="48" customHeight="1">
      <c r="A419" s="60">
        <v>2400069</v>
      </c>
      <c r="B419" s="308" t="s">
        <v>1532</v>
      </c>
      <c r="C419" s="60" t="s">
        <v>1533</v>
      </c>
      <c r="D419" s="60" t="s">
        <v>573</v>
      </c>
      <c r="E419" s="61" t="str">
        <f t="shared" si="6"/>
        <v>SECRETARÍA AGROPECUARIA Y DE DESARROLLO RURAL</v>
      </c>
      <c r="F419" s="60" t="s">
        <v>987</v>
      </c>
      <c r="G419" s="60">
        <v>23</v>
      </c>
      <c r="H419" s="60">
        <v>1</v>
      </c>
      <c r="I419" s="60" t="s">
        <v>1534</v>
      </c>
      <c r="J419" s="60" t="s">
        <v>1535</v>
      </c>
      <c r="K419" s="60" t="str">
        <f>VLOOKUP(E419,'CENTRO DE COSTOS'!A:C,3,0)</f>
        <v>1170 SECRETARÍA AGROPECUARIA Y DESARROLLO RURAL</v>
      </c>
      <c r="N419" s="64"/>
      <c r="O419" s="63"/>
    </row>
    <row r="420" spans="1:15" ht="48" customHeight="1">
      <c r="A420" s="60">
        <v>2400069</v>
      </c>
      <c r="B420" s="308" t="s">
        <v>1532</v>
      </c>
      <c r="C420" s="60" t="s">
        <v>1533</v>
      </c>
      <c r="D420" s="60" t="s">
        <v>573</v>
      </c>
      <c r="E420" s="61" t="str">
        <f t="shared" si="6"/>
        <v>SECRETARÍA AGROPECUARIA Y DE DESARROLLO RURAL</v>
      </c>
      <c r="F420" s="60" t="s">
        <v>987</v>
      </c>
      <c r="G420" s="60">
        <v>23</v>
      </c>
      <c r="H420" s="60">
        <v>2</v>
      </c>
      <c r="I420" s="60" t="s">
        <v>1536</v>
      </c>
      <c r="J420" s="60" t="s">
        <v>1537</v>
      </c>
      <c r="K420" s="60" t="str">
        <f>VLOOKUP(E420,'CENTRO DE COSTOS'!A:C,3,0)</f>
        <v>1170 SECRETARÍA AGROPECUARIA Y DESARROLLO RURAL</v>
      </c>
      <c r="N420" s="64"/>
      <c r="O420" s="63"/>
    </row>
    <row r="421" spans="1:15" ht="72" customHeight="1">
      <c r="A421" s="60">
        <v>2400070</v>
      </c>
      <c r="B421" s="308" t="s">
        <v>1538</v>
      </c>
      <c r="C421" s="60" t="s">
        <v>1539</v>
      </c>
      <c r="D421" s="60" t="s">
        <v>573</v>
      </c>
      <c r="E421" s="61" t="str">
        <f t="shared" si="6"/>
        <v>SECRETARÍA AGROPECUARIA Y DE DESARROLLO RURAL</v>
      </c>
      <c r="F421" s="60" t="s">
        <v>923</v>
      </c>
      <c r="G421" s="60">
        <v>5</v>
      </c>
      <c r="H421" s="60">
        <v>1</v>
      </c>
      <c r="I421" s="60" t="s">
        <v>1540</v>
      </c>
      <c r="J421" s="60" t="s">
        <v>1541</v>
      </c>
      <c r="K421" s="60" t="str">
        <f>VLOOKUP(E421,'CENTRO DE COSTOS'!A:C,3,0)</f>
        <v>1170 SECRETARÍA AGROPECUARIA Y DESARROLLO RURAL</v>
      </c>
      <c r="N421" s="64"/>
      <c r="O421" s="63"/>
    </row>
    <row r="422" spans="1:15" ht="72" customHeight="1">
      <c r="A422" s="60">
        <v>2400070</v>
      </c>
      <c r="B422" s="308" t="s">
        <v>1538</v>
      </c>
      <c r="C422" s="60" t="s">
        <v>1539</v>
      </c>
      <c r="D422" s="60" t="s">
        <v>573</v>
      </c>
      <c r="E422" s="61" t="str">
        <f t="shared" si="6"/>
        <v>SECRETARÍA AGROPECUARIA Y DE DESARROLLO RURAL</v>
      </c>
      <c r="F422" s="60" t="s">
        <v>923</v>
      </c>
      <c r="G422" s="60">
        <v>5</v>
      </c>
      <c r="H422" s="60">
        <v>2</v>
      </c>
      <c r="I422" s="60" t="s">
        <v>1542</v>
      </c>
      <c r="J422" s="60" t="s">
        <v>1543</v>
      </c>
      <c r="K422" s="60" t="str">
        <f>VLOOKUP(E422,'CENTRO DE COSTOS'!A:C,3,0)</f>
        <v>1170 SECRETARÍA AGROPECUARIA Y DESARROLLO RURAL</v>
      </c>
      <c r="N422" s="64"/>
      <c r="O422" s="63"/>
    </row>
    <row r="423" spans="1:15" ht="36" customHeight="1">
      <c r="A423" s="60">
        <v>2400071</v>
      </c>
      <c r="B423" s="308" t="s">
        <v>1544</v>
      </c>
      <c r="C423" s="60" t="s">
        <v>1545</v>
      </c>
      <c r="D423" s="60" t="s">
        <v>605</v>
      </c>
      <c r="E423" s="61" t="str">
        <f t="shared" si="6"/>
        <v>SECRETARÍA DE DESARROLLO INSTITUCIONAL</v>
      </c>
      <c r="F423" s="60" t="s">
        <v>1546</v>
      </c>
      <c r="G423" s="60">
        <v>30</v>
      </c>
      <c r="H423" s="60">
        <v>1</v>
      </c>
      <c r="I423" s="60" t="s">
        <v>1547</v>
      </c>
      <c r="J423" s="60" t="s">
        <v>1548</v>
      </c>
      <c r="K423" s="60" t="str">
        <f>VLOOKUP(E423,'CENTRO DE COSTOS'!A:C,3,0)</f>
        <v>1147 SECRETARÍA DE DESARROLLO  INSTITUCIONAL</v>
      </c>
      <c r="N423" s="64"/>
      <c r="O423" s="63"/>
    </row>
    <row r="424" spans="1:15" ht="36" customHeight="1">
      <c r="A424" s="60">
        <v>2400071</v>
      </c>
      <c r="B424" s="308" t="s">
        <v>1544</v>
      </c>
      <c r="C424" s="60" t="s">
        <v>1545</v>
      </c>
      <c r="D424" s="60" t="s">
        <v>605</v>
      </c>
      <c r="E424" s="61" t="str">
        <f t="shared" si="6"/>
        <v>SECRETARÍA DE DESARROLLO INSTITUCIONAL</v>
      </c>
      <c r="F424" s="60" t="s">
        <v>1546</v>
      </c>
      <c r="G424" s="60">
        <v>30</v>
      </c>
      <c r="H424" s="60">
        <v>2</v>
      </c>
      <c r="I424" s="60" t="s">
        <v>1549</v>
      </c>
      <c r="J424" s="60" t="s">
        <v>1550</v>
      </c>
      <c r="K424" s="60" t="str">
        <f>VLOOKUP(E424,'CENTRO DE COSTOS'!A:C,3,0)</f>
        <v>1147 SECRETARÍA DE DESARROLLO  INSTITUCIONAL</v>
      </c>
      <c r="N424" s="64"/>
      <c r="O424" s="63"/>
    </row>
    <row r="425" spans="1:15" ht="36" customHeight="1">
      <c r="A425" s="60">
        <v>2400071</v>
      </c>
      <c r="B425" s="308" t="s">
        <v>1544</v>
      </c>
      <c r="C425" s="60" t="s">
        <v>1545</v>
      </c>
      <c r="D425" s="60" t="s">
        <v>605</v>
      </c>
      <c r="E425" s="61" t="str">
        <f t="shared" si="6"/>
        <v>SECRETARÍA DE DESARROLLO INSTITUCIONAL</v>
      </c>
      <c r="F425" s="60" t="s">
        <v>1546</v>
      </c>
      <c r="G425" s="60">
        <v>30</v>
      </c>
      <c r="H425" s="60">
        <v>3</v>
      </c>
      <c r="I425" s="60" t="s">
        <v>1551</v>
      </c>
      <c r="J425" s="60" t="s">
        <v>1552</v>
      </c>
      <c r="K425" s="60" t="str">
        <f>VLOOKUP(E425,'CENTRO DE COSTOS'!A:C,3,0)</f>
        <v>1147 SECRETARÍA DE DESARROLLO  INSTITUCIONAL</v>
      </c>
      <c r="N425" s="64"/>
      <c r="O425" s="63"/>
    </row>
    <row r="426" spans="1:15" ht="36" customHeight="1">
      <c r="A426" s="60">
        <v>2400071</v>
      </c>
      <c r="B426" s="308" t="s">
        <v>1544</v>
      </c>
      <c r="C426" s="60" t="s">
        <v>1545</v>
      </c>
      <c r="D426" s="60" t="s">
        <v>605</v>
      </c>
      <c r="E426" s="61" t="str">
        <f t="shared" si="6"/>
        <v>SECRETARÍA DE DESARROLLO INSTITUCIONAL</v>
      </c>
      <c r="F426" s="60" t="s">
        <v>1546</v>
      </c>
      <c r="G426" s="60">
        <v>30</v>
      </c>
      <c r="H426" s="60">
        <v>4</v>
      </c>
      <c r="I426" s="60" t="s">
        <v>1553</v>
      </c>
      <c r="J426" s="60" t="s">
        <v>1554</v>
      </c>
      <c r="K426" s="60" t="str">
        <f>VLOOKUP(E426,'CENTRO DE COSTOS'!A:C,3,0)</f>
        <v>1147 SECRETARÍA DE DESARROLLO  INSTITUCIONAL</v>
      </c>
      <c r="N426" s="64"/>
      <c r="O426" s="63"/>
    </row>
    <row r="427" spans="1:15" ht="36" customHeight="1">
      <c r="A427" s="60">
        <v>2400071</v>
      </c>
      <c r="B427" s="308" t="s">
        <v>1544</v>
      </c>
      <c r="C427" s="60" t="s">
        <v>1545</v>
      </c>
      <c r="D427" s="60" t="s">
        <v>605</v>
      </c>
      <c r="E427" s="61" t="str">
        <f t="shared" si="6"/>
        <v>SECRETARÍA DE DESARROLLO INSTITUCIONAL</v>
      </c>
      <c r="F427" s="60" t="s">
        <v>1546</v>
      </c>
      <c r="G427" s="60">
        <v>30</v>
      </c>
      <c r="H427" s="60">
        <v>5</v>
      </c>
      <c r="I427" s="60" t="s">
        <v>1555</v>
      </c>
      <c r="J427" s="60" t="s">
        <v>1556</v>
      </c>
      <c r="K427" s="60" t="str">
        <f>VLOOKUP(E427,'CENTRO DE COSTOS'!A:C,3,0)</f>
        <v>1147 SECRETARÍA DE DESARROLLO  INSTITUCIONAL</v>
      </c>
      <c r="N427" s="64"/>
      <c r="O427" s="63"/>
    </row>
    <row r="428" spans="1:15" ht="36" customHeight="1">
      <c r="A428" s="60">
        <v>2400071</v>
      </c>
      <c r="B428" s="308" t="s">
        <v>1544</v>
      </c>
      <c r="C428" s="60" t="s">
        <v>1545</v>
      </c>
      <c r="D428" s="60" t="s">
        <v>605</v>
      </c>
      <c r="E428" s="61" t="str">
        <f t="shared" si="6"/>
        <v>SECRETARÍA DE DESARROLLO INSTITUCIONAL</v>
      </c>
      <c r="F428" s="60" t="s">
        <v>1546</v>
      </c>
      <c r="G428" s="60">
        <v>30</v>
      </c>
      <c r="H428" s="60">
        <v>6</v>
      </c>
      <c r="I428" s="60" t="s">
        <v>1557</v>
      </c>
      <c r="J428" s="60" t="s">
        <v>1558</v>
      </c>
      <c r="K428" s="60" t="str">
        <f>VLOOKUP(E428,'CENTRO DE COSTOS'!A:C,3,0)</f>
        <v>1147 SECRETARÍA DE DESARROLLO  INSTITUCIONAL</v>
      </c>
      <c r="N428" s="64"/>
      <c r="O428" s="63"/>
    </row>
    <row r="429" spans="1:15" ht="36" customHeight="1">
      <c r="A429" s="60">
        <v>2400071</v>
      </c>
      <c r="B429" s="308" t="s">
        <v>1544</v>
      </c>
      <c r="C429" s="60" t="s">
        <v>1545</v>
      </c>
      <c r="D429" s="60" t="s">
        <v>605</v>
      </c>
      <c r="E429" s="61" t="str">
        <f t="shared" si="6"/>
        <v>SECRETARÍA DE DESARROLLO INSTITUCIONAL</v>
      </c>
      <c r="F429" s="60" t="s">
        <v>1546</v>
      </c>
      <c r="G429" s="60">
        <v>30</v>
      </c>
      <c r="H429" s="60">
        <v>7</v>
      </c>
      <c r="I429" s="60" t="s">
        <v>1559</v>
      </c>
      <c r="J429" s="60" t="s">
        <v>1560</v>
      </c>
      <c r="K429" s="60" t="str">
        <f>VLOOKUP(E429,'CENTRO DE COSTOS'!A:C,3,0)</f>
        <v>1147 SECRETARÍA DE DESARROLLO  INSTITUCIONAL</v>
      </c>
      <c r="N429" s="64"/>
      <c r="O429" s="63"/>
    </row>
    <row r="430" spans="1:15" ht="36" customHeight="1">
      <c r="A430" s="60">
        <v>2400071</v>
      </c>
      <c r="B430" s="308" t="s">
        <v>1544</v>
      </c>
      <c r="C430" s="60" t="s">
        <v>1545</v>
      </c>
      <c r="D430" s="60" t="s">
        <v>605</v>
      </c>
      <c r="E430" s="61" t="str">
        <f t="shared" si="6"/>
        <v>SECRETARÍA DE DESARROLLO INSTITUCIONAL</v>
      </c>
      <c r="F430" s="60" t="s">
        <v>1546</v>
      </c>
      <c r="G430" s="60">
        <v>30</v>
      </c>
      <c r="H430" s="60">
        <v>8</v>
      </c>
      <c r="I430" s="60" t="s">
        <v>1561</v>
      </c>
      <c r="J430" s="60" t="s">
        <v>1562</v>
      </c>
      <c r="K430" s="60" t="str">
        <f>VLOOKUP(E430,'CENTRO DE COSTOS'!A:C,3,0)</f>
        <v>1147 SECRETARÍA DE DESARROLLO  INSTITUCIONAL</v>
      </c>
      <c r="N430" s="64"/>
      <c r="O430" s="63"/>
    </row>
    <row r="431" spans="1:15" ht="36" customHeight="1">
      <c r="A431" s="60">
        <v>2400071</v>
      </c>
      <c r="B431" s="308" t="s">
        <v>1544</v>
      </c>
      <c r="C431" s="60" t="s">
        <v>1545</v>
      </c>
      <c r="D431" s="60" t="s">
        <v>605</v>
      </c>
      <c r="E431" s="61" t="str">
        <f t="shared" si="6"/>
        <v>SECRETARÍA DE DESARROLLO INSTITUCIONAL</v>
      </c>
      <c r="F431" s="60" t="s">
        <v>1546</v>
      </c>
      <c r="G431" s="60">
        <v>30</v>
      </c>
      <c r="H431" s="60">
        <v>9</v>
      </c>
      <c r="I431" s="60" t="s">
        <v>1563</v>
      </c>
      <c r="J431" s="60" t="s">
        <v>1564</v>
      </c>
      <c r="K431" s="60" t="str">
        <f>VLOOKUP(E431,'CENTRO DE COSTOS'!A:C,3,0)</f>
        <v>1147 SECRETARÍA DE DESARROLLO  INSTITUCIONAL</v>
      </c>
      <c r="N431" s="64"/>
      <c r="O431" s="63"/>
    </row>
    <row r="432" spans="1:15" ht="36" customHeight="1">
      <c r="A432" s="60">
        <v>2400071</v>
      </c>
      <c r="B432" s="308" t="s">
        <v>1544</v>
      </c>
      <c r="C432" s="60" t="s">
        <v>1545</v>
      </c>
      <c r="D432" s="60" t="s">
        <v>605</v>
      </c>
      <c r="E432" s="61" t="str">
        <f t="shared" si="6"/>
        <v>SECRETARÍA DE DESARROLLO INSTITUCIONAL</v>
      </c>
      <c r="F432" s="60" t="s">
        <v>1546</v>
      </c>
      <c r="G432" s="60">
        <v>30</v>
      </c>
      <c r="H432" s="60">
        <v>10</v>
      </c>
      <c r="I432" s="60" t="s">
        <v>1565</v>
      </c>
      <c r="J432" s="60" t="s">
        <v>1566</v>
      </c>
      <c r="K432" s="60" t="str">
        <f>VLOOKUP(E432,'CENTRO DE COSTOS'!A:C,3,0)</f>
        <v>1147 SECRETARÍA DE DESARROLLO  INSTITUCIONAL</v>
      </c>
      <c r="N432" s="64"/>
      <c r="O432" s="63"/>
    </row>
    <row r="433" spans="1:15" ht="36" customHeight="1">
      <c r="A433" s="60">
        <v>2400071</v>
      </c>
      <c r="B433" s="308" t="s">
        <v>1544</v>
      </c>
      <c r="C433" s="60" t="s">
        <v>1545</v>
      </c>
      <c r="D433" s="60" t="s">
        <v>605</v>
      </c>
      <c r="E433" s="61" t="str">
        <f t="shared" si="6"/>
        <v>SECRETARÍA DE DESARROLLO INSTITUCIONAL</v>
      </c>
      <c r="F433" s="60" t="s">
        <v>1546</v>
      </c>
      <c r="G433" s="60">
        <v>30</v>
      </c>
      <c r="H433" s="60">
        <v>11</v>
      </c>
      <c r="I433" s="60" t="s">
        <v>1567</v>
      </c>
      <c r="J433" s="60" t="s">
        <v>1568</v>
      </c>
      <c r="K433" s="60" t="str">
        <f>VLOOKUP(E433,'CENTRO DE COSTOS'!A:C,3,0)</f>
        <v>1147 SECRETARÍA DE DESARROLLO  INSTITUCIONAL</v>
      </c>
      <c r="N433" s="64"/>
      <c r="O433" s="63"/>
    </row>
    <row r="434" spans="1:15" ht="36" customHeight="1">
      <c r="A434" s="60">
        <v>2400071</v>
      </c>
      <c r="B434" s="308" t="s">
        <v>1544</v>
      </c>
      <c r="C434" s="60" t="s">
        <v>1545</v>
      </c>
      <c r="D434" s="60" t="s">
        <v>605</v>
      </c>
      <c r="E434" s="61" t="str">
        <f t="shared" si="6"/>
        <v>SECRETARÍA DE DESARROLLO INSTITUCIONAL</v>
      </c>
      <c r="F434" s="60" t="s">
        <v>1546</v>
      </c>
      <c r="G434" s="60">
        <v>30</v>
      </c>
      <c r="H434" s="60">
        <v>12</v>
      </c>
      <c r="I434" s="60" t="s">
        <v>1569</v>
      </c>
      <c r="J434" s="60" t="s">
        <v>1570</v>
      </c>
      <c r="K434" s="60" t="str">
        <f>VLOOKUP(E434,'CENTRO DE COSTOS'!A:C,3,0)</f>
        <v>1147 SECRETARÍA DE DESARROLLO  INSTITUCIONAL</v>
      </c>
      <c r="N434" s="64"/>
      <c r="O434" s="63"/>
    </row>
    <row r="435" spans="1:15" ht="24" customHeight="1">
      <c r="A435" s="60">
        <v>2400072</v>
      </c>
      <c r="B435" s="308" t="s">
        <v>1571</v>
      </c>
      <c r="C435" s="60" t="s">
        <v>1572</v>
      </c>
      <c r="D435" s="60" t="s">
        <v>605</v>
      </c>
      <c r="E435" s="61" t="str">
        <f t="shared" si="6"/>
        <v>SECRETARÍA DE DESARROLLO INSTITUCIONAL</v>
      </c>
      <c r="F435" s="60" t="s">
        <v>664</v>
      </c>
      <c r="G435" s="60">
        <v>31</v>
      </c>
      <c r="H435" s="60">
        <v>1</v>
      </c>
      <c r="I435" s="60" t="s">
        <v>1573</v>
      </c>
      <c r="J435" s="60" t="s">
        <v>1574</v>
      </c>
      <c r="K435" s="60" t="str">
        <f>VLOOKUP(E435,'CENTRO DE COSTOS'!A:C,3,0)</f>
        <v>1147 SECRETARÍA DE DESARROLLO  INSTITUCIONAL</v>
      </c>
      <c r="N435" s="64"/>
      <c r="O435" s="63"/>
    </row>
    <row r="436" spans="1:15" ht="24" customHeight="1">
      <c r="A436" s="60">
        <v>2400072</v>
      </c>
      <c r="B436" s="308" t="s">
        <v>1571</v>
      </c>
      <c r="C436" s="60" t="s">
        <v>1572</v>
      </c>
      <c r="D436" s="60" t="s">
        <v>605</v>
      </c>
      <c r="E436" s="61" t="str">
        <f t="shared" si="6"/>
        <v>SECRETARÍA DE DESARROLLO INSTITUCIONAL</v>
      </c>
      <c r="F436" s="60" t="s">
        <v>664</v>
      </c>
      <c r="G436" s="60">
        <v>31</v>
      </c>
      <c r="H436" s="60">
        <v>2</v>
      </c>
      <c r="I436" s="60" t="s">
        <v>1575</v>
      </c>
      <c r="J436" s="60" t="s">
        <v>1576</v>
      </c>
      <c r="K436" s="60" t="str">
        <f>VLOOKUP(E436,'CENTRO DE COSTOS'!A:C,3,0)</f>
        <v>1147 SECRETARÍA DE DESARROLLO  INSTITUCIONAL</v>
      </c>
      <c r="N436" s="64"/>
      <c r="O436" s="63"/>
    </row>
    <row r="437" spans="1:15" ht="24" customHeight="1">
      <c r="A437" s="60">
        <v>2400072</v>
      </c>
      <c r="B437" s="308" t="s">
        <v>1571</v>
      </c>
      <c r="C437" s="60" t="s">
        <v>1572</v>
      </c>
      <c r="D437" s="60" t="s">
        <v>605</v>
      </c>
      <c r="E437" s="61" t="str">
        <f t="shared" si="6"/>
        <v>SECRETARÍA DE DESARROLLO INSTITUCIONAL</v>
      </c>
      <c r="F437" s="60" t="s">
        <v>664</v>
      </c>
      <c r="G437" s="60">
        <v>31</v>
      </c>
      <c r="H437" s="60">
        <v>3</v>
      </c>
      <c r="I437" s="60" t="s">
        <v>1577</v>
      </c>
      <c r="J437" s="60" t="s">
        <v>1578</v>
      </c>
      <c r="K437" s="60" t="str">
        <f>VLOOKUP(E437,'CENTRO DE COSTOS'!A:C,3,0)</f>
        <v>1147 SECRETARÍA DE DESARROLLO  INSTITUCIONAL</v>
      </c>
      <c r="N437" s="64"/>
      <c r="O437" s="63"/>
    </row>
    <row r="438" spans="1:15" ht="48" customHeight="1">
      <c r="A438" s="60">
        <v>2400073</v>
      </c>
      <c r="B438" s="308" t="s">
        <v>1579</v>
      </c>
      <c r="C438" s="60" t="s">
        <v>1580</v>
      </c>
      <c r="D438" s="60" t="s">
        <v>543</v>
      </c>
      <c r="E438" s="61" t="str">
        <f t="shared" si="6"/>
        <v>SECRETARÍA DE INFRAESTRUCTURA, RENOVACIÓN URBANA Y VIVIENDA</v>
      </c>
      <c r="F438" s="60" t="s">
        <v>664</v>
      </c>
      <c r="G438" s="60">
        <v>31</v>
      </c>
      <c r="H438" s="60">
        <v>1</v>
      </c>
      <c r="I438" s="60" t="s">
        <v>1581</v>
      </c>
      <c r="J438" s="60" t="s">
        <v>1582</v>
      </c>
      <c r="K438" s="60" t="str">
        <f>VLOOKUP(E438,'CENTRO DE COSTOS'!A:C,3,0)</f>
        <v>1169 SECRETARÍA DE INFRAESTRUCTURA, RENOVACIÓN URBANA Y VIVIENDA</v>
      </c>
      <c r="N438" s="64"/>
      <c r="O438" s="63"/>
    </row>
    <row r="439" spans="1:15" ht="48" customHeight="1">
      <c r="A439" s="60">
        <v>2400073</v>
      </c>
      <c r="B439" s="308" t="s">
        <v>1579</v>
      </c>
      <c r="C439" s="60" t="s">
        <v>1580</v>
      </c>
      <c r="D439" s="60" t="s">
        <v>543</v>
      </c>
      <c r="E439" s="61" t="str">
        <f t="shared" si="6"/>
        <v>SECRETARÍA DE INFRAESTRUCTURA, RENOVACIÓN URBANA Y VIVIENDA</v>
      </c>
      <c r="F439" s="60" t="s">
        <v>664</v>
      </c>
      <c r="G439" s="60">
        <v>31</v>
      </c>
      <c r="H439" s="60">
        <v>2</v>
      </c>
      <c r="I439" s="60" t="s">
        <v>1583</v>
      </c>
      <c r="J439" s="60" t="s">
        <v>1584</v>
      </c>
      <c r="K439" s="60" t="str">
        <f>VLOOKUP(E439,'CENTRO DE COSTOS'!A:C,3,0)</f>
        <v>1169 SECRETARÍA DE INFRAESTRUCTURA, RENOVACIÓN URBANA Y VIVIENDA</v>
      </c>
      <c r="N439" s="64"/>
      <c r="O439" s="63"/>
    </row>
    <row r="440" spans="1:15" ht="48" customHeight="1">
      <c r="A440" s="60">
        <v>2400074</v>
      </c>
      <c r="B440" s="308" t="s">
        <v>1585</v>
      </c>
      <c r="C440" s="60" t="s">
        <v>1586</v>
      </c>
      <c r="D440" s="60" t="s">
        <v>597</v>
      </c>
      <c r="E440" s="61" t="str">
        <f t="shared" si="6"/>
        <v>SECRETARÍA DE CULTURA</v>
      </c>
      <c r="F440" s="60" t="s">
        <v>1587</v>
      </c>
      <c r="G440" s="60">
        <v>10</v>
      </c>
      <c r="H440" s="60">
        <v>1</v>
      </c>
      <c r="I440" s="60" t="s">
        <v>1588</v>
      </c>
      <c r="J440" s="60" t="s">
        <v>1589</v>
      </c>
      <c r="K440" s="60" t="str">
        <f>VLOOKUP(E440,'CENTRO DE COSTOS'!A:C,3,0)</f>
        <v>1158 SECRETARÍA DE CULTURA</v>
      </c>
      <c r="N440" s="64"/>
      <c r="O440" s="63"/>
    </row>
    <row r="441" spans="1:15" ht="48" customHeight="1">
      <c r="A441" s="60">
        <v>2400074</v>
      </c>
      <c r="B441" s="308" t="s">
        <v>1585</v>
      </c>
      <c r="C441" s="60" t="s">
        <v>1586</v>
      </c>
      <c r="D441" s="60" t="s">
        <v>597</v>
      </c>
      <c r="E441" s="61" t="str">
        <f t="shared" si="6"/>
        <v>SECRETARÍA DE CULTURA</v>
      </c>
      <c r="F441" s="60" t="s">
        <v>1587</v>
      </c>
      <c r="G441" s="60">
        <v>10</v>
      </c>
      <c r="H441" s="60">
        <v>2</v>
      </c>
      <c r="I441" s="60" t="s">
        <v>1590</v>
      </c>
      <c r="J441" s="60" t="s">
        <v>1591</v>
      </c>
      <c r="K441" s="60" t="str">
        <f>VLOOKUP(E441,'CENTRO DE COSTOS'!A:C,3,0)</f>
        <v>1158 SECRETARÍA DE CULTURA</v>
      </c>
      <c r="N441" s="64"/>
      <c r="O441" s="63"/>
    </row>
    <row r="442" spans="1:15" ht="48" customHeight="1">
      <c r="A442" s="60">
        <v>2400074</v>
      </c>
      <c r="B442" s="308" t="s">
        <v>1585</v>
      </c>
      <c r="C442" s="60" t="s">
        <v>1586</v>
      </c>
      <c r="D442" s="60" t="s">
        <v>597</v>
      </c>
      <c r="E442" s="61" t="str">
        <f t="shared" si="6"/>
        <v>SECRETARÍA DE CULTURA</v>
      </c>
      <c r="F442" s="60" t="s">
        <v>1587</v>
      </c>
      <c r="G442" s="60">
        <v>10</v>
      </c>
      <c r="H442" s="60">
        <v>3</v>
      </c>
      <c r="I442" s="60" t="s">
        <v>1592</v>
      </c>
      <c r="J442" s="60" t="s">
        <v>1593</v>
      </c>
      <c r="K442" s="60" t="str">
        <f>VLOOKUP(E442,'CENTRO DE COSTOS'!A:C,3,0)</f>
        <v>1158 SECRETARÍA DE CULTURA</v>
      </c>
      <c r="N442" s="64"/>
      <c r="O442" s="63"/>
    </row>
    <row r="443" spans="1:15" ht="48" customHeight="1">
      <c r="A443" s="60">
        <v>2400074</v>
      </c>
      <c r="B443" s="308" t="s">
        <v>1585</v>
      </c>
      <c r="C443" s="60" t="s">
        <v>1586</v>
      </c>
      <c r="D443" s="60" t="s">
        <v>597</v>
      </c>
      <c r="E443" s="61" t="str">
        <f t="shared" si="6"/>
        <v>SECRETARÍA DE CULTURA</v>
      </c>
      <c r="F443" s="60" t="s">
        <v>1587</v>
      </c>
      <c r="G443" s="60">
        <v>10</v>
      </c>
      <c r="H443" s="60">
        <v>4</v>
      </c>
      <c r="I443" s="60" t="s">
        <v>1594</v>
      </c>
      <c r="J443" s="60" t="s">
        <v>1595</v>
      </c>
      <c r="K443" s="60" t="str">
        <f>VLOOKUP(E443,'CENTRO DE COSTOS'!A:C,3,0)</f>
        <v>1158 SECRETARÍA DE CULTURA</v>
      </c>
      <c r="N443" s="64"/>
      <c r="O443" s="63"/>
    </row>
    <row r="444" spans="1:15" ht="48" customHeight="1">
      <c r="A444" s="60">
        <v>2400074</v>
      </c>
      <c r="B444" s="308" t="s">
        <v>1585</v>
      </c>
      <c r="C444" s="60" t="s">
        <v>1586</v>
      </c>
      <c r="D444" s="60" t="s">
        <v>597</v>
      </c>
      <c r="E444" s="61" t="str">
        <f t="shared" si="6"/>
        <v>SECRETARÍA DE CULTURA</v>
      </c>
      <c r="F444" s="60" t="s">
        <v>1587</v>
      </c>
      <c r="G444" s="60">
        <v>10</v>
      </c>
      <c r="H444" s="61">
        <v>5</v>
      </c>
      <c r="I444" s="60" t="s">
        <v>1596</v>
      </c>
      <c r="J444" s="60" t="s">
        <v>1597</v>
      </c>
      <c r="K444" s="60" t="str">
        <f>VLOOKUP(E444,'CENTRO DE COSTOS'!A:C,3,0)</f>
        <v>1158 SECRETARÍA DE CULTURA</v>
      </c>
      <c r="N444" s="64"/>
      <c r="O444" s="63"/>
    </row>
    <row r="445" spans="1:15" ht="48" customHeight="1">
      <c r="A445" s="60">
        <v>2400074</v>
      </c>
      <c r="B445" s="308" t="s">
        <v>1585</v>
      </c>
      <c r="C445" s="60" t="s">
        <v>1586</v>
      </c>
      <c r="D445" s="60" t="s">
        <v>597</v>
      </c>
      <c r="E445" s="61" t="str">
        <f t="shared" si="6"/>
        <v>SECRETARÍA DE CULTURA</v>
      </c>
      <c r="F445" s="60" t="s">
        <v>1587</v>
      </c>
      <c r="G445" s="60">
        <v>10</v>
      </c>
      <c r="H445" s="61">
        <v>6</v>
      </c>
      <c r="I445" s="60" t="s">
        <v>1598</v>
      </c>
      <c r="J445" s="60" t="s">
        <v>1599</v>
      </c>
      <c r="K445" s="60" t="str">
        <f>VLOOKUP(E445,'CENTRO DE COSTOS'!A:C,3,0)</f>
        <v>1158 SECRETARÍA DE CULTURA</v>
      </c>
      <c r="N445" s="64"/>
      <c r="O445" s="63"/>
    </row>
    <row r="446" spans="1:15" ht="48" customHeight="1">
      <c r="A446" s="60">
        <v>2400074</v>
      </c>
      <c r="B446" s="308" t="s">
        <v>1585</v>
      </c>
      <c r="C446" s="60" t="s">
        <v>1586</v>
      </c>
      <c r="D446" s="60" t="s">
        <v>597</v>
      </c>
      <c r="E446" s="61" t="str">
        <f t="shared" si="6"/>
        <v>SECRETARÍA DE CULTURA</v>
      </c>
      <c r="F446" s="60" t="s">
        <v>1587</v>
      </c>
      <c r="G446" s="60">
        <v>10</v>
      </c>
      <c r="H446" s="61">
        <v>7</v>
      </c>
      <c r="I446" s="60" t="s">
        <v>1600</v>
      </c>
      <c r="J446" s="60" t="s">
        <v>1601</v>
      </c>
      <c r="K446" s="60" t="str">
        <f>VLOOKUP(E446,'CENTRO DE COSTOS'!A:C,3,0)</f>
        <v>1158 SECRETARÍA DE CULTURA</v>
      </c>
      <c r="N446" s="64"/>
      <c r="O446" s="63"/>
    </row>
    <row r="447" spans="1:15" ht="48" customHeight="1">
      <c r="A447" s="60">
        <v>2400075</v>
      </c>
      <c r="B447" s="308" t="s">
        <v>1602</v>
      </c>
      <c r="C447" s="60" t="s">
        <v>1603</v>
      </c>
      <c r="D447" s="60" t="s">
        <v>605</v>
      </c>
      <c r="E447" s="61" t="str">
        <f t="shared" si="6"/>
        <v>SECRETARÍA DE DESARROLLO INSTITUCIONAL</v>
      </c>
      <c r="F447" s="60" t="s">
        <v>664</v>
      </c>
      <c r="G447" s="60">
        <v>31</v>
      </c>
      <c r="H447" s="60">
        <v>1</v>
      </c>
      <c r="I447" s="60" t="s">
        <v>1604</v>
      </c>
      <c r="J447" s="60" t="s">
        <v>1605</v>
      </c>
      <c r="K447" s="60" t="str">
        <f>VLOOKUP(E447,'CENTRO DE COSTOS'!A:C,3,0)</f>
        <v>1147 SECRETARÍA DE DESARROLLO  INSTITUCIONAL</v>
      </c>
      <c r="N447" s="64"/>
      <c r="O447" s="63"/>
    </row>
    <row r="448" spans="1:15" ht="48" customHeight="1">
      <c r="A448" s="60">
        <v>2400075</v>
      </c>
      <c r="B448" s="308" t="s">
        <v>1602</v>
      </c>
      <c r="C448" s="60" t="s">
        <v>1603</v>
      </c>
      <c r="D448" s="60" t="s">
        <v>605</v>
      </c>
      <c r="E448" s="61" t="str">
        <f t="shared" si="6"/>
        <v>SECRETARÍA DE DESARROLLO INSTITUCIONAL</v>
      </c>
      <c r="F448" s="60" t="s">
        <v>664</v>
      </c>
      <c r="G448" s="60">
        <v>31</v>
      </c>
      <c r="H448" s="60">
        <v>2</v>
      </c>
      <c r="I448" s="60" t="s">
        <v>1606</v>
      </c>
      <c r="J448" s="60" t="s">
        <v>1607</v>
      </c>
      <c r="K448" s="60" t="str">
        <f>VLOOKUP(E448,'CENTRO DE COSTOS'!A:C,3,0)</f>
        <v>1147 SECRETARÍA DE DESARROLLO  INSTITUCIONAL</v>
      </c>
      <c r="N448" s="64"/>
      <c r="O448" s="63"/>
    </row>
    <row r="449" spans="1:15" ht="48" customHeight="1">
      <c r="A449" s="60">
        <v>2400075</v>
      </c>
      <c r="B449" s="308" t="s">
        <v>1602</v>
      </c>
      <c r="C449" s="60" t="s">
        <v>1603</v>
      </c>
      <c r="D449" s="60" t="s">
        <v>605</v>
      </c>
      <c r="E449" s="61" t="str">
        <f t="shared" si="6"/>
        <v>SECRETARÍA DE DESARROLLO INSTITUCIONAL</v>
      </c>
      <c r="F449" s="60" t="s">
        <v>664</v>
      </c>
      <c r="G449" s="60">
        <v>31</v>
      </c>
      <c r="H449" s="60">
        <v>3</v>
      </c>
      <c r="I449" s="60" t="s">
        <v>1608</v>
      </c>
      <c r="J449" s="60" t="s">
        <v>1609</v>
      </c>
      <c r="K449" s="60" t="str">
        <f>VLOOKUP(E449,'CENTRO DE COSTOS'!A:C,3,0)</f>
        <v>1147 SECRETARÍA DE DESARROLLO  INSTITUCIONAL</v>
      </c>
      <c r="N449" s="64"/>
      <c r="O449" s="63"/>
    </row>
    <row r="450" spans="1:15" ht="60" customHeight="1">
      <c r="A450" s="60">
        <v>2400076</v>
      </c>
      <c r="B450" s="308" t="s">
        <v>1610</v>
      </c>
      <c r="C450" s="60" t="s">
        <v>1611</v>
      </c>
      <c r="D450" s="60" t="s">
        <v>597</v>
      </c>
      <c r="E450" s="61" t="str">
        <f t="shared" si="6"/>
        <v>SECRETARÍA DE CULTURA</v>
      </c>
      <c r="F450" s="60" t="s">
        <v>1612</v>
      </c>
      <c r="G450" s="60">
        <v>11</v>
      </c>
      <c r="H450" s="60">
        <v>1</v>
      </c>
      <c r="I450" s="60" t="s">
        <v>1613</v>
      </c>
      <c r="J450" s="60" t="s">
        <v>1614</v>
      </c>
      <c r="K450" s="60" t="str">
        <f>VLOOKUP(E450,'CENTRO DE COSTOS'!A:C,3,0)</f>
        <v>1158 SECRETARÍA DE CULTURA</v>
      </c>
      <c r="N450" s="64"/>
      <c r="O450" s="63"/>
    </row>
    <row r="451" spans="1:15" ht="60" customHeight="1">
      <c r="A451" s="60">
        <v>2400076</v>
      </c>
      <c r="B451" s="308" t="s">
        <v>1610</v>
      </c>
      <c r="C451" s="60" t="s">
        <v>1611</v>
      </c>
      <c r="D451" s="60" t="s">
        <v>597</v>
      </c>
      <c r="E451" s="61" t="str">
        <f t="shared" ref="E451:E514" si="7">VLOOKUP(D451,N:O,2,0)</f>
        <v>SECRETARÍA DE CULTURA</v>
      </c>
      <c r="F451" s="60" t="s">
        <v>1612</v>
      </c>
      <c r="G451" s="60">
        <v>11</v>
      </c>
      <c r="H451" s="60">
        <v>2</v>
      </c>
      <c r="I451" s="60" t="s">
        <v>1615</v>
      </c>
      <c r="J451" s="60" t="s">
        <v>1616</v>
      </c>
      <c r="K451" s="60" t="str">
        <f>VLOOKUP(E451,'CENTRO DE COSTOS'!A:C,3,0)</f>
        <v>1158 SECRETARÍA DE CULTURA</v>
      </c>
      <c r="N451" s="64"/>
      <c r="O451" s="63"/>
    </row>
    <row r="452" spans="1:15" ht="84" customHeight="1">
      <c r="A452" s="60">
        <v>2400077</v>
      </c>
      <c r="B452" s="308" t="s">
        <v>1617</v>
      </c>
      <c r="C452" s="60" t="s">
        <v>1618</v>
      </c>
      <c r="D452" s="60" t="s">
        <v>597</v>
      </c>
      <c r="E452" s="61" t="str">
        <f t="shared" si="7"/>
        <v>SECRETARÍA DE CULTURA</v>
      </c>
      <c r="F452" s="60" t="s">
        <v>1612</v>
      </c>
      <c r="G452" s="60">
        <v>11</v>
      </c>
      <c r="H452" s="60">
        <v>1</v>
      </c>
      <c r="I452" s="60" t="s">
        <v>1619</v>
      </c>
      <c r="J452" s="60" t="s">
        <v>1620</v>
      </c>
      <c r="K452" s="60" t="str">
        <f>VLOOKUP(E452,'CENTRO DE COSTOS'!A:C,3,0)</f>
        <v>1158 SECRETARÍA DE CULTURA</v>
      </c>
      <c r="N452" s="64"/>
      <c r="O452" s="63"/>
    </row>
    <row r="453" spans="1:15" ht="84" customHeight="1">
      <c r="A453" s="60">
        <v>2400077</v>
      </c>
      <c r="B453" s="308" t="s">
        <v>1617</v>
      </c>
      <c r="C453" s="60" t="s">
        <v>1618</v>
      </c>
      <c r="D453" s="60" t="s">
        <v>597</v>
      </c>
      <c r="E453" s="61" t="str">
        <f t="shared" si="7"/>
        <v>SECRETARÍA DE CULTURA</v>
      </c>
      <c r="F453" s="60" t="s">
        <v>1612</v>
      </c>
      <c r="G453" s="60">
        <v>11</v>
      </c>
      <c r="H453" s="60">
        <v>2</v>
      </c>
      <c r="I453" s="60" t="s">
        <v>1621</v>
      </c>
      <c r="J453" s="60" t="s">
        <v>1622</v>
      </c>
      <c r="K453" s="60" t="str">
        <f>VLOOKUP(E453,'CENTRO DE COSTOS'!A:C,3,0)</f>
        <v>1158 SECRETARÍA DE CULTURA</v>
      </c>
      <c r="N453" s="64"/>
      <c r="O453" s="63"/>
    </row>
    <row r="454" spans="1:15" ht="84" customHeight="1">
      <c r="A454" s="60">
        <v>2400077</v>
      </c>
      <c r="B454" s="308" t="s">
        <v>1617</v>
      </c>
      <c r="C454" s="60" t="s">
        <v>1618</v>
      </c>
      <c r="D454" s="60" t="s">
        <v>597</v>
      </c>
      <c r="E454" s="61" t="str">
        <f t="shared" si="7"/>
        <v>SECRETARÍA DE CULTURA</v>
      </c>
      <c r="F454" s="60" t="s">
        <v>1612</v>
      </c>
      <c r="G454" s="60">
        <v>11</v>
      </c>
      <c r="H454" s="61">
        <v>3</v>
      </c>
      <c r="I454" s="60" t="s">
        <v>1623</v>
      </c>
      <c r="J454" s="60" t="s">
        <v>1624</v>
      </c>
      <c r="K454" s="60" t="str">
        <f>VLOOKUP(E454,'CENTRO DE COSTOS'!A:C,3,0)</f>
        <v>1158 SECRETARÍA DE CULTURA</v>
      </c>
      <c r="N454" s="64"/>
      <c r="O454" s="63"/>
    </row>
    <row r="455" spans="1:15" ht="84" customHeight="1">
      <c r="A455" s="60">
        <v>2400077</v>
      </c>
      <c r="B455" s="308" t="s">
        <v>1617</v>
      </c>
      <c r="C455" s="60" t="s">
        <v>1618</v>
      </c>
      <c r="D455" s="60" t="s">
        <v>597</v>
      </c>
      <c r="E455" s="61" t="str">
        <f t="shared" si="7"/>
        <v>SECRETARÍA DE CULTURA</v>
      </c>
      <c r="F455" s="60" t="s">
        <v>1612</v>
      </c>
      <c r="G455" s="60">
        <v>11</v>
      </c>
      <c r="H455" s="61">
        <v>4</v>
      </c>
      <c r="I455" s="60" t="s">
        <v>1625</v>
      </c>
      <c r="J455" s="60" t="s">
        <v>1626</v>
      </c>
      <c r="K455" s="60" t="str">
        <f>VLOOKUP(E455,'CENTRO DE COSTOS'!A:C,3,0)</f>
        <v>1158 SECRETARÍA DE CULTURA</v>
      </c>
      <c r="N455" s="64"/>
      <c r="O455" s="63"/>
    </row>
    <row r="456" spans="1:15" ht="36" customHeight="1">
      <c r="A456" s="60">
        <v>2400078</v>
      </c>
      <c r="B456" s="308" t="s">
        <v>1627</v>
      </c>
      <c r="C456" s="60" t="s">
        <v>1628</v>
      </c>
      <c r="D456" s="60" t="s">
        <v>611</v>
      </c>
      <c r="E456" s="61" t="str">
        <f t="shared" si="7"/>
        <v>SECRETARÍA DE EDUCACIÓN</v>
      </c>
      <c r="F456" s="60" t="s">
        <v>717</v>
      </c>
      <c r="G456" s="61">
        <v>17</v>
      </c>
      <c r="H456" s="60">
        <v>1</v>
      </c>
      <c r="I456" s="60" t="s">
        <v>1629</v>
      </c>
      <c r="J456" s="60" t="s">
        <v>1630</v>
      </c>
      <c r="K456" s="60" t="str">
        <f>VLOOKUP(E456,'CENTRO DE COSTOS'!A:C,3,0)</f>
        <v>1151 SECRETARÍA DE EDUCACION</v>
      </c>
      <c r="N456" s="64"/>
      <c r="O456" s="63"/>
    </row>
    <row r="457" spans="1:15" ht="36" customHeight="1">
      <c r="A457" s="60">
        <v>2400078</v>
      </c>
      <c r="B457" s="308" t="s">
        <v>1627</v>
      </c>
      <c r="C457" s="60" t="s">
        <v>1628</v>
      </c>
      <c r="D457" s="60" t="s">
        <v>611</v>
      </c>
      <c r="E457" s="61" t="str">
        <f t="shared" si="7"/>
        <v>SECRETARÍA DE EDUCACIÓN</v>
      </c>
      <c r="F457" s="60" t="s">
        <v>717</v>
      </c>
      <c r="G457" s="61">
        <v>17</v>
      </c>
      <c r="H457" s="60">
        <v>2</v>
      </c>
      <c r="I457" s="60" t="s">
        <v>1631</v>
      </c>
      <c r="J457" s="60" t="s">
        <v>1632</v>
      </c>
      <c r="K457" s="60" t="str">
        <f>VLOOKUP(E457,'CENTRO DE COSTOS'!A:C,3,0)</f>
        <v>1151 SECRETARÍA DE EDUCACION</v>
      </c>
      <c r="N457" s="64"/>
      <c r="O457" s="63"/>
    </row>
    <row r="458" spans="1:15" ht="36" customHeight="1">
      <c r="A458" s="60">
        <v>2400078</v>
      </c>
      <c r="B458" s="308" t="s">
        <v>1627</v>
      </c>
      <c r="C458" s="60" t="s">
        <v>1628</v>
      </c>
      <c r="D458" s="60" t="s">
        <v>611</v>
      </c>
      <c r="E458" s="61" t="str">
        <f t="shared" si="7"/>
        <v>SECRETARÍA DE EDUCACIÓN</v>
      </c>
      <c r="F458" s="60" t="s">
        <v>717</v>
      </c>
      <c r="G458" s="61">
        <v>17</v>
      </c>
      <c r="H458" s="60">
        <v>3</v>
      </c>
      <c r="I458" s="60" t="s">
        <v>1633</v>
      </c>
      <c r="J458" s="60" t="s">
        <v>1634</v>
      </c>
      <c r="K458" s="60" t="str">
        <f>VLOOKUP(E458,'CENTRO DE COSTOS'!A:C,3,0)</f>
        <v>1151 SECRETARÍA DE EDUCACION</v>
      </c>
      <c r="N458" s="64"/>
      <c r="O458" s="63"/>
    </row>
    <row r="459" spans="1:15" ht="36" customHeight="1">
      <c r="A459" s="60">
        <v>2400078</v>
      </c>
      <c r="B459" s="308" t="s">
        <v>1627</v>
      </c>
      <c r="C459" s="60" t="s">
        <v>1628</v>
      </c>
      <c r="D459" s="60" t="s">
        <v>611</v>
      </c>
      <c r="E459" s="61" t="str">
        <f t="shared" si="7"/>
        <v>SECRETARÍA DE EDUCACIÓN</v>
      </c>
      <c r="F459" s="60" t="s">
        <v>717</v>
      </c>
      <c r="G459" s="61">
        <v>17</v>
      </c>
      <c r="H459" s="60">
        <v>4</v>
      </c>
      <c r="I459" s="60" t="s">
        <v>1635</v>
      </c>
      <c r="J459" s="60" t="s">
        <v>1636</v>
      </c>
      <c r="K459" s="60" t="str">
        <f>VLOOKUP(E459,'CENTRO DE COSTOS'!A:C,3,0)</f>
        <v>1151 SECRETARÍA DE EDUCACION</v>
      </c>
      <c r="N459" s="64"/>
      <c r="O459" s="63"/>
    </row>
    <row r="460" spans="1:15" ht="36" customHeight="1">
      <c r="A460" s="60">
        <v>2400078</v>
      </c>
      <c r="B460" s="308" t="s">
        <v>1627</v>
      </c>
      <c r="C460" s="60" t="s">
        <v>1628</v>
      </c>
      <c r="D460" s="60" t="s">
        <v>611</v>
      </c>
      <c r="E460" s="61" t="str">
        <f t="shared" si="7"/>
        <v>SECRETARÍA DE EDUCACIÓN</v>
      </c>
      <c r="F460" s="60" t="s">
        <v>717</v>
      </c>
      <c r="G460" s="61">
        <v>17</v>
      </c>
      <c r="H460" s="60">
        <v>5</v>
      </c>
      <c r="I460" s="60" t="s">
        <v>1637</v>
      </c>
      <c r="J460" s="60" t="s">
        <v>1638</v>
      </c>
      <c r="K460" s="60" t="str">
        <f>VLOOKUP(E460,'CENTRO DE COSTOS'!A:C,3,0)</f>
        <v>1151 SECRETARÍA DE EDUCACION</v>
      </c>
      <c r="N460" s="64"/>
      <c r="O460" s="63"/>
    </row>
    <row r="461" spans="1:15" ht="36" customHeight="1">
      <c r="A461" s="60">
        <v>2400078</v>
      </c>
      <c r="B461" s="308" t="s">
        <v>1627</v>
      </c>
      <c r="C461" s="60" t="s">
        <v>1628</v>
      </c>
      <c r="D461" s="60" t="s">
        <v>611</v>
      </c>
      <c r="E461" s="61" t="str">
        <f t="shared" si="7"/>
        <v>SECRETARÍA DE EDUCACIÓN</v>
      </c>
      <c r="F461" s="60" t="s">
        <v>717</v>
      </c>
      <c r="G461" s="61">
        <v>17</v>
      </c>
      <c r="H461" s="60">
        <v>6</v>
      </c>
      <c r="I461" s="60" t="s">
        <v>1639</v>
      </c>
      <c r="J461" s="60" t="s">
        <v>1640</v>
      </c>
      <c r="K461" s="60" t="str">
        <f>VLOOKUP(E461,'CENTRO DE COSTOS'!A:C,3,0)</f>
        <v>1151 SECRETARÍA DE EDUCACION</v>
      </c>
      <c r="N461" s="64"/>
      <c r="O461" s="63"/>
    </row>
    <row r="462" spans="1:15" ht="36" customHeight="1">
      <c r="A462" s="60">
        <v>2400078</v>
      </c>
      <c r="B462" s="308" t="s">
        <v>1627</v>
      </c>
      <c r="C462" s="60" t="s">
        <v>1628</v>
      </c>
      <c r="D462" s="60" t="s">
        <v>611</v>
      </c>
      <c r="E462" s="61" t="str">
        <f t="shared" si="7"/>
        <v>SECRETARÍA DE EDUCACIÓN</v>
      </c>
      <c r="F462" s="60" t="s">
        <v>717</v>
      </c>
      <c r="G462" s="61">
        <v>17</v>
      </c>
      <c r="H462" s="60">
        <v>7</v>
      </c>
      <c r="I462" s="60" t="s">
        <v>1641</v>
      </c>
      <c r="J462" s="60" t="s">
        <v>1642</v>
      </c>
      <c r="K462" s="60" t="str">
        <f>VLOOKUP(E462,'CENTRO DE COSTOS'!A:C,3,0)</f>
        <v>1151 SECRETARÍA DE EDUCACION</v>
      </c>
      <c r="N462" s="64"/>
      <c r="O462" s="63"/>
    </row>
    <row r="463" spans="1:15" ht="36" customHeight="1">
      <c r="A463" s="60">
        <v>2400078</v>
      </c>
      <c r="B463" s="308" t="s">
        <v>1627</v>
      </c>
      <c r="C463" s="60" t="s">
        <v>1628</v>
      </c>
      <c r="D463" s="60" t="s">
        <v>611</v>
      </c>
      <c r="E463" s="61" t="str">
        <f t="shared" si="7"/>
        <v>SECRETARÍA DE EDUCACIÓN</v>
      </c>
      <c r="F463" s="60" t="s">
        <v>717</v>
      </c>
      <c r="G463" s="61">
        <v>17</v>
      </c>
      <c r="H463" s="60">
        <v>8</v>
      </c>
      <c r="I463" s="60" t="s">
        <v>1643</v>
      </c>
      <c r="J463" s="60" t="s">
        <v>1644</v>
      </c>
      <c r="K463" s="60" t="str">
        <f>VLOOKUP(E463,'CENTRO DE COSTOS'!A:C,3,0)</f>
        <v>1151 SECRETARÍA DE EDUCACION</v>
      </c>
      <c r="N463" s="64"/>
      <c r="O463" s="63"/>
    </row>
    <row r="464" spans="1:15" ht="36" customHeight="1">
      <c r="A464" s="60">
        <v>2400078</v>
      </c>
      <c r="B464" s="308" t="s">
        <v>1627</v>
      </c>
      <c r="C464" s="60" t="s">
        <v>1628</v>
      </c>
      <c r="D464" s="60" t="s">
        <v>611</v>
      </c>
      <c r="E464" s="61" t="str">
        <f t="shared" si="7"/>
        <v>SECRETARÍA DE EDUCACIÓN</v>
      </c>
      <c r="F464" s="60" t="s">
        <v>717</v>
      </c>
      <c r="G464" s="61">
        <v>17</v>
      </c>
      <c r="H464" s="60">
        <v>9</v>
      </c>
      <c r="I464" s="60" t="s">
        <v>1645</v>
      </c>
      <c r="J464" s="60" t="s">
        <v>1646</v>
      </c>
      <c r="K464" s="60" t="str">
        <f>VLOOKUP(E464,'CENTRO DE COSTOS'!A:C,3,0)</f>
        <v>1151 SECRETARÍA DE EDUCACION</v>
      </c>
      <c r="N464" s="64"/>
      <c r="O464" s="63"/>
    </row>
    <row r="465" spans="1:15" ht="36" customHeight="1">
      <c r="A465" s="60">
        <v>2400078</v>
      </c>
      <c r="B465" s="308" t="s">
        <v>1627</v>
      </c>
      <c r="C465" s="60" t="s">
        <v>1628</v>
      </c>
      <c r="D465" s="60" t="s">
        <v>611</v>
      </c>
      <c r="E465" s="61" t="str">
        <f t="shared" si="7"/>
        <v>SECRETARÍA DE EDUCACIÓN</v>
      </c>
      <c r="F465" s="60" t="s">
        <v>717</v>
      </c>
      <c r="G465" s="61">
        <v>17</v>
      </c>
      <c r="H465" s="60">
        <v>10</v>
      </c>
      <c r="I465" s="60" t="s">
        <v>1647</v>
      </c>
      <c r="J465" s="60" t="s">
        <v>1648</v>
      </c>
      <c r="K465" s="60" t="str">
        <f>VLOOKUP(E465,'CENTRO DE COSTOS'!A:C,3,0)</f>
        <v>1151 SECRETARÍA DE EDUCACION</v>
      </c>
      <c r="N465" s="64"/>
      <c r="O465" s="63"/>
    </row>
    <row r="466" spans="1:15" ht="36" customHeight="1">
      <c r="A466" s="60">
        <v>2400078</v>
      </c>
      <c r="B466" s="308" t="s">
        <v>1627</v>
      </c>
      <c r="C466" s="60" t="s">
        <v>1628</v>
      </c>
      <c r="D466" s="60" t="s">
        <v>611</v>
      </c>
      <c r="E466" s="61" t="str">
        <f t="shared" si="7"/>
        <v>SECRETARÍA DE EDUCACIÓN</v>
      </c>
      <c r="F466" s="60" t="s">
        <v>717</v>
      </c>
      <c r="G466" s="61">
        <v>17</v>
      </c>
      <c r="H466" s="60">
        <v>11</v>
      </c>
      <c r="I466" s="60" t="s">
        <v>1649</v>
      </c>
      <c r="J466" s="60" t="s">
        <v>1650</v>
      </c>
      <c r="K466" s="60" t="str">
        <f>VLOOKUP(E466,'CENTRO DE COSTOS'!A:C,3,0)</f>
        <v>1151 SECRETARÍA DE EDUCACION</v>
      </c>
      <c r="N466" s="64"/>
      <c r="O466" s="63"/>
    </row>
    <row r="467" spans="1:15" ht="36" customHeight="1">
      <c r="A467" s="60">
        <v>2400078</v>
      </c>
      <c r="B467" s="308" t="s">
        <v>1627</v>
      </c>
      <c r="C467" s="60" t="s">
        <v>1628</v>
      </c>
      <c r="D467" s="60" t="s">
        <v>611</v>
      </c>
      <c r="E467" s="61" t="str">
        <f t="shared" si="7"/>
        <v>SECRETARÍA DE EDUCACIÓN</v>
      </c>
      <c r="F467" s="60" t="s">
        <v>717</v>
      </c>
      <c r="G467" s="61">
        <v>17</v>
      </c>
      <c r="H467" s="60">
        <v>12</v>
      </c>
      <c r="I467" s="60" t="s">
        <v>1651</v>
      </c>
      <c r="J467" s="60" t="s">
        <v>1652</v>
      </c>
      <c r="K467" s="60" t="str">
        <f>VLOOKUP(E467,'CENTRO DE COSTOS'!A:C,3,0)</f>
        <v>1151 SECRETARÍA DE EDUCACION</v>
      </c>
      <c r="N467" s="64"/>
      <c r="O467" s="63"/>
    </row>
    <row r="468" spans="1:15" ht="36" customHeight="1">
      <c r="A468" s="60">
        <v>2400078</v>
      </c>
      <c r="B468" s="308" t="s">
        <v>1627</v>
      </c>
      <c r="C468" s="60" t="s">
        <v>1628</v>
      </c>
      <c r="D468" s="60" t="s">
        <v>611</v>
      </c>
      <c r="E468" s="61" t="str">
        <f t="shared" si="7"/>
        <v>SECRETARÍA DE EDUCACIÓN</v>
      </c>
      <c r="F468" s="60" t="s">
        <v>717</v>
      </c>
      <c r="G468" s="61">
        <v>17</v>
      </c>
      <c r="H468" s="60">
        <v>13</v>
      </c>
      <c r="I468" s="60" t="s">
        <v>1653</v>
      </c>
      <c r="J468" s="60" t="s">
        <v>1654</v>
      </c>
      <c r="K468" s="60" t="str">
        <f>VLOOKUP(E468,'CENTRO DE COSTOS'!A:C,3,0)</f>
        <v>1151 SECRETARÍA DE EDUCACION</v>
      </c>
      <c r="N468" s="64"/>
      <c r="O468" s="63"/>
    </row>
    <row r="469" spans="1:15" ht="36" customHeight="1">
      <c r="A469" s="60">
        <v>2400078</v>
      </c>
      <c r="B469" s="308" t="s">
        <v>1627</v>
      </c>
      <c r="C469" s="60" t="s">
        <v>1628</v>
      </c>
      <c r="D469" s="60" t="s">
        <v>611</v>
      </c>
      <c r="E469" s="61" t="str">
        <f t="shared" si="7"/>
        <v>SECRETARÍA DE EDUCACIÓN</v>
      </c>
      <c r="F469" s="60" t="s">
        <v>717</v>
      </c>
      <c r="G469" s="61">
        <v>17</v>
      </c>
      <c r="H469" s="60">
        <v>14</v>
      </c>
      <c r="I469" s="60" t="s">
        <v>1655</v>
      </c>
      <c r="J469" s="60" t="s">
        <v>1656</v>
      </c>
      <c r="K469" s="60" t="str">
        <f>VLOOKUP(E469,'CENTRO DE COSTOS'!A:C,3,0)</f>
        <v>1151 SECRETARÍA DE EDUCACION</v>
      </c>
      <c r="N469" s="64"/>
      <c r="O469" s="63"/>
    </row>
    <row r="470" spans="1:15" ht="36" customHeight="1">
      <c r="A470" s="60">
        <v>2400078</v>
      </c>
      <c r="B470" s="308" t="s">
        <v>1627</v>
      </c>
      <c r="C470" s="60" t="s">
        <v>1628</v>
      </c>
      <c r="D470" s="60" t="s">
        <v>611</v>
      </c>
      <c r="E470" s="61" t="str">
        <f t="shared" si="7"/>
        <v>SECRETARÍA DE EDUCACIÓN</v>
      </c>
      <c r="F470" s="60" t="s">
        <v>717</v>
      </c>
      <c r="G470" s="61">
        <v>17</v>
      </c>
      <c r="H470" s="60">
        <v>15</v>
      </c>
      <c r="I470" s="60" t="s">
        <v>1657</v>
      </c>
      <c r="J470" s="60" t="s">
        <v>1658</v>
      </c>
      <c r="K470" s="60" t="str">
        <f>VLOOKUP(E470,'CENTRO DE COSTOS'!A:C,3,0)</f>
        <v>1151 SECRETARÍA DE EDUCACION</v>
      </c>
      <c r="N470" s="64"/>
      <c r="O470" s="63"/>
    </row>
    <row r="471" spans="1:15" ht="36" customHeight="1">
      <c r="A471" s="60">
        <v>2400078</v>
      </c>
      <c r="B471" s="308" t="s">
        <v>1627</v>
      </c>
      <c r="C471" s="60" t="s">
        <v>1628</v>
      </c>
      <c r="D471" s="60" t="s">
        <v>611</v>
      </c>
      <c r="E471" s="61" t="str">
        <f t="shared" si="7"/>
        <v>SECRETARÍA DE EDUCACIÓN</v>
      </c>
      <c r="F471" s="60" t="s">
        <v>717</v>
      </c>
      <c r="G471" s="61">
        <v>17</v>
      </c>
      <c r="H471" s="60">
        <v>16</v>
      </c>
      <c r="I471" s="60" t="s">
        <v>1659</v>
      </c>
      <c r="J471" s="60" t="s">
        <v>1660</v>
      </c>
      <c r="K471" s="60" t="str">
        <f>VLOOKUP(E471,'CENTRO DE COSTOS'!A:C,3,0)</f>
        <v>1151 SECRETARÍA DE EDUCACION</v>
      </c>
      <c r="N471" s="64"/>
      <c r="O471" s="63"/>
    </row>
    <row r="472" spans="1:15" ht="36" customHeight="1">
      <c r="A472" s="60">
        <v>2400078</v>
      </c>
      <c r="B472" s="308" t="s">
        <v>1627</v>
      </c>
      <c r="C472" s="60" t="s">
        <v>1628</v>
      </c>
      <c r="D472" s="60" t="s">
        <v>611</v>
      </c>
      <c r="E472" s="61" t="str">
        <f t="shared" si="7"/>
        <v>SECRETARÍA DE EDUCACIÓN</v>
      </c>
      <c r="F472" s="60" t="s">
        <v>717</v>
      </c>
      <c r="G472" s="61">
        <v>17</v>
      </c>
      <c r="H472" s="60">
        <v>17</v>
      </c>
      <c r="I472" s="60" t="s">
        <v>1661</v>
      </c>
      <c r="J472" s="60" t="s">
        <v>1662</v>
      </c>
      <c r="K472" s="60" t="str">
        <f>VLOOKUP(E472,'CENTRO DE COSTOS'!A:C,3,0)</f>
        <v>1151 SECRETARÍA DE EDUCACION</v>
      </c>
      <c r="N472" s="64"/>
      <c r="O472" s="63"/>
    </row>
    <row r="473" spans="1:15" ht="36" customHeight="1">
      <c r="A473" s="60">
        <v>2400078</v>
      </c>
      <c r="B473" s="308" t="s">
        <v>1627</v>
      </c>
      <c r="C473" s="60" t="s">
        <v>1628</v>
      </c>
      <c r="D473" s="60" t="s">
        <v>611</v>
      </c>
      <c r="E473" s="61" t="str">
        <f t="shared" si="7"/>
        <v>SECRETARÍA DE EDUCACIÓN</v>
      </c>
      <c r="F473" s="60" t="s">
        <v>717</v>
      </c>
      <c r="G473" s="61">
        <v>17</v>
      </c>
      <c r="H473" s="60">
        <v>18</v>
      </c>
      <c r="I473" s="60" t="s">
        <v>1663</v>
      </c>
      <c r="J473" s="60" t="s">
        <v>1664</v>
      </c>
      <c r="K473" s="60" t="str">
        <f>VLOOKUP(E473,'CENTRO DE COSTOS'!A:C,3,0)</f>
        <v>1151 SECRETARÍA DE EDUCACION</v>
      </c>
      <c r="N473" s="64"/>
      <c r="O473" s="63"/>
    </row>
    <row r="474" spans="1:15" ht="36" customHeight="1">
      <c r="A474" s="60">
        <v>2400078</v>
      </c>
      <c r="B474" s="308" t="s">
        <v>1627</v>
      </c>
      <c r="C474" s="60" t="s">
        <v>1628</v>
      </c>
      <c r="D474" s="60" t="s">
        <v>611</v>
      </c>
      <c r="E474" s="61" t="str">
        <f t="shared" si="7"/>
        <v>SECRETARÍA DE EDUCACIÓN</v>
      </c>
      <c r="F474" s="60" t="s">
        <v>717</v>
      </c>
      <c r="G474" s="61">
        <v>17</v>
      </c>
      <c r="H474" s="60">
        <v>19</v>
      </c>
      <c r="I474" s="60" t="s">
        <v>1665</v>
      </c>
      <c r="J474" s="60" t="s">
        <v>1666</v>
      </c>
      <c r="K474" s="60" t="str">
        <f>VLOOKUP(E474,'CENTRO DE COSTOS'!A:C,3,0)</f>
        <v>1151 SECRETARÍA DE EDUCACION</v>
      </c>
      <c r="N474" s="64"/>
      <c r="O474" s="63"/>
    </row>
    <row r="475" spans="1:15" ht="36" customHeight="1">
      <c r="A475" s="60">
        <v>2400078</v>
      </c>
      <c r="B475" s="308" t="s">
        <v>1627</v>
      </c>
      <c r="C475" s="60" t="s">
        <v>1628</v>
      </c>
      <c r="D475" s="60" t="s">
        <v>611</v>
      </c>
      <c r="E475" s="61" t="str">
        <f t="shared" si="7"/>
        <v>SECRETARÍA DE EDUCACIÓN</v>
      </c>
      <c r="F475" s="60" t="s">
        <v>717</v>
      </c>
      <c r="G475" s="61">
        <v>17</v>
      </c>
      <c r="H475" s="60">
        <v>20</v>
      </c>
      <c r="I475" s="60" t="s">
        <v>1667</v>
      </c>
      <c r="J475" s="60" t="s">
        <v>1668</v>
      </c>
      <c r="K475" s="60" t="str">
        <f>VLOOKUP(E475,'CENTRO DE COSTOS'!A:C,3,0)</f>
        <v>1151 SECRETARÍA DE EDUCACION</v>
      </c>
      <c r="N475" s="64"/>
      <c r="O475" s="63"/>
    </row>
    <row r="476" spans="1:15" ht="36" customHeight="1">
      <c r="A476" s="60">
        <v>2400078</v>
      </c>
      <c r="B476" s="308" t="s">
        <v>1627</v>
      </c>
      <c r="C476" s="60" t="s">
        <v>1628</v>
      </c>
      <c r="D476" s="60" t="s">
        <v>611</v>
      </c>
      <c r="E476" s="61" t="str">
        <f t="shared" si="7"/>
        <v>SECRETARÍA DE EDUCACIÓN</v>
      </c>
      <c r="F476" s="60" t="s">
        <v>717</v>
      </c>
      <c r="G476" s="61">
        <v>17</v>
      </c>
      <c r="H476" s="60">
        <v>21</v>
      </c>
      <c r="I476" s="60" t="s">
        <v>1669</v>
      </c>
      <c r="J476" s="60" t="s">
        <v>1670</v>
      </c>
      <c r="K476" s="60" t="str">
        <f>VLOOKUP(E476,'CENTRO DE COSTOS'!A:C,3,0)</f>
        <v>1151 SECRETARÍA DE EDUCACION</v>
      </c>
      <c r="N476" s="64"/>
      <c r="O476" s="63"/>
    </row>
    <row r="477" spans="1:15" ht="36" customHeight="1">
      <c r="A477" s="60">
        <v>2400078</v>
      </c>
      <c r="B477" s="308" t="s">
        <v>1627</v>
      </c>
      <c r="C477" s="60" t="s">
        <v>1628</v>
      </c>
      <c r="D477" s="60" t="s">
        <v>611</v>
      </c>
      <c r="E477" s="61" t="str">
        <f t="shared" si="7"/>
        <v>SECRETARÍA DE EDUCACIÓN</v>
      </c>
      <c r="F477" s="60" t="s">
        <v>717</v>
      </c>
      <c r="G477" s="61">
        <v>17</v>
      </c>
      <c r="H477" s="60">
        <v>22</v>
      </c>
      <c r="I477" s="60" t="s">
        <v>1671</v>
      </c>
      <c r="J477" s="60" t="s">
        <v>1672</v>
      </c>
      <c r="K477" s="60" t="str">
        <f>VLOOKUP(E477,'CENTRO DE COSTOS'!A:C,3,0)</f>
        <v>1151 SECRETARÍA DE EDUCACION</v>
      </c>
      <c r="N477" s="64"/>
      <c r="O477" s="63"/>
    </row>
    <row r="478" spans="1:15" ht="36" customHeight="1">
      <c r="A478" s="60">
        <v>2400078</v>
      </c>
      <c r="B478" s="308" t="s">
        <v>1627</v>
      </c>
      <c r="C478" s="60" t="s">
        <v>1628</v>
      </c>
      <c r="D478" s="60" t="s">
        <v>611</v>
      </c>
      <c r="E478" s="61" t="str">
        <f t="shared" si="7"/>
        <v>SECRETARÍA DE EDUCACIÓN</v>
      </c>
      <c r="F478" s="60" t="s">
        <v>717</v>
      </c>
      <c r="G478" s="61">
        <v>17</v>
      </c>
      <c r="H478" s="60">
        <v>23</v>
      </c>
      <c r="I478" s="60" t="s">
        <v>1673</v>
      </c>
      <c r="J478" s="60" t="s">
        <v>1674</v>
      </c>
      <c r="K478" s="60" t="str">
        <f>VLOOKUP(E478,'CENTRO DE COSTOS'!A:C,3,0)</f>
        <v>1151 SECRETARÍA DE EDUCACION</v>
      </c>
      <c r="N478" s="64"/>
      <c r="O478" s="63"/>
    </row>
    <row r="479" spans="1:15" ht="36" customHeight="1">
      <c r="A479" s="60">
        <v>2400078</v>
      </c>
      <c r="B479" s="308" t="s">
        <v>1627</v>
      </c>
      <c r="C479" s="60" t="s">
        <v>1628</v>
      </c>
      <c r="D479" s="60" t="s">
        <v>611</v>
      </c>
      <c r="E479" s="61" t="str">
        <f t="shared" si="7"/>
        <v>SECRETARÍA DE EDUCACIÓN</v>
      </c>
      <c r="F479" s="60" t="s">
        <v>717</v>
      </c>
      <c r="G479" s="61">
        <v>17</v>
      </c>
      <c r="H479" s="60">
        <v>24</v>
      </c>
      <c r="I479" s="60" t="s">
        <v>1675</v>
      </c>
      <c r="J479" s="60" t="s">
        <v>1676</v>
      </c>
      <c r="K479" s="60" t="str">
        <f>VLOOKUP(E479,'CENTRO DE COSTOS'!A:C,3,0)</f>
        <v>1151 SECRETARÍA DE EDUCACION</v>
      </c>
      <c r="N479" s="64"/>
      <c r="O479" s="63"/>
    </row>
    <row r="480" spans="1:15" ht="36" customHeight="1">
      <c r="A480" s="60">
        <v>2400078</v>
      </c>
      <c r="B480" s="308" t="s">
        <v>1627</v>
      </c>
      <c r="C480" s="60" t="s">
        <v>1628</v>
      </c>
      <c r="D480" s="60" t="s">
        <v>611</v>
      </c>
      <c r="E480" s="61" t="str">
        <f t="shared" si="7"/>
        <v>SECRETARÍA DE EDUCACIÓN</v>
      </c>
      <c r="F480" s="60" t="s">
        <v>717</v>
      </c>
      <c r="G480" s="61">
        <v>17</v>
      </c>
      <c r="H480" s="60">
        <v>25</v>
      </c>
      <c r="I480" s="60" t="s">
        <v>1677</v>
      </c>
      <c r="J480" s="60" t="s">
        <v>1678</v>
      </c>
      <c r="K480" s="60" t="str">
        <f>VLOOKUP(E480,'CENTRO DE COSTOS'!A:C,3,0)</f>
        <v>1151 SECRETARÍA DE EDUCACION</v>
      </c>
      <c r="N480" s="64"/>
      <c r="O480" s="63"/>
    </row>
    <row r="481" spans="1:15" ht="36" customHeight="1">
      <c r="A481" s="60">
        <v>2400078</v>
      </c>
      <c r="B481" s="308" t="s">
        <v>1627</v>
      </c>
      <c r="C481" s="60" t="s">
        <v>1628</v>
      </c>
      <c r="D481" s="60" t="s">
        <v>611</v>
      </c>
      <c r="E481" s="61" t="str">
        <f t="shared" si="7"/>
        <v>SECRETARÍA DE EDUCACIÓN</v>
      </c>
      <c r="F481" s="60" t="s">
        <v>717</v>
      </c>
      <c r="G481" s="61">
        <v>17</v>
      </c>
      <c r="H481" s="60">
        <v>26</v>
      </c>
      <c r="I481" s="60" t="s">
        <v>1679</v>
      </c>
      <c r="J481" s="60" t="s">
        <v>1680</v>
      </c>
      <c r="K481" s="60" t="str">
        <f>VLOOKUP(E481,'CENTRO DE COSTOS'!A:C,3,0)</f>
        <v>1151 SECRETARÍA DE EDUCACION</v>
      </c>
      <c r="N481" s="64"/>
      <c r="O481" s="63"/>
    </row>
    <row r="482" spans="1:15" ht="36" customHeight="1">
      <c r="A482" s="60">
        <v>2400078</v>
      </c>
      <c r="B482" s="308" t="s">
        <v>1627</v>
      </c>
      <c r="C482" s="60" t="s">
        <v>1628</v>
      </c>
      <c r="D482" s="60" t="s">
        <v>611</v>
      </c>
      <c r="E482" s="61" t="str">
        <f t="shared" si="7"/>
        <v>SECRETARÍA DE EDUCACIÓN</v>
      </c>
      <c r="F482" s="60" t="s">
        <v>717</v>
      </c>
      <c r="G482" s="61">
        <v>17</v>
      </c>
      <c r="H482" s="60">
        <v>27</v>
      </c>
      <c r="I482" s="60" t="s">
        <v>1681</v>
      </c>
      <c r="J482" s="60" t="s">
        <v>1682</v>
      </c>
      <c r="K482" s="60" t="str">
        <f>VLOOKUP(E482,'CENTRO DE COSTOS'!A:C,3,0)</f>
        <v>1151 SECRETARÍA DE EDUCACION</v>
      </c>
      <c r="N482" s="64"/>
      <c r="O482" s="63"/>
    </row>
    <row r="483" spans="1:15" ht="36" customHeight="1">
      <c r="A483" s="60">
        <v>2400078</v>
      </c>
      <c r="B483" s="308" t="s">
        <v>1627</v>
      </c>
      <c r="C483" s="60" t="s">
        <v>1628</v>
      </c>
      <c r="D483" s="60" t="s">
        <v>611</v>
      </c>
      <c r="E483" s="61" t="str">
        <f t="shared" si="7"/>
        <v>SECRETARÍA DE EDUCACIÓN</v>
      </c>
      <c r="F483" s="60" t="s">
        <v>717</v>
      </c>
      <c r="G483" s="61">
        <v>17</v>
      </c>
      <c r="H483" s="60">
        <v>28</v>
      </c>
      <c r="I483" s="60" t="s">
        <v>1683</v>
      </c>
      <c r="J483" s="60" t="s">
        <v>1684</v>
      </c>
      <c r="K483" s="60" t="str">
        <f>VLOOKUP(E483,'CENTRO DE COSTOS'!A:C,3,0)</f>
        <v>1151 SECRETARÍA DE EDUCACION</v>
      </c>
      <c r="N483" s="64"/>
      <c r="O483" s="63"/>
    </row>
    <row r="484" spans="1:15" ht="36" customHeight="1">
      <c r="A484" s="60">
        <v>2400078</v>
      </c>
      <c r="B484" s="308" t="s">
        <v>1627</v>
      </c>
      <c r="C484" s="60" t="s">
        <v>1628</v>
      </c>
      <c r="D484" s="60" t="s">
        <v>611</v>
      </c>
      <c r="E484" s="61" t="str">
        <f t="shared" si="7"/>
        <v>SECRETARÍA DE EDUCACIÓN</v>
      </c>
      <c r="F484" s="60" t="s">
        <v>717</v>
      </c>
      <c r="G484" s="61">
        <v>17</v>
      </c>
      <c r="H484" s="60">
        <v>29</v>
      </c>
      <c r="I484" s="60" t="s">
        <v>1685</v>
      </c>
      <c r="J484" s="60" t="s">
        <v>1686</v>
      </c>
      <c r="K484" s="60" t="str">
        <f>VLOOKUP(E484,'CENTRO DE COSTOS'!A:C,3,0)</f>
        <v>1151 SECRETARÍA DE EDUCACION</v>
      </c>
      <c r="N484" s="64"/>
      <c r="O484" s="63"/>
    </row>
    <row r="485" spans="1:15" ht="36" customHeight="1">
      <c r="A485" s="60">
        <v>2400079</v>
      </c>
      <c r="B485" s="308" t="s">
        <v>1687</v>
      </c>
      <c r="C485" s="60" t="s">
        <v>1688</v>
      </c>
      <c r="D485" s="60" t="s">
        <v>640</v>
      </c>
      <c r="E485" s="61" t="str">
        <f t="shared" si="7"/>
        <v>SECRETARÍA DE PLANEACIÓN</v>
      </c>
      <c r="F485" s="60" t="s">
        <v>1689</v>
      </c>
      <c r="G485" s="61">
        <v>29</v>
      </c>
      <c r="H485" s="60">
        <v>1</v>
      </c>
      <c r="I485" s="60" t="s">
        <v>1690</v>
      </c>
      <c r="J485" s="60" t="s">
        <v>1691</v>
      </c>
      <c r="K485" s="60" t="str">
        <f>VLOOKUP(E485,'CENTRO DE COSTOS'!A:C,3,0)</f>
        <v>1149 SECRETARÍA DE PLANEACIÓN</v>
      </c>
      <c r="N485" s="64"/>
      <c r="O485" s="63"/>
    </row>
    <row r="486" spans="1:15" ht="36" customHeight="1">
      <c r="A486" s="60">
        <v>2400079</v>
      </c>
      <c r="B486" s="308" t="s">
        <v>1687</v>
      </c>
      <c r="C486" s="60" t="s">
        <v>1688</v>
      </c>
      <c r="D486" s="60" t="s">
        <v>640</v>
      </c>
      <c r="E486" s="61" t="str">
        <f t="shared" si="7"/>
        <v>SECRETARÍA DE PLANEACIÓN</v>
      </c>
      <c r="F486" s="60" t="s">
        <v>1689</v>
      </c>
      <c r="G486" s="61">
        <v>29</v>
      </c>
      <c r="H486" s="60">
        <v>2</v>
      </c>
      <c r="I486" s="60" t="s">
        <v>1692</v>
      </c>
      <c r="J486" s="60" t="s">
        <v>1693</v>
      </c>
      <c r="K486" s="60" t="str">
        <f>VLOOKUP(E486,'CENTRO DE COSTOS'!A:C,3,0)</f>
        <v>1149 SECRETARÍA DE PLANEACIÓN</v>
      </c>
      <c r="N486" s="64"/>
      <c r="O486" s="63"/>
    </row>
    <row r="487" spans="1:15" ht="36" customHeight="1">
      <c r="A487" s="60">
        <v>2400079</v>
      </c>
      <c r="B487" s="308" t="s">
        <v>1687</v>
      </c>
      <c r="C487" s="60" t="s">
        <v>1688</v>
      </c>
      <c r="D487" s="60" t="s">
        <v>640</v>
      </c>
      <c r="E487" s="61" t="str">
        <f t="shared" si="7"/>
        <v>SECRETARÍA DE PLANEACIÓN</v>
      </c>
      <c r="F487" s="60" t="s">
        <v>1689</v>
      </c>
      <c r="G487" s="61">
        <v>29</v>
      </c>
      <c r="H487" s="60">
        <v>3</v>
      </c>
      <c r="I487" s="60" t="s">
        <v>1694</v>
      </c>
      <c r="J487" s="60" t="s">
        <v>1695</v>
      </c>
      <c r="K487" s="60" t="str">
        <f>VLOOKUP(E487,'CENTRO DE COSTOS'!A:C,3,0)</f>
        <v>1149 SECRETARÍA DE PLANEACIÓN</v>
      </c>
      <c r="N487" s="64"/>
      <c r="O487" s="63"/>
    </row>
    <row r="488" spans="1:15" ht="36" customHeight="1">
      <c r="A488" s="60">
        <v>2400079</v>
      </c>
      <c r="B488" s="308" t="s">
        <v>1687</v>
      </c>
      <c r="C488" s="60" t="s">
        <v>1688</v>
      </c>
      <c r="D488" s="60" t="s">
        <v>640</v>
      </c>
      <c r="E488" s="61" t="str">
        <f t="shared" si="7"/>
        <v>SECRETARÍA DE PLANEACIÓN</v>
      </c>
      <c r="F488" s="60" t="s">
        <v>1689</v>
      </c>
      <c r="G488" s="61">
        <v>29</v>
      </c>
      <c r="H488" s="60">
        <v>4</v>
      </c>
      <c r="I488" s="60" t="s">
        <v>1696</v>
      </c>
      <c r="J488" s="60" t="s">
        <v>1697</v>
      </c>
      <c r="K488" s="60" t="str">
        <f>VLOOKUP(E488,'CENTRO DE COSTOS'!A:C,3,0)</f>
        <v>1149 SECRETARÍA DE PLANEACIÓN</v>
      </c>
      <c r="N488" s="64"/>
      <c r="O488" s="63"/>
    </row>
    <row r="489" spans="1:15" ht="36" customHeight="1">
      <c r="A489" s="60">
        <v>2400079</v>
      </c>
      <c r="B489" s="308" t="s">
        <v>1687</v>
      </c>
      <c r="C489" s="60" t="s">
        <v>1688</v>
      </c>
      <c r="D489" s="60" t="s">
        <v>640</v>
      </c>
      <c r="E489" s="61" t="str">
        <f t="shared" si="7"/>
        <v>SECRETARÍA DE PLANEACIÓN</v>
      </c>
      <c r="F489" s="60" t="s">
        <v>1689</v>
      </c>
      <c r="G489" s="61">
        <v>29</v>
      </c>
      <c r="H489" s="60">
        <v>5</v>
      </c>
      <c r="I489" s="60" t="s">
        <v>1698</v>
      </c>
      <c r="J489" s="60" t="s">
        <v>1699</v>
      </c>
      <c r="K489" s="60" t="str">
        <f>VLOOKUP(E489,'CENTRO DE COSTOS'!A:C,3,0)</f>
        <v>1149 SECRETARÍA DE PLANEACIÓN</v>
      </c>
      <c r="N489" s="64"/>
      <c r="O489" s="63"/>
    </row>
    <row r="490" spans="1:15" ht="36" customHeight="1">
      <c r="A490" s="60">
        <v>2400079</v>
      </c>
      <c r="B490" s="308" t="s">
        <v>1687</v>
      </c>
      <c r="C490" s="60" t="s">
        <v>1688</v>
      </c>
      <c r="D490" s="60" t="s">
        <v>640</v>
      </c>
      <c r="E490" s="61" t="str">
        <f t="shared" si="7"/>
        <v>SECRETARÍA DE PLANEACIÓN</v>
      </c>
      <c r="F490" s="60" t="s">
        <v>1689</v>
      </c>
      <c r="G490" s="61">
        <v>29</v>
      </c>
      <c r="H490" s="60">
        <v>6</v>
      </c>
      <c r="I490" s="60" t="s">
        <v>1700</v>
      </c>
      <c r="J490" s="60" t="s">
        <v>1701</v>
      </c>
      <c r="K490" s="60" t="str">
        <f>VLOOKUP(E490,'CENTRO DE COSTOS'!A:C,3,0)</f>
        <v>1149 SECRETARÍA DE PLANEACIÓN</v>
      </c>
      <c r="N490" s="64"/>
      <c r="O490" s="63"/>
    </row>
    <row r="491" spans="1:15" ht="36" customHeight="1">
      <c r="A491" s="60">
        <v>2400079</v>
      </c>
      <c r="B491" s="308" t="s">
        <v>1687</v>
      </c>
      <c r="C491" s="60" t="s">
        <v>1688</v>
      </c>
      <c r="D491" s="60" t="s">
        <v>640</v>
      </c>
      <c r="E491" s="61" t="str">
        <f t="shared" si="7"/>
        <v>SECRETARÍA DE PLANEACIÓN</v>
      </c>
      <c r="F491" s="60" t="s">
        <v>1689</v>
      </c>
      <c r="G491" s="61">
        <v>29</v>
      </c>
      <c r="H491" s="60">
        <v>7</v>
      </c>
      <c r="I491" s="60" t="s">
        <v>1702</v>
      </c>
      <c r="J491" s="60" t="s">
        <v>1703</v>
      </c>
      <c r="K491" s="60" t="str">
        <f>VLOOKUP(E491,'CENTRO DE COSTOS'!A:C,3,0)</f>
        <v>1149 SECRETARÍA DE PLANEACIÓN</v>
      </c>
      <c r="N491" s="64"/>
      <c r="O491" s="63"/>
    </row>
    <row r="492" spans="1:15" ht="36" customHeight="1">
      <c r="A492" s="60">
        <v>2400079</v>
      </c>
      <c r="B492" s="308" t="s">
        <v>1687</v>
      </c>
      <c r="C492" s="60" t="s">
        <v>1688</v>
      </c>
      <c r="D492" s="60" t="s">
        <v>640</v>
      </c>
      <c r="E492" s="61" t="str">
        <f t="shared" si="7"/>
        <v>SECRETARÍA DE PLANEACIÓN</v>
      </c>
      <c r="F492" s="60" t="s">
        <v>1689</v>
      </c>
      <c r="G492" s="61">
        <v>29</v>
      </c>
      <c r="H492" s="60">
        <v>8</v>
      </c>
      <c r="I492" s="60" t="s">
        <v>1704</v>
      </c>
      <c r="J492" s="60" t="s">
        <v>1705</v>
      </c>
      <c r="K492" s="60" t="str">
        <f>VLOOKUP(E492,'CENTRO DE COSTOS'!A:C,3,0)</f>
        <v>1149 SECRETARÍA DE PLANEACIÓN</v>
      </c>
      <c r="N492" s="64"/>
      <c r="O492" s="63"/>
    </row>
    <row r="493" spans="1:15" ht="60" customHeight="1">
      <c r="A493" s="60">
        <v>2400080</v>
      </c>
      <c r="B493" s="308" t="s">
        <v>1706</v>
      </c>
      <c r="C493" s="60" t="s">
        <v>1707</v>
      </c>
      <c r="D493" s="60" t="s">
        <v>640</v>
      </c>
      <c r="E493" s="61" t="str">
        <f t="shared" si="7"/>
        <v>SECRETARÍA DE PLANEACIÓN</v>
      </c>
      <c r="F493" s="60" t="s">
        <v>664</v>
      </c>
      <c r="G493" s="61">
        <v>31</v>
      </c>
      <c r="H493" s="60">
        <v>1</v>
      </c>
      <c r="I493" s="60" t="s">
        <v>1708</v>
      </c>
      <c r="J493" s="60" t="s">
        <v>1709</v>
      </c>
      <c r="K493" s="60" t="str">
        <f>VLOOKUP(E493,'CENTRO DE COSTOS'!A:C,3,0)</f>
        <v>1149 SECRETARÍA DE PLANEACIÓN</v>
      </c>
      <c r="N493" s="64"/>
      <c r="O493" s="63"/>
    </row>
    <row r="494" spans="1:15" ht="60" customHeight="1">
      <c r="A494" s="60">
        <v>2400080</v>
      </c>
      <c r="B494" s="308" t="s">
        <v>1706</v>
      </c>
      <c r="C494" s="60" t="s">
        <v>1707</v>
      </c>
      <c r="D494" s="60" t="s">
        <v>640</v>
      </c>
      <c r="E494" s="61" t="str">
        <f t="shared" si="7"/>
        <v>SECRETARÍA DE PLANEACIÓN</v>
      </c>
      <c r="F494" s="60" t="s">
        <v>664</v>
      </c>
      <c r="G494" s="61">
        <v>31</v>
      </c>
      <c r="H494" s="60">
        <v>2</v>
      </c>
      <c r="I494" s="60" t="s">
        <v>1710</v>
      </c>
      <c r="J494" s="60" t="s">
        <v>1711</v>
      </c>
      <c r="K494" s="60" t="str">
        <f>VLOOKUP(E494,'CENTRO DE COSTOS'!A:C,3,0)</f>
        <v>1149 SECRETARÍA DE PLANEACIÓN</v>
      </c>
      <c r="N494" s="64"/>
      <c r="O494" s="63"/>
    </row>
    <row r="495" spans="1:15" ht="60" customHeight="1">
      <c r="A495" s="60">
        <v>2400080</v>
      </c>
      <c r="B495" s="308" t="s">
        <v>1706</v>
      </c>
      <c r="C495" s="60" t="s">
        <v>1707</v>
      </c>
      <c r="D495" s="60" t="s">
        <v>640</v>
      </c>
      <c r="E495" s="61" t="str">
        <f t="shared" si="7"/>
        <v>SECRETARÍA DE PLANEACIÓN</v>
      </c>
      <c r="F495" s="60" t="s">
        <v>664</v>
      </c>
      <c r="G495" s="61">
        <v>31</v>
      </c>
      <c r="H495" s="60">
        <v>3</v>
      </c>
      <c r="I495" s="60" t="s">
        <v>1712</v>
      </c>
      <c r="J495" s="60" t="s">
        <v>1713</v>
      </c>
      <c r="K495" s="60" t="str">
        <f>VLOOKUP(E495,'CENTRO DE COSTOS'!A:C,3,0)</f>
        <v>1149 SECRETARÍA DE PLANEACIÓN</v>
      </c>
      <c r="N495" s="64"/>
      <c r="O495" s="63"/>
    </row>
    <row r="496" spans="1:15" ht="60" customHeight="1">
      <c r="A496" s="60">
        <v>2400080</v>
      </c>
      <c r="B496" s="308" t="s">
        <v>1706</v>
      </c>
      <c r="C496" s="60" t="s">
        <v>1707</v>
      </c>
      <c r="D496" s="60" t="s">
        <v>640</v>
      </c>
      <c r="E496" s="61" t="str">
        <f t="shared" si="7"/>
        <v>SECRETARÍA DE PLANEACIÓN</v>
      </c>
      <c r="F496" s="60" t="s">
        <v>664</v>
      </c>
      <c r="G496" s="61">
        <v>31</v>
      </c>
      <c r="H496" s="60">
        <v>4</v>
      </c>
      <c r="I496" s="60" t="s">
        <v>1714</v>
      </c>
      <c r="J496" s="60" t="s">
        <v>1715</v>
      </c>
      <c r="K496" s="60" t="str">
        <f>VLOOKUP(E496,'CENTRO DE COSTOS'!A:C,3,0)</f>
        <v>1149 SECRETARÍA DE PLANEACIÓN</v>
      </c>
      <c r="N496" s="64"/>
      <c r="O496" s="63"/>
    </row>
    <row r="497" spans="1:15" ht="60" customHeight="1">
      <c r="A497" s="60">
        <v>2400080</v>
      </c>
      <c r="B497" s="308" t="s">
        <v>1706</v>
      </c>
      <c r="C497" s="60" t="s">
        <v>1707</v>
      </c>
      <c r="D497" s="60" t="s">
        <v>640</v>
      </c>
      <c r="E497" s="61" t="str">
        <f t="shared" si="7"/>
        <v>SECRETARÍA DE PLANEACIÓN</v>
      </c>
      <c r="F497" s="60" t="s">
        <v>664</v>
      </c>
      <c r="G497" s="61">
        <v>31</v>
      </c>
      <c r="H497" s="60">
        <v>5</v>
      </c>
      <c r="I497" s="60" t="s">
        <v>1716</v>
      </c>
      <c r="J497" s="60" t="s">
        <v>1717</v>
      </c>
      <c r="K497" s="60" t="str">
        <f>VLOOKUP(E497,'CENTRO DE COSTOS'!A:C,3,0)</f>
        <v>1149 SECRETARÍA DE PLANEACIÓN</v>
      </c>
      <c r="N497" s="64"/>
      <c r="O497" s="63"/>
    </row>
    <row r="498" spans="1:15" ht="60" customHeight="1">
      <c r="A498" s="60">
        <v>2400080</v>
      </c>
      <c r="B498" s="308" t="s">
        <v>1706</v>
      </c>
      <c r="C498" s="60" t="s">
        <v>1707</v>
      </c>
      <c r="D498" s="60" t="s">
        <v>640</v>
      </c>
      <c r="E498" s="61" t="str">
        <f t="shared" si="7"/>
        <v>SECRETARÍA DE PLANEACIÓN</v>
      </c>
      <c r="F498" s="60" t="s">
        <v>664</v>
      </c>
      <c r="G498" s="61">
        <v>31</v>
      </c>
      <c r="H498" s="60">
        <v>6</v>
      </c>
      <c r="I498" s="60" t="s">
        <v>1718</v>
      </c>
      <c r="J498" s="60" t="s">
        <v>1719</v>
      </c>
      <c r="K498" s="60" t="str">
        <f>VLOOKUP(E498,'CENTRO DE COSTOS'!A:C,3,0)</f>
        <v>1149 SECRETARÍA DE PLANEACIÓN</v>
      </c>
      <c r="N498" s="64"/>
      <c r="O498" s="63"/>
    </row>
    <row r="499" spans="1:15" ht="36" customHeight="1">
      <c r="A499" s="60">
        <v>2400081</v>
      </c>
      <c r="B499" s="308" t="s">
        <v>1720</v>
      </c>
      <c r="C499" s="60" t="s">
        <v>1721</v>
      </c>
      <c r="D499" s="60" t="s">
        <v>611</v>
      </c>
      <c r="E499" s="61" t="str">
        <f t="shared" si="7"/>
        <v>SECRETARÍA DE EDUCACIÓN</v>
      </c>
      <c r="F499" s="60" t="s">
        <v>717</v>
      </c>
      <c r="G499" s="61">
        <v>17</v>
      </c>
      <c r="H499" s="60">
        <v>1</v>
      </c>
      <c r="I499" s="60" t="s">
        <v>1722</v>
      </c>
      <c r="J499" s="60" t="s">
        <v>1723</v>
      </c>
      <c r="K499" s="60" t="str">
        <f>VLOOKUP(E499,'CENTRO DE COSTOS'!A:C,3,0)</f>
        <v>1151 SECRETARÍA DE EDUCACION</v>
      </c>
      <c r="N499" s="64"/>
      <c r="O499" s="63"/>
    </row>
    <row r="500" spans="1:15" ht="36" customHeight="1">
      <c r="A500" s="60">
        <v>2400081</v>
      </c>
      <c r="B500" s="308" t="s">
        <v>1720</v>
      </c>
      <c r="C500" s="60" t="s">
        <v>1721</v>
      </c>
      <c r="D500" s="60" t="s">
        <v>611</v>
      </c>
      <c r="E500" s="61" t="str">
        <f t="shared" si="7"/>
        <v>SECRETARÍA DE EDUCACIÓN</v>
      </c>
      <c r="F500" s="60" t="s">
        <v>717</v>
      </c>
      <c r="G500" s="61">
        <v>17</v>
      </c>
      <c r="H500" s="60">
        <v>2</v>
      </c>
      <c r="I500" s="60" t="s">
        <v>1724</v>
      </c>
      <c r="J500" s="60" t="s">
        <v>1725</v>
      </c>
      <c r="K500" s="60" t="str">
        <f>VLOOKUP(E500,'CENTRO DE COSTOS'!A:C,3,0)</f>
        <v>1151 SECRETARÍA DE EDUCACION</v>
      </c>
      <c r="N500" s="64"/>
      <c r="O500" s="63"/>
    </row>
    <row r="501" spans="1:15" ht="36" customHeight="1">
      <c r="A501" s="60">
        <v>2400082</v>
      </c>
      <c r="B501" s="308" t="s">
        <v>1726</v>
      </c>
      <c r="C501" s="60" t="s">
        <v>1727</v>
      </c>
      <c r="D501" s="60" t="s">
        <v>640</v>
      </c>
      <c r="E501" s="61" t="str">
        <f t="shared" si="7"/>
        <v>SECRETARÍA DE PLANEACIÓN</v>
      </c>
      <c r="F501" s="60" t="s">
        <v>664</v>
      </c>
      <c r="G501" s="61">
        <v>31</v>
      </c>
      <c r="H501" s="60">
        <v>1</v>
      </c>
      <c r="I501" s="60" t="s">
        <v>1728</v>
      </c>
      <c r="J501" s="60" t="s">
        <v>1729</v>
      </c>
      <c r="K501" s="60" t="str">
        <f>VLOOKUP(E501,'CENTRO DE COSTOS'!A:C,3,0)</f>
        <v>1149 SECRETARÍA DE PLANEACIÓN</v>
      </c>
      <c r="N501" s="64"/>
      <c r="O501" s="63"/>
    </row>
    <row r="502" spans="1:15" ht="36" customHeight="1">
      <c r="A502" s="60">
        <v>2400082</v>
      </c>
      <c r="B502" s="308" t="s">
        <v>1726</v>
      </c>
      <c r="C502" s="60" t="s">
        <v>1727</v>
      </c>
      <c r="D502" s="60" t="s">
        <v>640</v>
      </c>
      <c r="E502" s="61" t="str">
        <f t="shared" si="7"/>
        <v>SECRETARÍA DE PLANEACIÓN</v>
      </c>
      <c r="F502" s="60" t="s">
        <v>664</v>
      </c>
      <c r="G502" s="61">
        <v>31</v>
      </c>
      <c r="H502" s="60">
        <v>2</v>
      </c>
      <c r="I502" s="60" t="s">
        <v>1730</v>
      </c>
      <c r="J502" s="60" t="s">
        <v>1731</v>
      </c>
      <c r="K502" s="60" t="str">
        <f>VLOOKUP(E502,'CENTRO DE COSTOS'!A:C,3,0)</f>
        <v>1149 SECRETARÍA DE PLANEACIÓN</v>
      </c>
      <c r="N502" s="64"/>
      <c r="O502" s="63"/>
    </row>
    <row r="503" spans="1:15" ht="36" customHeight="1">
      <c r="A503" s="60">
        <v>2400082</v>
      </c>
      <c r="B503" s="308" t="s">
        <v>1726</v>
      </c>
      <c r="C503" s="60" t="s">
        <v>1727</v>
      </c>
      <c r="D503" s="60" t="s">
        <v>640</v>
      </c>
      <c r="E503" s="61" t="str">
        <f t="shared" si="7"/>
        <v>SECRETARÍA DE PLANEACIÓN</v>
      </c>
      <c r="F503" s="60" t="s">
        <v>664</v>
      </c>
      <c r="G503" s="61">
        <v>31</v>
      </c>
      <c r="H503" s="60">
        <v>3</v>
      </c>
      <c r="I503" s="60" t="s">
        <v>1732</v>
      </c>
      <c r="J503" s="60" t="s">
        <v>1733</v>
      </c>
      <c r="K503" s="60" t="str">
        <f>VLOOKUP(E503,'CENTRO DE COSTOS'!A:C,3,0)</f>
        <v>1149 SECRETARÍA DE PLANEACIÓN</v>
      </c>
      <c r="N503" s="64"/>
      <c r="O503" s="63"/>
    </row>
    <row r="504" spans="1:15" ht="36" customHeight="1">
      <c r="A504" s="60">
        <v>2400082</v>
      </c>
      <c r="B504" s="308" t="s">
        <v>1726</v>
      </c>
      <c r="C504" s="60" t="s">
        <v>1727</v>
      </c>
      <c r="D504" s="60" t="s">
        <v>640</v>
      </c>
      <c r="E504" s="61" t="str">
        <f t="shared" si="7"/>
        <v>SECRETARÍA DE PLANEACIÓN</v>
      </c>
      <c r="F504" s="60" t="s">
        <v>664</v>
      </c>
      <c r="G504" s="61">
        <v>31</v>
      </c>
      <c r="H504" s="60">
        <v>4</v>
      </c>
      <c r="I504" s="60" t="s">
        <v>1734</v>
      </c>
      <c r="J504" s="60" t="s">
        <v>1735</v>
      </c>
      <c r="K504" s="60" t="str">
        <f>VLOOKUP(E504,'CENTRO DE COSTOS'!A:C,3,0)</f>
        <v>1149 SECRETARÍA DE PLANEACIÓN</v>
      </c>
      <c r="N504" s="64"/>
      <c r="O504" s="63"/>
    </row>
    <row r="505" spans="1:15" ht="48" customHeight="1">
      <c r="A505" s="60">
        <v>2400083</v>
      </c>
      <c r="B505" s="308" t="s">
        <v>1736</v>
      </c>
      <c r="C505" s="60" t="s">
        <v>1737</v>
      </c>
      <c r="D505" s="60" t="s">
        <v>543</v>
      </c>
      <c r="E505" s="61" t="str">
        <f t="shared" si="7"/>
        <v>SECRETARÍA DE INFRAESTRUCTURA, RENOVACIÓN URBANA Y VIVIENDA</v>
      </c>
      <c r="F505" s="60" t="s">
        <v>599</v>
      </c>
      <c r="G505" s="61">
        <v>28</v>
      </c>
      <c r="H505" s="60">
        <v>1</v>
      </c>
      <c r="I505" s="60" t="s">
        <v>1738</v>
      </c>
      <c r="J505" s="60" t="s">
        <v>1739</v>
      </c>
      <c r="K505" s="60" t="str">
        <f>VLOOKUP(E505,'CENTRO DE COSTOS'!A:C,3,0)</f>
        <v>1169 SECRETARÍA DE INFRAESTRUCTURA, RENOVACIÓN URBANA Y VIVIENDA</v>
      </c>
      <c r="N505" s="64"/>
      <c r="O505" s="63"/>
    </row>
    <row r="506" spans="1:15" ht="48" customHeight="1">
      <c r="A506" s="60">
        <v>2400083</v>
      </c>
      <c r="B506" s="308" t="s">
        <v>1736</v>
      </c>
      <c r="C506" s="60" t="s">
        <v>1737</v>
      </c>
      <c r="D506" s="60" t="s">
        <v>543</v>
      </c>
      <c r="E506" s="61" t="str">
        <f t="shared" si="7"/>
        <v>SECRETARÍA DE INFRAESTRUCTURA, RENOVACIÓN URBANA Y VIVIENDA</v>
      </c>
      <c r="F506" s="60" t="s">
        <v>599</v>
      </c>
      <c r="G506" s="61">
        <v>28</v>
      </c>
      <c r="H506" s="60">
        <v>2</v>
      </c>
      <c r="I506" s="60" t="s">
        <v>1740</v>
      </c>
      <c r="J506" s="60" t="s">
        <v>1741</v>
      </c>
      <c r="K506" s="60" t="str">
        <f>VLOOKUP(E506,'CENTRO DE COSTOS'!A:C,3,0)</f>
        <v>1169 SECRETARÍA DE INFRAESTRUCTURA, RENOVACIÓN URBANA Y VIVIENDA</v>
      </c>
      <c r="N506" s="64"/>
      <c r="O506" s="63"/>
    </row>
    <row r="507" spans="1:15" ht="48" customHeight="1">
      <c r="A507" s="60">
        <v>2400083</v>
      </c>
      <c r="B507" s="308" t="s">
        <v>1736</v>
      </c>
      <c r="C507" s="60" t="s">
        <v>1737</v>
      </c>
      <c r="D507" s="60" t="s">
        <v>543</v>
      </c>
      <c r="E507" s="61" t="str">
        <f t="shared" si="7"/>
        <v>SECRETARÍA DE INFRAESTRUCTURA, RENOVACIÓN URBANA Y VIVIENDA</v>
      </c>
      <c r="F507" s="60" t="s">
        <v>599</v>
      </c>
      <c r="G507" s="61">
        <v>28</v>
      </c>
      <c r="H507" s="60">
        <v>3</v>
      </c>
      <c r="I507" s="60" t="s">
        <v>1742</v>
      </c>
      <c r="J507" s="60" t="s">
        <v>1743</v>
      </c>
      <c r="K507" s="60" t="str">
        <f>VLOOKUP(E507,'CENTRO DE COSTOS'!A:C,3,0)</f>
        <v>1169 SECRETARÍA DE INFRAESTRUCTURA, RENOVACIÓN URBANA Y VIVIENDA</v>
      </c>
      <c r="N507" s="64"/>
      <c r="O507" s="63"/>
    </row>
    <row r="508" spans="1:15" ht="48" customHeight="1">
      <c r="A508" s="60">
        <v>2400084</v>
      </c>
      <c r="B508" s="308" t="s">
        <v>1744</v>
      </c>
      <c r="C508" s="60" t="s">
        <v>498</v>
      </c>
      <c r="D508" s="60" t="s">
        <v>543</v>
      </c>
      <c r="E508" s="61" t="str">
        <f t="shared" si="7"/>
        <v>SECRETARÍA DE INFRAESTRUCTURA, RENOVACIÓN URBANA Y VIVIENDA</v>
      </c>
      <c r="F508" s="60" t="s">
        <v>866</v>
      </c>
      <c r="G508" s="61">
        <v>27</v>
      </c>
      <c r="H508" s="60">
        <v>1</v>
      </c>
      <c r="I508" s="60" t="s">
        <v>1745</v>
      </c>
      <c r="J508" s="60" t="s">
        <v>1746</v>
      </c>
      <c r="K508" s="60" t="str">
        <f>VLOOKUP(E508,'CENTRO DE COSTOS'!A:C,3,0)</f>
        <v>1169 SECRETARÍA DE INFRAESTRUCTURA, RENOVACIÓN URBANA Y VIVIENDA</v>
      </c>
      <c r="N508" s="64"/>
      <c r="O508" s="63"/>
    </row>
    <row r="509" spans="1:15" ht="48" customHeight="1">
      <c r="A509" s="60">
        <v>2400084</v>
      </c>
      <c r="B509" s="308" t="s">
        <v>1744</v>
      </c>
      <c r="C509" s="60" t="s">
        <v>498</v>
      </c>
      <c r="D509" s="60" t="s">
        <v>543</v>
      </c>
      <c r="E509" s="61" t="str">
        <f t="shared" si="7"/>
        <v>SECRETARÍA DE INFRAESTRUCTURA, RENOVACIÓN URBANA Y VIVIENDA</v>
      </c>
      <c r="F509" s="60" t="s">
        <v>866</v>
      </c>
      <c r="G509" s="61">
        <v>27</v>
      </c>
      <c r="H509" s="60">
        <v>2</v>
      </c>
      <c r="I509" s="60" t="s">
        <v>1747</v>
      </c>
      <c r="J509" s="60" t="s">
        <v>1748</v>
      </c>
      <c r="K509" s="60" t="str">
        <f>VLOOKUP(E509,'CENTRO DE COSTOS'!A:C,3,0)</f>
        <v>1169 SECRETARÍA DE INFRAESTRUCTURA, RENOVACIÓN URBANA Y VIVIENDA</v>
      </c>
      <c r="N509" s="64"/>
      <c r="O509" s="63"/>
    </row>
    <row r="510" spans="1:15" ht="48" customHeight="1">
      <c r="A510" s="60">
        <v>2400084</v>
      </c>
      <c r="B510" s="308" t="s">
        <v>1744</v>
      </c>
      <c r="C510" s="60" t="s">
        <v>498</v>
      </c>
      <c r="D510" s="60" t="s">
        <v>543</v>
      </c>
      <c r="E510" s="61" t="str">
        <f t="shared" si="7"/>
        <v>SECRETARÍA DE INFRAESTRUCTURA, RENOVACIÓN URBANA Y VIVIENDA</v>
      </c>
      <c r="F510" s="60" t="s">
        <v>866</v>
      </c>
      <c r="G510" s="61">
        <v>27</v>
      </c>
      <c r="H510" s="60">
        <v>3</v>
      </c>
      <c r="I510" s="60" t="s">
        <v>1749</v>
      </c>
      <c r="J510" s="60" t="s">
        <v>1750</v>
      </c>
      <c r="K510" s="60" t="str">
        <f>VLOOKUP(E510,'CENTRO DE COSTOS'!A:C,3,0)</f>
        <v>1169 SECRETARÍA DE INFRAESTRUCTURA, RENOVACIÓN URBANA Y VIVIENDA</v>
      </c>
      <c r="N510" s="64"/>
      <c r="O510" s="63"/>
    </row>
    <row r="511" spans="1:15" ht="48" customHeight="1">
      <c r="A511" s="60">
        <v>2400084</v>
      </c>
      <c r="B511" s="308" t="s">
        <v>1744</v>
      </c>
      <c r="C511" s="60" t="s">
        <v>498</v>
      </c>
      <c r="D511" s="60" t="s">
        <v>543</v>
      </c>
      <c r="E511" s="61" t="str">
        <f t="shared" si="7"/>
        <v>SECRETARÍA DE INFRAESTRUCTURA, RENOVACIÓN URBANA Y VIVIENDA</v>
      </c>
      <c r="F511" s="60" t="s">
        <v>866</v>
      </c>
      <c r="G511" s="61">
        <v>27</v>
      </c>
      <c r="H511" s="60">
        <v>4</v>
      </c>
      <c r="I511" s="60" t="s">
        <v>1751</v>
      </c>
      <c r="J511" s="60" t="s">
        <v>1752</v>
      </c>
      <c r="K511" s="60" t="str">
        <f>VLOOKUP(E511,'CENTRO DE COSTOS'!A:C,3,0)</f>
        <v>1169 SECRETARÍA DE INFRAESTRUCTURA, RENOVACIÓN URBANA Y VIVIENDA</v>
      </c>
      <c r="N511" s="64"/>
      <c r="O511" s="63"/>
    </row>
    <row r="512" spans="1:15" ht="48" customHeight="1">
      <c r="A512" s="60">
        <v>2400084</v>
      </c>
      <c r="B512" s="308" t="s">
        <v>1744</v>
      </c>
      <c r="C512" s="60" t="s">
        <v>498</v>
      </c>
      <c r="D512" s="60" t="s">
        <v>543</v>
      </c>
      <c r="E512" s="61" t="str">
        <f t="shared" si="7"/>
        <v>SECRETARÍA DE INFRAESTRUCTURA, RENOVACIÓN URBANA Y VIVIENDA</v>
      </c>
      <c r="F512" s="60" t="s">
        <v>866</v>
      </c>
      <c r="G512" s="61">
        <v>27</v>
      </c>
      <c r="H512" s="60">
        <v>5</v>
      </c>
      <c r="I512" s="60" t="s">
        <v>1753</v>
      </c>
      <c r="J512" s="60" t="s">
        <v>1754</v>
      </c>
      <c r="K512" s="60" t="str">
        <f>VLOOKUP(E512,'CENTRO DE COSTOS'!A:C,3,0)</f>
        <v>1169 SECRETARÍA DE INFRAESTRUCTURA, RENOVACIÓN URBANA Y VIVIENDA</v>
      </c>
      <c r="N512" s="64"/>
      <c r="O512" s="63"/>
    </row>
    <row r="513" spans="1:15" ht="48" customHeight="1">
      <c r="A513" s="60">
        <v>2400084</v>
      </c>
      <c r="B513" s="308" t="s">
        <v>1744</v>
      </c>
      <c r="C513" s="60" t="s">
        <v>498</v>
      </c>
      <c r="D513" s="60" t="s">
        <v>543</v>
      </c>
      <c r="E513" s="61" t="str">
        <f t="shared" si="7"/>
        <v>SECRETARÍA DE INFRAESTRUCTURA, RENOVACIÓN URBANA Y VIVIENDA</v>
      </c>
      <c r="F513" s="60" t="s">
        <v>866</v>
      </c>
      <c r="G513" s="61">
        <v>27</v>
      </c>
      <c r="H513" s="60">
        <v>6</v>
      </c>
      <c r="I513" s="60" t="s">
        <v>1755</v>
      </c>
      <c r="J513" s="60" t="s">
        <v>1756</v>
      </c>
      <c r="K513" s="60" t="str">
        <f>VLOOKUP(E513,'CENTRO DE COSTOS'!A:C,3,0)</f>
        <v>1169 SECRETARÍA DE INFRAESTRUCTURA, RENOVACIÓN URBANA Y VIVIENDA</v>
      </c>
      <c r="N513" s="64"/>
      <c r="O513" s="63"/>
    </row>
    <row r="514" spans="1:15" ht="96" customHeight="1">
      <c r="A514" s="60">
        <v>2400085</v>
      </c>
      <c r="B514" s="308" t="s">
        <v>1757</v>
      </c>
      <c r="C514" s="60" t="s">
        <v>1758</v>
      </c>
      <c r="D514" s="60" t="s">
        <v>567</v>
      </c>
      <c r="E514" s="61" t="str">
        <f t="shared" si="7"/>
        <v>DIRECCIÓN DE GESTIÓN DEL MEDIO AMBIENTE</v>
      </c>
      <c r="F514" s="60" t="s">
        <v>1759</v>
      </c>
      <c r="G514" s="61">
        <v>4</v>
      </c>
      <c r="H514" s="60">
        <v>1</v>
      </c>
      <c r="I514" s="60" t="s">
        <v>1760</v>
      </c>
      <c r="J514" s="60" t="s">
        <v>1761</v>
      </c>
      <c r="K514" s="60" t="str">
        <f>VLOOKUP(E514,'CENTRO DE COSTOS'!A:C,3,0)</f>
        <v>1168 DIRECCIÓN DE GESTIÓN DEL MEDIO AMBIENTE</v>
      </c>
      <c r="N514" s="64"/>
      <c r="O514" s="63"/>
    </row>
    <row r="515" spans="1:15" ht="96" customHeight="1">
      <c r="A515" s="60">
        <v>2400085</v>
      </c>
      <c r="B515" s="308" t="s">
        <v>1757</v>
      </c>
      <c r="C515" s="60" t="s">
        <v>1758</v>
      </c>
      <c r="D515" s="60" t="s">
        <v>567</v>
      </c>
      <c r="E515" s="61" t="str">
        <f t="shared" ref="E515:E561" si="8">VLOOKUP(D515,N:O,2,0)</f>
        <v>DIRECCIÓN DE GESTIÓN DEL MEDIO AMBIENTE</v>
      </c>
      <c r="F515" s="60" t="s">
        <v>1759</v>
      </c>
      <c r="G515" s="61">
        <v>4</v>
      </c>
      <c r="H515" s="60">
        <v>2</v>
      </c>
      <c r="I515" s="60" t="s">
        <v>1762</v>
      </c>
      <c r="J515" s="60" t="s">
        <v>1763</v>
      </c>
      <c r="K515" s="60" t="str">
        <f>VLOOKUP(E515,'CENTRO DE COSTOS'!A:C,3,0)</f>
        <v>1168 DIRECCIÓN DE GESTIÓN DEL MEDIO AMBIENTE</v>
      </c>
      <c r="N515" s="64"/>
      <c r="O515" s="63"/>
    </row>
    <row r="516" spans="1:15" ht="48" customHeight="1">
      <c r="A516" s="60">
        <v>2400086</v>
      </c>
      <c r="B516" s="308" t="s">
        <v>1764</v>
      </c>
      <c r="C516" s="60" t="s">
        <v>1765</v>
      </c>
      <c r="D516" s="60" t="s">
        <v>597</v>
      </c>
      <c r="E516" s="61" t="str">
        <f t="shared" si="8"/>
        <v>SECRETARÍA DE CULTURA</v>
      </c>
      <c r="F516" s="60" t="s">
        <v>1766</v>
      </c>
      <c r="G516" s="61">
        <v>14</v>
      </c>
      <c r="H516" s="60">
        <v>1</v>
      </c>
      <c r="I516" s="60" t="s">
        <v>1767</v>
      </c>
      <c r="J516" s="60" t="s">
        <v>1768</v>
      </c>
      <c r="K516" s="60" t="str">
        <f>VLOOKUP(E516,'CENTRO DE COSTOS'!A:C,3,0)</f>
        <v>1158 SECRETARÍA DE CULTURA</v>
      </c>
      <c r="N516" s="64"/>
      <c r="O516" s="63"/>
    </row>
    <row r="517" spans="1:15" ht="48" customHeight="1">
      <c r="A517" s="60">
        <v>2400086</v>
      </c>
      <c r="B517" s="308" t="s">
        <v>1764</v>
      </c>
      <c r="C517" s="60" t="s">
        <v>1765</v>
      </c>
      <c r="D517" s="60" t="s">
        <v>597</v>
      </c>
      <c r="E517" s="61" t="str">
        <f t="shared" si="8"/>
        <v>SECRETARÍA DE CULTURA</v>
      </c>
      <c r="F517" s="60" t="s">
        <v>1766</v>
      </c>
      <c r="G517" s="61">
        <v>14</v>
      </c>
      <c r="H517" s="60">
        <v>2</v>
      </c>
      <c r="I517" s="60" t="s">
        <v>1769</v>
      </c>
      <c r="J517" s="60" t="s">
        <v>1770</v>
      </c>
      <c r="K517" s="60" t="str">
        <f>VLOOKUP(E517,'CENTRO DE COSTOS'!A:C,3,0)</f>
        <v>1158 SECRETARÍA DE CULTURA</v>
      </c>
      <c r="N517" s="64"/>
      <c r="O517" s="63"/>
    </row>
    <row r="518" spans="1:15" ht="48" customHeight="1">
      <c r="A518" s="60">
        <v>2400087</v>
      </c>
      <c r="B518" s="308" t="s">
        <v>1771</v>
      </c>
      <c r="C518" s="60" t="s">
        <v>1772</v>
      </c>
      <c r="D518" s="60" t="s">
        <v>645</v>
      </c>
      <c r="E518" s="61" t="str">
        <f t="shared" si="8"/>
        <v>SECRETARÍA DE SALUD</v>
      </c>
      <c r="F518" s="60" t="s">
        <v>655</v>
      </c>
      <c r="G518" s="61">
        <v>1</v>
      </c>
      <c r="H518" s="60">
        <v>1</v>
      </c>
      <c r="I518" s="60" t="s">
        <v>1773</v>
      </c>
      <c r="J518" s="60" t="s">
        <v>1774</v>
      </c>
      <c r="K518" s="60" t="str">
        <f>VLOOKUP(E518,'CENTRO DE COSTOS'!A:C,3,0)</f>
        <v>1173 SECRETARÍA DE SALUD</v>
      </c>
      <c r="N518" s="64"/>
      <c r="O518" s="63"/>
    </row>
    <row r="519" spans="1:15" ht="48" customHeight="1">
      <c r="A519" s="60">
        <v>2400087</v>
      </c>
      <c r="B519" s="308" t="s">
        <v>1771</v>
      </c>
      <c r="C519" s="60" t="s">
        <v>1772</v>
      </c>
      <c r="D519" s="60" t="s">
        <v>645</v>
      </c>
      <c r="E519" s="61" t="str">
        <f t="shared" si="8"/>
        <v>SECRETARÍA DE SALUD</v>
      </c>
      <c r="F519" s="60" t="s">
        <v>655</v>
      </c>
      <c r="G519" s="61">
        <v>1</v>
      </c>
      <c r="H519" s="60">
        <v>2</v>
      </c>
      <c r="I519" s="60" t="s">
        <v>1775</v>
      </c>
      <c r="J519" s="60" t="s">
        <v>1776</v>
      </c>
      <c r="K519" s="60" t="str">
        <f>VLOOKUP(E519,'CENTRO DE COSTOS'!A:C,3,0)</f>
        <v>1173 SECRETARÍA DE SALUD</v>
      </c>
      <c r="N519" s="64"/>
      <c r="O519" s="63"/>
    </row>
    <row r="520" spans="1:15" ht="48" customHeight="1">
      <c r="A520" s="60">
        <v>2400087</v>
      </c>
      <c r="B520" s="308" t="s">
        <v>1771</v>
      </c>
      <c r="C520" s="60" t="s">
        <v>1772</v>
      </c>
      <c r="D520" s="60" t="s">
        <v>645</v>
      </c>
      <c r="E520" s="61" t="str">
        <f t="shared" si="8"/>
        <v>SECRETARÍA DE SALUD</v>
      </c>
      <c r="F520" s="60" t="s">
        <v>655</v>
      </c>
      <c r="G520" s="61">
        <v>1</v>
      </c>
      <c r="H520" s="60">
        <v>3</v>
      </c>
      <c r="I520" s="60" t="s">
        <v>1777</v>
      </c>
      <c r="J520" s="60" t="s">
        <v>1778</v>
      </c>
      <c r="K520" s="60" t="str">
        <f>VLOOKUP(E520,'CENTRO DE COSTOS'!A:C,3,0)</f>
        <v>1173 SECRETARÍA DE SALUD</v>
      </c>
      <c r="N520" s="64"/>
      <c r="O520" s="63"/>
    </row>
    <row r="521" spans="1:15" ht="48" customHeight="1">
      <c r="A521" s="60">
        <v>2400087</v>
      </c>
      <c r="B521" s="308" t="s">
        <v>1771</v>
      </c>
      <c r="C521" s="60" t="s">
        <v>1772</v>
      </c>
      <c r="D521" s="60" t="s">
        <v>645</v>
      </c>
      <c r="E521" s="61" t="str">
        <f t="shared" si="8"/>
        <v>SECRETARÍA DE SALUD</v>
      </c>
      <c r="F521" s="60" t="s">
        <v>655</v>
      </c>
      <c r="G521" s="61">
        <v>1</v>
      </c>
      <c r="H521" s="60">
        <v>4</v>
      </c>
      <c r="I521" s="60" t="s">
        <v>1779</v>
      </c>
      <c r="J521" s="60" t="s">
        <v>1780</v>
      </c>
      <c r="K521" s="60" t="str">
        <f>VLOOKUP(E521,'CENTRO DE COSTOS'!A:C,3,0)</f>
        <v>1173 SECRETARÍA DE SALUD</v>
      </c>
      <c r="N521" s="64"/>
      <c r="O521" s="63"/>
    </row>
    <row r="522" spans="1:15" ht="48" customHeight="1">
      <c r="A522" s="60">
        <v>2400087</v>
      </c>
      <c r="B522" s="308" t="s">
        <v>1771</v>
      </c>
      <c r="C522" s="60" t="s">
        <v>1772</v>
      </c>
      <c r="D522" s="60" t="s">
        <v>645</v>
      </c>
      <c r="E522" s="61" t="str">
        <f t="shared" si="8"/>
        <v>SECRETARÍA DE SALUD</v>
      </c>
      <c r="F522" s="60" t="s">
        <v>655</v>
      </c>
      <c r="G522" s="61">
        <v>1</v>
      </c>
      <c r="H522" s="60">
        <v>5</v>
      </c>
      <c r="I522" s="60" t="s">
        <v>1781</v>
      </c>
      <c r="J522" s="60" t="s">
        <v>1782</v>
      </c>
      <c r="K522" s="60" t="str">
        <f>VLOOKUP(E522,'CENTRO DE COSTOS'!A:C,3,0)</f>
        <v>1173 SECRETARÍA DE SALUD</v>
      </c>
      <c r="N522" s="64"/>
      <c r="O522" s="63"/>
    </row>
    <row r="523" spans="1:15" ht="72" customHeight="1">
      <c r="A523" s="60">
        <v>2400088</v>
      </c>
      <c r="B523" s="308" t="s">
        <v>1783</v>
      </c>
      <c r="C523" s="60" t="s">
        <v>1784</v>
      </c>
      <c r="D523" s="60" t="s">
        <v>624</v>
      </c>
      <c r="E523" s="61" t="str">
        <f t="shared" si="8"/>
        <v>SECRETARÍA DE INTEGRACIÓN SOCIAL</v>
      </c>
      <c r="F523" s="60" t="s">
        <v>1785</v>
      </c>
      <c r="G523" s="61">
        <v>12</v>
      </c>
      <c r="H523" s="60">
        <v>1</v>
      </c>
      <c r="I523" s="60" t="s">
        <v>1786</v>
      </c>
      <c r="J523" s="60" t="s">
        <v>1787</v>
      </c>
      <c r="K523" s="60" t="str">
        <f>VLOOKUP(E523,'CENTRO DE COSTOS'!A:C,3,0)</f>
        <v>1153 SECRETARÍA DE INTEGRACIÓN SOCIAL</v>
      </c>
      <c r="N523" s="64"/>
      <c r="O523" s="63"/>
    </row>
    <row r="524" spans="1:15" ht="72" customHeight="1">
      <c r="A524" s="60">
        <v>2400088</v>
      </c>
      <c r="B524" s="308" t="s">
        <v>1783</v>
      </c>
      <c r="C524" s="60" t="s">
        <v>1784</v>
      </c>
      <c r="D524" s="60" t="s">
        <v>624</v>
      </c>
      <c r="E524" s="61" t="str">
        <f t="shared" si="8"/>
        <v>SECRETARÍA DE INTEGRACIÓN SOCIAL</v>
      </c>
      <c r="F524" s="60" t="s">
        <v>1785</v>
      </c>
      <c r="G524" s="61">
        <v>12</v>
      </c>
      <c r="H524" s="60">
        <v>2</v>
      </c>
      <c r="I524" s="60" t="s">
        <v>1788</v>
      </c>
      <c r="J524" s="60" t="s">
        <v>1789</v>
      </c>
      <c r="K524" s="60" t="str">
        <f>VLOOKUP(E524,'CENTRO DE COSTOS'!A:C,3,0)</f>
        <v>1153 SECRETARÍA DE INTEGRACIÓN SOCIAL</v>
      </c>
      <c r="N524" s="64"/>
      <c r="O524" s="63"/>
    </row>
    <row r="525" spans="1:15" ht="72" customHeight="1">
      <c r="A525" s="60">
        <v>2400088</v>
      </c>
      <c r="B525" s="308" t="s">
        <v>1783</v>
      </c>
      <c r="C525" s="60" t="s">
        <v>1784</v>
      </c>
      <c r="D525" s="60" t="s">
        <v>624</v>
      </c>
      <c r="E525" s="61" t="str">
        <f t="shared" si="8"/>
        <v>SECRETARÍA DE INTEGRACIÓN SOCIAL</v>
      </c>
      <c r="F525" s="60" t="s">
        <v>1785</v>
      </c>
      <c r="G525" s="61">
        <v>12</v>
      </c>
      <c r="H525" s="60">
        <v>3</v>
      </c>
      <c r="I525" s="60" t="s">
        <v>1790</v>
      </c>
      <c r="J525" s="60" t="s">
        <v>1791</v>
      </c>
      <c r="K525" s="60" t="str">
        <f>VLOOKUP(E525,'CENTRO DE COSTOS'!A:C,3,0)</f>
        <v>1153 SECRETARÍA DE INTEGRACIÓN SOCIAL</v>
      </c>
      <c r="N525" s="64"/>
      <c r="O525" s="63"/>
    </row>
    <row r="526" spans="1:15" ht="48" customHeight="1">
      <c r="A526" s="60">
        <v>2400089</v>
      </c>
      <c r="B526" s="308" t="s">
        <v>1792</v>
      </c>
      <c r="C526" s="60" t="s">
        <v>1793</v>
      </c>
      <c r="D526" s="60" t="s">
        <v>567</v>
      </c>
      <c r="E526" s="61" t="str">
        <f t="shared" si="8"/>
        <v>DIRECCIÓN DE GESTIÓN DEL MEDIO AMBIENTE</v>
      </c>
      <c r="F526" s="60" t="s">
        <v>1759</v>
      </c>
      <c r="G526" s="61">
        <v>4</v>
      </c>
      <c r="H526" s="60">
        <v>1</v>
      </c>
      <c r="I526" s="60" t="s">
        <v>1794</v>
      </c>
      <c r="J526" s="60" t="s">
        <v>1795</v>
      </c>
      <c r="K526" s="60" t="str">
        <f>VLOOKUP(E526,'CENTRO DE COSTOS'!A:C,3,0)</f>
        <v>1168 DIRECCIÓN DE GESTIÓN DEL MEDIO AMBIENTE</v>
      </c>
      <c r="N526" s="64"/>
      <c r="O526" s="63"/>
    </row>
    <row r="527" spans="1:15" ht="48" customHeight="1">
      <c r="A527" s="60">
        <v>2400089</v>
      </c>
      <c r="B527" s="308" t="s">
        <v>1792</v>
      </c>
      <c r="C527" s="60" t="s">
        <v>1793</v>
      </c>
      <c r="D527" s="60" t="s">
        <v>567</v>
      </c>
      <c r="E527" s="61" t="str">
        <f t="shared" si="8"/>
        <v>DIRECCIÓN DE GESTIÓN DEL MEDIO AMBIENTE</v>
      </c>
      <c r="F527" s="60" t="s">
        <v>1759</v>
      </c>
      <c r="G527" s="61">
        <v>4</v>
      </c>
      <c r="H527" s="60">
        <v>2</v>
      </c>
      <c r="I527" s="60" t="s">
        <v>1796</v>
      </c>
      <c r="J527" s="60" t="s">
        <v>1797</v>
      </c>
      <c r="K527" s="60" t="str">
        <f>VLOOKUP(E527,'CENTRO DE COSTOS'!A:C,3,0)</f>
        <v>1168 DIRECCIÓN DE GESTIÓN DEL MEDIO AMBIENTE</v>
      </c>
      <c r="N527" s="64"/>
      <c r="O527" s="63"/>
    </row>
    <row r="528" spans="1:15" ht="36" customHeight="1">
      <c r="A528" s="60">
        <v>2400090</v>
      </c>
      <c r="B528" s="308" t="s">
        <v>1798</v>
      </c>
      <c r="C528" s="60" t="s">
        <v>1799</v>
      </c>
      <c r="D528" s="60" t="s">
        <v>547</v>
      </c>
      <c r="E528" s="61" t="str">
        <f t="shared" si="8"/>
        <v>IMDER - INSTITUTO MUNICIPAL DEL DEPORTE Y LA RECREACIÓN</v>
      </c>
      <c r="F528" s="60" t="s">
        <v>1129</v>
      </c>
      <c r="G528" s="61">
        <v>15</v>
      </c>
      <c r="H528" s="60">
        <v>1</v>
      </c>
      <c r="I528" s="60" t="s">
        <v>1800</v>
      </c>
      <c r="J528" s="60" t="s">
        <v>1801</v>
      </c>
      <c r="K528" s="60" t="str">
        <f>VLOOKUP(E528,'CENTRO DE COSTOS'!A:C,3,0)</f>
        <v>1132 INSTITUTO MUNICIPAL DEL DEPORTE Y LA RECREACIÓN (IMDER)</v>
      </c>
      <c r="N528" s="64"/>
      <c r="O528" s="63"/>
    </row>
    <row r="529" spans="1:15" ht="36" customHeight="1">
      <c r="A529" s="60">
        <v>2400090</v>
      </c>
      <c r="B529" s="308" t="s">
        <v>1798</v>
      </c>
      <c r="C529" s="60" t="s">
        <v>1799</v>
      </c>
      <c r="D529" s="60" t="s">
        <v>547</v>
      </c>
      <c r="E529" s="61" t="str">
        <f t="shared" si="8"/>
        <v>IMDER - INSTITUTO MUNICIPAL DEL DEPORTE Y LA RECREACIÓN</v>
      </c>
      <c r="F529" s="60" t="s">
        <v>1129</v>
      </c>
      <c r="G529" s="61">
        <v>15</v>
      </c>
      <c r="H529" s="60">
        <v>2</v>
      </c>
      <c r="I529" s="60" t="s">
        <v>1802</v>
      </c>
      <c r="J529" s="60" t="s">
        <v>1803</v>
      </c>
      <c r="K529" s="60" t="str">
        <f>VLOOKUP(E529,'CENTRO DE COSTOS'!A:C,3,0)</f>
        <v>1132 INSTITUTO MUNICIPAL DEL DEPORTE Y LA RECREACIÓN (IMDER)</v>
      </c>
      <c r="N529" s="64"/>
      <c r="O529" s="63"/>
    </row>
    <row r="530" spans="1:15" ht="48" customHeight="1">
      <c r="A530" s="60">
        <v>2400091</v>
      </c>
      <c r="B530" s="308" t="s">
        <v>1804</v>
      </c>
      <c r="C530" s="60" t="s">
        <v>1805</v>
      </c>
      <c r="D530" s="60" t="s">
        <v>597</v>
      </c>
      <c r="E530" s="61" t="str">
        <f t="shared" si="8"/>
        <v>SECRETARÍA DE CULTURA</v>
      </c>
      <c r="F530" s="60" t="s">
        <v>1766</v>
      </c>
      <c r="G530" s="61">
        <v>14</v>
      </c>
      <c r="H530" s="60">
        <v>1</v>
      </c>
      <c r="I530" s="60" t="s">
        <v>1806</v>
      </c>
      <c r="J530" s="60" t="s">
        <v>1807</v>
      </c>
      <c r="K530" s="60" t="str">
        <f>VLOOKUP(E530,'CENTRO DE COSTOS'!A:C,3,0)</f>
        <v>1158 SECRETARÍA DE CULTURA</v>
      </c>
      <c r="N530" s="64"/>
      <c r="O530" s="63"/>
    </row>
    <row r="531" spans="1:15" ht="48" customHeight="1">
      <c r="A531" s="60">
        <v>2400091</v>
      </c>
      <c r="B531" s="308" t="s">
        <v>1804</v>
      </c>
      <c r="C531" s="60" t="s">
        <v>1805</v>
      </c>
      <c r="D531" s="60" t="s">
        <v>597</v>
      </c>
      <c r="E531" s="61" t="str">
        <f t="shared" si="8"/>
        <v>SECRETARÍA DE CULTURA</v>
      </c>
      <c r="F531" s="60" t="s">
        <v>1766</v>
      </c>
      <c r="G531" s="61">
        <v>14</v>
      </c>
      <c r="H531" s="60">
        <v>2</v>
      </c>
      <c r="I531" s="60" t="s">
        <v>1808</v>
      </c>
      <c r="J531" s="60" t="s">
        <v>1809</v>
      </c>
      <c r="K531" s="60" t="str">
        <f>VLOOKUP(E531,'CENTRO DE COSTOS'!A:C,3,0)</f>
        <v>1158 SECRETARÍA DE CULTURA</v>
      </c>
      <c r="N531" s="64"/>
      <c r="O531" s="63"/>
    </row>
    <row r="532" spans="1:15" ht="48" customHeight="1">
      <c r="A532" s="60">
        <v>2400091</v>
      </c>
      <c r="B532" s="308" t="s">
        <v>1804</v>
      </c>
      <c r="C532" s="60" t="s">
        <v>1805</v>
      </c>
      <c r="D532" s="60" t="s">
        <v>597</v>
      </c>
      <c r="E532" s="61" t="str">
        <f t="shared" si="8"/>
        <v>SECRETARÍA DE CULTURA</v>
      </c>
      <c r="F532" s="60" t="s">
        <v>1766</v>
      </c>
      <c r="G532" s="61">
        <v>14</v>
      </c>
      <c r="H532" s="60">
        <v>3</v>
      </c>
      <c r="I532" s="60" t="s">
        <v>1810</v>
      </c>
      <c r="J532" s="60" t="s">
        <v>1811</v>
      </c>
      <c r="K532" s="60" t="str">
        <f>VLOOKUP(E532,'CENTRO DE COSTOS'!A:C,3,0)</f>
        <v>1158 SECRETARÍA DE CULTURA</v>
      </c>
      <c r="N532" s="64"/>
      <c r="O532" s="63"/>
    </row>
    <row r="533" spans="1:15" ht="48" customHeight="1">
      <c r="A533" s="60">
        <v>2400091</v>
      </c>
      <c r="B533" s="308" t="s">
        <v>1804</v>
      </c>
      <c r="C533" s="60" t="s">
        <v>1805</v>
      </c>
      <c r="D533" s="60" t="s">
        <v>597</v>
      </c>
      <c r="E533" s="61" t="str">
        <f t="shared" si="8"/>
        <v>SECRETARÍA DE CULTURA</v>
      </c>
      <c r="F533" s="60" t="s">
        <v>1766</v>
      </c>
      <c r="G533" s="61">
        <v>14</v>
      </c>
      <c r="H533" s="60">
        <v>4</v>
      </c>
      <c r="I533" s="60" t="s">
        <v>1812</v>
      </c>
      <c r="J533" s="60" t="s">
        <v>1813</v>
      </c>
      <c r="K533" s="60" t="str">
        <f>VLOOKUP(E533,'CENTRO DE COSTOS'!A:C,3,0)</f>
        <v>1158 SECRETARÍA DE CULTURA</v>
      </c>
      <c r="N533" s="64"/>
      <c r="O533" s="63"/>
    </row>
    <row r="534" spans="1:15" ht="48" customHeight="1">
      <c r="A534" s="60">
        <v>2400091</v>
      </c>
      <c r="B534" s="308" t="s">
        <v>1804</v>
      </c>
      <c r="C534" s="60" t="s">
        <v>1805</v>
      </c>
      <c r="D534" s="60" t="s">
        <v>597</v>
      </c>
      <c r="E534" s="61" t="str">
        <f t="shared" si="8"/>
        <v>SECRETARÍA DE CULTURA</v>
      </c>
      <c r="F534" s="60" t="s">
        <v>1766</v>
      </c>
      <c r="G534" s="61">
        <v>14</v>
      </c>
      <c r="H534" s="60">
        <v>5</v>
      </c>
      <c r="I534" s="60" t="s">
        <v>1814</v>
      </c>
      <c r="J534" s="60" t="s">
        <v>1815</v>
      </c>
      <c r="K534" s="60" t="str">
        <f>VLOOKUP(E534,'CENTRO DE COSTOS'!A:C,3,0)</f>
        <v>1158 SECRETARÍA DE CULTURA</v>
      </c>
      <c r="N534" s="64"/>
      <c r="O534" s="63"/>
    </row>
    <row r="535" spans="1:15" ht="36" customHeight="1">
      <c r="A535" s="60">
        <v>2400092</v>
      </c>
      <c r="B535" s="308" t="s">
        <v>1816</v>
      </c>
      <c r="C535" s="60" t="s">
        <v>1817</v>
      </c>
      <c r="D535" s="60" t="s">
        <v>624</v>
      </c>
      <c r="E535" s="61" t="str">
        <f t="shared" si="8"/>
        <v>SECRETARÍA DE INTEGRACIÓN SOCIAL</v>
      </c>
      <c r="F535" s="60" t="s">
        <v>1785</v>
      </c>
      <c r="G535" s="61">
        <v>12</v>
      </c>
      <c r="H535" s="60">
        <v>1</v>
      </c>
      <c r="I535" s="60" t="s">
        <v>1818</v>
      </c>
      <c r="J535" s="60" t="s">
        <v>1819</v>
      </c>
      <c r="K535" s="60" t="str">
        <f>VLOOKUP(E535,'CENTRO DE COSTOS'!A:C,3,0)</f>
        <v>1153 SECRETARÍA DE INTEGRACIÓN SOCIAL</v>
      </c>
      <c r="N535" s="64"/>
      <c r="O535" s="63"/>
    </row>
    <row r="536" spans="1:15" ht="36" customHeight="1">
      <c r="A536" s="60">
        <v>2400092</v>
      </c>
      <c r="B536" s="308" t="s">
        <v>1816</v>
      </c>
      <c r="C536" s="60" t="s">
        <v>1817</v>
      </c>
      <c r="D536" s="60" t="s">
        <v>624</v>
      </c>
      <c r="E536" s="61" t="str">
        <f t="shared" si="8"/>
        <v>SECRETARÍA DE INTEGRACIÓN SOCIAL</v>
      </c>
      <c r="F536" s="60" t="s">
        <v>1785</v>
      </c>
      <c r="G536" s="61">
        <v>12</v>
      </c>
      <c r="H536" s="60">
        <v>2</v>
      </c>
      <c r="I536" s="60" t="s">
        <v>1820</v>
      </c>
      <c r="J536" s="60" t="s">
        <v>1821</v>
      </c>
      <c r="K536" s="60" t="str">
        <f>VLOOKUP(E536,'CENTRO DE COSTOS'!A:C,3,0)</f>
        <v>1153 SECRETARÍA DE INTEGRACIÓN SOCIAL</v>
      </c>
      <c r="N536" s="64"/>
      <c r="O536" s="63"/>
    </row>
    <row r="537" spans="1:15" ht="36" customHeight="1">
      <c r="A537" s="60">
        <v>2400092</v>
      </c>
      <c r="B537" s="308" t="s">
        <v>1816</v>
      </c>
      <c r="C537" s="60" t="s">
        <v>1817</v>
      </c>
      <c r="D537" s="60" t="s">
        <v>624</v>
      </c>
      <c r="E537" s="61" t="str">
        <f t="shared" si="8"/>
        <v>SECRETARÍA DE INTEGRACIÓN SOCIAL</v>
      </c>
      <c r="F537" s="60" t="s">
        <v>1785</v>
      </c>
      <c r="G537" s="61">
        <v>12</v>
      </c>
      <c r="H537" s="60">
        <v>3</v>
      </c>
      <c r="I537" s="60" t="s">
        <v>1822</v>
      </c>
      <c r="J537" s="60" t="s">
        <v>1823</v>
      </c>
      <c r="K537" s="60" t="str">
        <f>VLOOKUP(E537,'CENTRO DE COSTOS'!A:C,3,0)</f>
        <v>1153 SECRETARÍA DE INTEGRACIÓN SOCIAL</v>
      </c>
      <c r="N537" s="64"/>
      <c r="O537" s="63"/>
    </row>
    <row r="538" spans="1:15" ht="24" customHeight="1">
      <c r="A538" s="60">
        <v>2400093</v>
      </c>
      <c r="B538" s="308" t="s">
        <v>1824</v>
      </c>
      <c r="C538" s="60" t="s">
        <v>1825</v>
      </c>
      <c r="D538" s="60" t="s">
        <v>543</v>
      </c>
      <c r="E538" s="61" t="str">
        <f t="shared" si="8"/>
        <v>SECRETARÍA DE INFRAESTRUCTURA, RENOVACIÓN URBANA Y VIVIENDA</v>
      </c>
      <c r="F538" s="60" t="s">
        <v>599</v>
      </c>
      <c r="G538" s="61">
        <v>28</v>
      </c>
      <c r="H538" s="60">
        <v>1</v>
      </c>
      <c r="I538" s="60" t="s">
        <v>1826</v>
      </c>
      <c r="J538" s="60" t="s">
        <v>1827</v>
      </c>
      <c r="K538" s="60" t="str">
        <f>VLOOKUP(E538,'CENTRO DE COSTOS'!A:C,3,0)</f>
        <v>1169 SECRETARÍA DE INFRAESTRUCTURA, RENOVACIÓN URBANA Y VIVIENDA</v>
      </c>
      <c r="N538" s="64"/>
      <c r="O538" s="63"/>
    </row>
    <row r="539" spans="1:15" ht="24" customHeight="1">
      <c r="A539" s="60">
        <v>2400093</v>
      </c>
      <c r="B539" s="308" t="s">
        <v>1824</v>
      </c>
      <c r="C539" s="60" t="s">
        <v>1825</v>
      </c>
      <c r="D539" s="60" t="s">
        <v>543</v>
      </c>
      <c r="E539" s="61" t="str">
        <f t="shared" si="8"/>
        <v>SECRETARÍA DE INFRAESTRUCTURA, RENOVACIÓN URBANA Y VIVIENDA</v>
      </c>
      <c r="F539" s="60" t="s">
        <v>599</v>
      </c>
      <c r="G539" s="61">
        <v>28</v>
      </c>
      <c r="H539" s="60">
        <v>2</v>
      </c>
      <c r="I539" s="60" t="s">
        <v>1828</v>
      </c>
      <c r="J539" s="60" t="s">
        <v>1829</v>
      </c>
      <c r="K539" s="60" t="str">
        <f>VLOOKUP(E539,'CENTRO DE COSTOS'!A:C,3,0)</f>
        <v>1169 SECRETARÍA DE INFRAESTRUCTURA, RENOVACIÓN URBANA Y VIVIENDA</v>
      </c>
      <c r="N539" s="64"/>
      <c r="O539" s="63"/>
    </row>
    <row r="540" spans="1:15" ht="24" customHeight="1">
      <c r="A540" s="60">
        <v>2400093</v>
      </c>
      <c r="B540" s="308" t="s">
        <v>1824</v>
      </c>
      <c r="C540" s="60" t="s">
        <v>1825</v>
      </c>
      <c r="D540" s="60" t="s">
        <v>543</v>
      </c>
      <c r="E540" s="61" t="str">
        <f t="shared" si="8"/>
        <v>SECRETARÍA DE INFRAESTRUCTURA, RENOVACIÓN URBANA Y VIVIENDA</v>
      </c>
      <c r="F540" s="60" t="s">
        <v>599</v>
      </c>
      <c r="G540" s="61">
        <v>28</v>
      </c>
      <c r="H540" s="60">
        <v>3</v>
      </c>
      <c r="I540" s="60" t="s">
        <v>1830</v>
      </c>
      <c r="J540" s="60" t="s">
        <v>1831</v>
      </c>
      <c r="K540" s="60" t="str">
        <f>VLOOKUP(E540,'CENTRO DE COSTOS'!A:C,3,0)</f>
        <v>1169 SECRETARÍA DE INFRAESTRUCTURA, RENOVACIÓN URBANA Y VIVIENDA</v>
      </c>
      <c r="N540" s="64"/>
      <c r="O540" s="63"/>
    </row>
    <row r="541" spans="1:15" ht="24" customHeight="1">
      <c r="A541" s="60">
        <v>2400093</v>
      </c>
      <c r="B541" s="308" t="s">
        <v>1824</v>
      </c>
      <c r="C541" s="60" t="s">
        <v>1825</v>
      </c>
      <c r="D541" s="60" t="s">
        <v>543</v>
      </c>
      <c r="E541" s="61" t="str">
        <f t="shared" si="8"/>
        <v>SECRETARÍA DE INFRAESTRUCTURA, RENOVACIÓN URBANA Y VIVIENDA</v>
      </c>
      <c r="F541" s="60" t="s">
        <v>599</v>
      </c>
      <c r="G541" s="61">
        <v>28</v>
      </c>
      <c r="H541" s="60">
        <v>4</v>
      </c>
      <c r="I541" s="60" t="s">
        <v>1832</v>
      </c>
      <c r="J541" s="60" t="s">
        <v>1833</v>
      </c>
      <c r="K541" s="60" t="str">
        <f>VLOOKUP(E541,'CENTRO DE COSTOS'!A:C,3,0)</f>
        <v>1169 SECRETARÍA DE INFRAESTRUCTURA, RENOVACIÓN URBANA Y VIVIENDA</v>
      </c>
      <c r="N541" s="64"/>
      <c r="O541" s="63"/>
    </row>
    <row r="542" spans="1:15" ht="24" customHeight="1">
      <c r="A542" s="60">
        <v>2400093</v>
      </c>
      <c r="B542" s="308" t="s">
        <v>1824</v>
      </c>
      <c r="C542" s="60" t="s">
        <v>1825</v>
      </c>
      <c r="D542" s="60" t="s">
        <v>543</v>
      </c>
      <c r="E542" s="61" t="str">
        <f t="shared" si="8"/>
        <v>SECRETARÍA DE INFRAESTRUCTURA, RENOVACIÓN URBANA Y VIVIENDA</v>
      </c>
      <c r="F542" s="60" t="s">
        <v>599</v>
      </c>
      <c r="G542" s="61">
        <v>28</v>
      </c>
      <c r="H542" s="60">
        <v>5</v>
      </c>
      <c r="I542" s="60" t="s">
        <v>1834</v>
      </c>
      <c r="J542" s="60" t="s">
        <v>1835</v>
      </c>
      <c r="K542" s="60" t="str">
        <f>VLOOKUP(E542,'CENTRO DE COSTOS'!A:C,3,0)</f>
        <v>1169 SECRETARÍA DE INFRAESTRUCTURA, RENOVACIÓN URBANA Y VIVIENDA</v>
      </c>
      <c r="N542" s="64"/>
      <c r="O542" s="63"/>
    </row>
    <row r="543" spans="1:15" ht="24" customHeight="1">
      <c r="A543" s="60">
        <v>2400093</v>
      </c>
      <c r="B543" s="308" t="s">
        <v>1824</v>
      </c>
      <c r="C543" s="60" t="s">
        <v>1825</v>
      </c>
      <c r="D543" s="60" t="s">
        <v>543</v>
      </c>
      <c r="E543" s="61" t="str">
        <f t="shared" si="8"/>
        <v>SECRETARÍA DE INFRAESTRUCTURA, RENOVACIÓN URBANA Y VIVIENDA</v>
      </c>
      <c r="F543" s="60" t="s">
        <v>599</v>
      </c>
      <c r="G543" s="61">
        <v>28</v>
      </c>
      <c r="H543" s="60">
        <v>6</v>
      </c>
      <c r="I543" s="60" t="s">
        <v>1836</v>
      </c>
      <c r="J543" s="60" t="s">
        <v>1837</v>
      </c>
      <c r="K543" s="60" t="str">
        <f>VLOOKUP(E543,'CENTRO DE COSTOS'!A:C,3,0)</f>
        <v>1169 SECRETARÍA DE INFRAESTRUCTURA, RENOVACIÓN URBANA Y VIVIENDA</v>
      </c>
      <c r="N543" s="64"/>
      <c r="O543" s="63"/>
    </row>
    <row r="544" spans="1:15" ht="48" customHeight="1">
      <c r="A544" s="60">
        <v>2400093</v>
      </c>
      <c r="B544" s="308" t="s">
        <v>1824</v>
      </c>
      <c r="C544" s="60" t="s">
        <v>1825</v>
      </c>
      <c r="D544" s="60" t="s">
        <v>543</v>
      </c>
      <c r="E544" s="61" t="str">
        <f t="shared" si="8"/>
        <v>SECRETARÍA DE INFRAESTRUCTURA, RENOVACIÓN URBANA Y VIVIENDA</v>
      </c>
      <c r="F544" s="60" t="s">
        <v>599</v>
      </c>
      <c r="G544" s="61">
        <v>28</v>
      </c>
      <c r="H544" s="60">
        <v>7</v>
      </c>
      <c r="I544" s="60" t="s">
        <v>1838</v>
      </c>
      <c r="J544" s="60" t="s">
        <v>1839</v>
      </c>
      <c r="K544" s="60" t="str">
        <f>VLOOKUP(E544,'CENTRO DE COSTOS'!A:C,3,0)</f>
        <v>1169 SECRETARÍA DE INFRAESTRUCTURA, RENOVACIÓN URBANA Y VIVIENDA</v>
      </c>
      <c r="N544" s="64"/>
      <c r="O544" s="63"/>
    </row>
    <row r="545" spans="1:15" ht="24" customHeight="1">
      <c r="A545" s="60">
        <v>2400093</v>
      </c>
      <c r="B545" s="308" t="s">
        <v>1824</v>
      </c>
      <c r="C545" s="60" t="s">
        <v>1825</v>
      </c>
      <c r="D545" s="60" t="s">
        <v>543</v>
      </c>
      <c r="E545" s="61" t="str">
        <f t="shared" si="8"/>
        <v>SECRETARÍA DE INFRAESTRUCTURA, RENOVACIÓN URBANA Y VIVIENDA</v>
      </c>
      <c r="F545" s="60" t="s">
        <v>599</v>
      </c>
      <c r="G545" s="61">
        <v>28</v>
      </c>
      <c r="H545" s="60">
        <v>8</v>
      </c>
      <c r="I545" s="60" t="s">
        <v>1840</v>
      </c>
      <c r="J545" s="60" t="s">
        <v>1841</v>
      </c>
      <c r="K545" s="60" t="str">
        <f>VLOOKUP(E545,'CENTRO DE COSTOS'!A:C,3,0)</f>
        <v>1169 SECRETARÍA DE INFRAESTRUCTURA, RENOVACIÓN URBANA Y VIVIENDA</v>
      </c>
      <c r="N545" s="64"/>
      <c r="O545" s="63"/>
    </row>
    <row r="546" spans="1:15" ht="36" customHeight="1">
      <c r="A546" s="60">
        <v>2400095</v>
      </c>
      <c r="B546" s="308" t="s">
        <v>1842</v>
      </c>
      <c r="C546" s="60" t="s">
        <v>1843</v>
      </c>
      <c r="D546" s="60" t="s">
        <v>564</v>
      </c>
      <c r="E546" s="61" t="str">
        <f t="shared" si="8"/>
        <v>DIRECCIÓN DE EMPRENDIMIENTO Y DESARROLLO EMPRESARIAL</v>
      </c>
      <c r="F546" s="60" t="s">
        <v>1015</v>
      </c>
      <c r="G546" s="61">
        <v>24</v>
      </c>
      <c r="H546" s="60">
        <v>1</v>
      </c>
      <c r="I546" s="61" t="s">
        <v>1844</v>
      </c>
      <c r="J546" s="60" t="s">
        <v>1845</v>
      </c>
      <c r="K546" s="60" t="str">
        <f>VLOOKUP(E546,'CENTRO DE COSTOS'!A:C,3,0)</f>
        <v>1163 DIRECCIÓN DE EMPRENDIMIENTO Y DESARROLLO EMPRESARIAL</v>
      </c>
      <c r="N546" s="64"/>
      <c r="O546" s="63"/>
    </row>
    <row r="547" spans="1:15" ht="48" customHeight="1">
      <c r="A547" s="60">
        <v>2400096</v>
      </c>
      <c r="B547" s="308" t="s">
        <v>1846</v>
      </c>
      <c r="C547" s="60" t="s">
        <v>522</v>
      </c>
      <c r="D547" s="60" t="s">
        <v>624</v>
      </c>
      <c r="E547" s="61" t="str">
        <f t="shared" si="8"/>
        <v>SECRETARÍA DE INTEGRACIÓN SOCIAL</v>
      </c>
      <c r="F547" s="60" t="s">
        <v>1785</v>
      </c>
      <c r="G547" s="61">
        <v>12</v>
      </c>
      <c r="H547" s="60">
        <v>1</v>
      </c>
      <c r="I547" s="61" t="s">
        <v>1847</v>
      </c>
      <c r="J547" s="60" t="s">
        <v>1848</v>
      </c>
      <c r="K547" s="60" t="str">
        <f>VLOOKUP(E547,'CENTRO DE COSTOS'!A:C,3,0)</f>
        <v>1153 SECRETARÍA DE INTEGRACIÓN SOCIAL</v>
      </c>
      <c r="N547" s="64"/>
      <c r="O547" s="63"/>
    </row>
    <row r="548" spans="1:15" ht="48" customHeight="1">
      <c r="A548" s="60">
        <v>2400096</v>
      </c>
      <c r="B548" s="308" t="s">
        <v>1846</v>
      </c>
      <c r="C548" s="60" t="s">
        <v>522</v>
      </c>
      <c r="D548" s="60" t="s">
        <v>624</v>
      </c>
      <c r="E548" s="61" t="str">
        <f t="shared" si="8"/>
        <v>SECRETARÍA DE INTEGRACIÓN SOCIAL</v>
      </c>
      <c r="F548" s="60" t="s">
        <v>1785</v>
      </c>
      <c r="G548" s="61">
        <v>12</v>
      </c>
      <c r="H548" s="60">
        <v>6</v>
      </c>
      <c r="I548" s="61" t="s">
        <v>1849</v>
      </c>
      <c r="J548" s="60" t="s">
        <v>1850</v>
      </c>
      <c r="K548" s="60" t="str">
        <f>VLOOKUP(E548,'CENTRO DE COSTOS'!A:C,3,0)</f>
        <v>1153 SECRETARÍA DE INTEGRACIÓN SOCIAL</v>
      </c>
      <c r="N548" s="64"/>
      <c r="O548" s="63"/>
    </row>
    <row r="549" spans="1:15" ht="48" customHeight="1">
      <c r="A549" s="60">
        <v>2400096</v>
      </c>
      <c r="B549" s="308" t="s">
        <v>1846</v>
      </c>
      <c r="C549" s="60" t="s">
        <v>522</v>
      </c>
      <c r="D549" s="60" t="s">
        <v>624</v>
      </c>
      <c r="E549" s="61" t="str">
        <f t="shared" si="8"/>
        <v>SECRETARÍA DE INTEGRACIÓN SOCIAL</v>
      </c>
      <c r="F549" s="60" t="s">
        <v>1785</v>
      </c>
      <c r="G549" s="61">
        <v>12</v>
      </c>
      <c r="H549" s="60">
        <v>7</v>
      </c>
      <c r="I549" s="61" t="s">
        <v>1851</v>
      </c>
      <c r="J549" s="60" t="s">
        <v>1852</v>
      </c>
      <c r="K549" s="60" t="str">
        <f>VLOOKUP(E549,'CENTRO DE COSTOS'!A:C,3,0)</f>
        <v>1153 SECRETARÍA DE INTEGRACIÓN SOCIAL</v>
      </c>
      <c r="N549" s="64"/>
      <c r="O549" s="63"/>
    </row>
    <row r="550" spans="1:15" ht="48" customHeight="1">
      <c r="A550" s="60">
        <v>2400096</v>
      </c>
      <c r="B550" s="308" t="s">
        <v>1846</v>
      </c>
      <c r="C550" s="60" t="s">
        <v>522</v>
      </c>
      <c r="D550" s="60" t="s">
        <v>624</v>
      </c>
      <c r="E550" s="61" t="str">
        <f t="shared" si="8"/>
        <v>SECRETARÍA DE INTEGRACIÓN SOCIAL</v>
      </c>
      <c r="F550" s="60" t="s">
        <v>1785</v>
      </c>
      <c r="G550" s="61">
        <v>12</v>
      </c>
      <c r="H550" s="60">
        <v>8</v>
      </c>
      <c r="I550" s="61" t="s">
        <v>1853</v>
      </c>
      <c r="J550" s="60" t="s">
        <v>1854</v>
      </c>
      <c r="K550" s="60" t="str">
        <f>VLOOKUP(E550,'CENTRO DE COSTOS'!A:C,3,0)</f>
        <v>1153 SECRETARÍA DE INTEGRACIÓN SOCIAL</v>
      </c>
      <c r="N550" s="64"/>
      <c r="O550" s="63"/>
    </row>
    <row r="551" spans="1:15" ht="48" customHeight="1">
      <c r="A551" s="60">
        <v>2400096</v>
      </c>
      <c r="B551" s="308" t="s">
        <v>1846</v>
      </c>
      <c r="C551" s="60" t="s">
        <v>522</v>
      </c>
      <c r="D551" s="60" t="s">
        <v>624</v>
      </c>
      <c r="E551" s="61" t="str">
        <f t="shared" si="8"/>
        <v>SECRETARÍA DE INTEGRACIÓN SOCIAL</v>
      </c>
      <c r="F551" s="60" t="s">
        <v>1785</v>
      </c>
      <c r="G551" s="61">
        <v>12</v>
      </c>
      <c r="H551" s="60">
        <v>9</v>
      </c>
      <c r="I551" s="61" t="s">
        <v>1855</v>
      </c>
      <c r="J551" s="60" t="s">
        <v>1856</v>
      </c>
      <c r="K551" s="60" t="str">
        <f>VLOOKUP(E551,'CENTRO DE COSTOS'!A:C,3,0)</f>
        <v>1153 SECRETARÍA DE INTEGRACIÓN SOCIAL</v>
      </c>
      <c r="N551" s="64"/>
      <c r="O551" s="63"/>
    </row>
    <row r="552" spans="1:15" ht="48" customHeight="1">
      <c r="A552" s="60">
        <v>2400096</v>
      </c>
      <c r="B552" s="308" t="s">
        <v>1846</v>
      </c>
      <c r="C552" s="60" t="s">
        <v>522</v>
      </c>
      <c r="D552" s="60" t="s">
        <v>624</v>
      </c>
      <c r="E552" s="61" t="str">
        <f t="shared" si="8"/>
        <v>SECRETARÍA DE INTEGRACIÓN SOCIAL</v>
      </c>
      <c r="F552" s="60" t="s">
        <v>1785</v>
      </c>
      <c r="G552" s="61">
        <v>12</v>
      </c>
      <c r="H552" s="60">
        <v>10</v>
      </c>
      <c r="I552" s="61" t="s">
        <v>1857</v>
      </c>
      <c r="J552" s="60" t="s">
        <v>1858</v>
      </c>
      <c r="K552" s="60" t="str">
        <f>VLOOKUP(E552,'CENTRO DE COSTOS'!A:C,3,0)</f>
        <v>1153 SECRETARÍA DE INTEGRACIÓN SOCIAL</v>
      </c>
      <c r="N552" s="64"/>
      <c r="O552" s="63"/>
    </row>
    <row r="553" spans="1:15" ht="48" customHeight="1">
      <c r="A553" s="60">
        <v>2400096</v>
      </c>
      <c r="B553" s="308" t="s">
        <v>1846</v>
      </c>
      <c r="C553" s="60" t="s">
        <v>522</v>
      </c>
      <c r="D553" s="60" t="s">
        <v>624</v>
      </c>
      <c r="E553" s="61" t="str">
        <f t="shared" si="8"/>
        <v>SECRETARÍA DE INTEGRACIÓN SOCIAL</v>
      </c>
      <c r="F553" s="60" t="s">
        <v>1785</v>
      </c>
      <c r="G553" s="61">
        <v>12</v>
      </c>
      <c r="H553" s="60">
        <v>11</v>
      </c>
      <c r="I553" s="61" t="str">
        <f>CONCATENATE(A553,"_",H553)</f>
        <v>2400096_11</v>
      </c>
      <c r="J553" s="60" t="s">
        <v>1859</v>
      </c>
      <c r="K553" s="60" t="str">
        <f>VLOOKUP(E553,'CENTRO DE COSTOS'!A:C,3,0)</f>
        <v>1153 SECRETARÍA DE INTEGRACIÓN SOCIAL</v>
      </c>
      <c r="N553" s="64"/>
      <c r="O553" s="63"/>
    </row>
    <row r="554" spans="1:15" ht="48" customHeight="1">
      <c r="A554" s="61">
        <v>2600011</v>
      </c>
      <c r="B554" s="308"/>
      <c r="C554" s="60" t="s">
        <v>1860</v>
      </c>
      <c r="D554" s="60" t="s">
        <v>645</v>
      </c>
      <c r="E554" s="61" t="str">
        <f t="shared" si="8"/>
        <v>SECRETARÍA DE SALUD</v>
      </c>
      <c r="F554" s="60" t="s">
        <v>655</v>
      </c>
      <c r="G554" s="61">
        <v>1</v>
      </c>
      <c r="H554" s="60"/>
      <c r="I554" s="61"/>
      <c r="J554" s="60"/>
      <c r="K554" s="60" t="str">
        <f>VLOOKUP(E554,'CENTRO DE COSTOS'!A:C,3,0)</f>
        <v>1173 SECRETARÍA DE SALUD</v>
      </c>
      <c r="N554" s="64"/>
      <c r="O554" s="63"/>
    </row>
    <row r="555" spans="1:15" ht="48" customHeight="1">
      <c r="A555" s="61">
        <v>2600012</v>
      </c>
      <c r="B555" s="308">
        <v>202600000017000</v>
      </c>
      <c r="C555" s="60" t="s">
        <v>526</v>
      </c>
      <c r="D555" s="60" t="s">
        <v>645</v>
      </c>
      <c r="E555" s="61" t="str">
        <f t="shared" si="8"/>
        <v>SECRETARÍA DE SALUD</v>
      </c>
      <c r="F555" s="60" t="s">
        <v>655</v>
      </c>
      <c r="G555" s="268">
        <v>1</v>
      </c>
      <c r="H555" s="267">
        <v>1</v>
      </c>
      <c r="I555" s="268" t="s">
        <v>1861</v>
      </c>
      <c r="J555" s="60" t="s">
        <v>38</v>
      </c>
      <c r="K555" s="60" t="str">
        <f>VLOOKUP(E555,'CENTRO DE COSTOS'!A:C,3,0)</f>
        <v>1173 SECRETARÍA DE SALUD</v>
      </c>
      <c r="N555" s="64"/>
      <c r="O555" s="63"/>
    </row>
    <row r="556" spans="1:15" ht="48" customHeight="1">
      <c r="A556" s="61">
        <v>2600012</v>
      </c>
      <c r="B556" s="308">
        <v>202600000017000</v>
      </c>
      <c r="C556" s="60" t="s">
        <v>526</v>
      </c>
      <c r="D556" s="60" t="s">
        <v>645</v>
      </c>
      <c r="E556" s="61" t="str">
        <f t="shared" si="8"/>
        <v>SECRETARÍA DE SALUD</v>
      </c>
      <c r="F556" s="60" t="s">
        <v>655</v>
      </c>
      <c r="G556" s="268">
        <v>1</v>
      </c>
      <c r="H556" s="267">
        <v>2</v>
      </c>
      <c r="I556" s="268" t="s">
        <v>1862</v>
      </c>
      <c r="J556" s="267" t="s">
        <v>40</v>
      </c>
      <c r="K556" s="60" t="str">
        <f>VLOOKUP(E556,'CENTRO DE COSTOS'!A:C,3,0)</f>
        <v>1173 SECRETARÍA DE SALUD</v>
      </c>
      <c r="N556" s="64"/>
      <c r="O556" s="63"/>
    </row>
    <row r="557" spans="1:15" ht="48" customHeight="1">
      <c r="A557" s="61">
        <v>2600012</v>
      </c>
      <c r="B557" s="308">
        <v>202600000017000</v>
      </c>
      <c r="C557" s="60" t="s">
        <v>526</v>
      </c>
      <c r="D557" s="60" t="s">
        <v>645</v>
      </c>
      <c r="E557" s="61" t="str">
        <f t="shared" si="8"/>
        <v>SECRETARÍA DE SALUD</v>
      </c>
      <c r="F557" s="60" t="s">
        <v>655</v>
      </c>
      <c r="G557" s="268">
        <v>1</v>
      </c>
      <c r="H557" s="267">
        <v>3</v>
      </c>
      <c r="I557" s="268" t="s">
        <v>1863</v>
      </c>
      <c r="J557" s="267" t="s">
        <v>42</v>
      </c>
      <c r="K557" s="60" t="str">
        <f>VLOOKUP(E557,'CENTRO DE COSTOS'!A:C,3,0)</f>
        <v>1173 SECRETARÍA DE SALUD</v>
      </c>
      <c r="N557" s="64"/>
      <c r="O557" s="63"/>
    </row>
    <row r="558" spans="1:15" ht="48" customHeight="1">
      <c r="A558" s="61">
        <v>2600012</v>
      </c>
      <c r="B558" s="308">
        <v>202600000017000</v>
      </c>
      <c r="C558" s="60" t="s">
        <v>526</v>
      </c>
      <c r="D558" s="60" t="s">
        <v>645</v>
      </c>
      <c r="E558" s="61" t="str">
        <f t="shared" si="8"/>
        <v>SECRETARÍA DE SALUD</v>
      </c>
      <c r="F558" s="60" t="s">
        <v>655</v>
      </c>
      <c r="G558" s="268">
        <v>1</v>
      </c>
      <c r="H558" s="267">
        <v>4</v>
      </c>
      <c r="I558" s="268" t="s">
        <v>1864</v>
      </c>
      <c r="J558" s="267" t="s">
        <v>44</v>
      </c>
      <c r="K558" s="60" t="str">
        <f>VLOOKUP(E558,'CENTRO DE COSTOS'!A:C,3,0)</f>
        <v>1173 SECRETARÍA DE SALUD</v>
      </c>
      <c r="N558" s="64"/>
      <c r="O558" s="63"/>
    </row>
    <row r="559" spans="1:15" ht="48" customHeight="1">
      <c r="A559" s="61">
        <v>2600012</v>
      </c>
      <c r="B559" s="308">
        <v>202600000017000</v>
      </c>
      <c r="C559" s="60" t="s">
        <v>526</v>
      </c>
      <c r="D559" s="60" t="s">
        <v>645</v>
      </c>
      <c r="E559" s="61" t="str">
        <f t="shared" si="8"/>
        <v>SECRETARÍA DE SALUD</v>
      </c>
      <c r="F559" s="60" t="s">
        <v>655</v>
      </c>
      <c r="G559" s="268">
        <v>1</v>
      </c>
      <c r="H559" s="267">
        <v>5</v>
      </c>
      <c r="I559" s="268" t="s">
        <v>1865</v>
      </c>
      <c r="J559" s="267" t="s">
        <v>46</v>
      </c>
      <c r="K559" s="60" t="str">
        <f>VLOOKUP(E559,'CENTRO DE COSTOS'!A:C,3,0)</f>
        <v>1173 SECRETARÍA DE SALUD</v>
      </c>
      <c r="N559" s="64"/>
      <c r="O559" s="63"/>
    </row>
    <row r="560" spans="1:15" ht="48" customHeight="1">
      <c r="A560" s="61">
        <v>2600012</v>
      </c>
      <c r="B560" s="308">
        <v>202600000017000</v>
      </c>
      <c r="C560" s="60" t="s">
        <v>526</v>
      </c>
      <c r="D560" s="60" t="s">
        <v>645</v>
      </c>
      <c r="E560" s="61" t="str">
        <f t="shared" si="8"/>
        <v>SECRETARÍA DE SALUD</v>
      </c>
      <c r="F560" s="60" t="s">
        <v>655</v>
      </c>
      <c r="G560" s="268">
        <v>1</v>
      </c>
      <c r="H560" s="267">
        <v>6</v>
      </c>
      <c r="I560" s="268" t="s">
        <v>1866</v>
      </c>
      <c r="J560" s="267" t="s">
        <v>48</v>
      </c>
      <c r="K560" s="60" t="str">
        <f>VLOOKUP(E560,'CENTRO DE COSTOS'!A:C,3,0)</f>
        <v>1173 SECRETARÍA DE SALUD</v>
      </c>
      <c r="N560" s="64"/>
      <c r="O560" s="63"/>
    </row>
    <row r="561" spans="1:15" ht="48" customHeight="1">
      <c r="A561" s="61">
        <v>2600012</v>
      </c>
      <c r="B561" s="308">
        <v>202600000017000</v>
      </c>
      <c r="C561" s="60" t="s">
        <v>526</v>
      </c>
      <c r="D561" s="60" t="s">
        <v>645</v>
      </c>
      <c r="E561" s="61" t="str">
        <f t="shared" si="8"/>
        <v>SECRETARÍA DE SALUD</v>
      </c>
      <c r="F561" s="60" t="s">
        <v>655</v>
      </c>
      <c r="G561" s="268">
        <v>1</v>
      </c>
      <c r="H561" s="267">
        <v>7</v>
      </c>
      <c r="I561" s="268" t="s">
        <v>1867</v>
      </c>
      <c r="J561" s="267" t="s">
        <v>50</v>
      </c>
      <c r="K561" s="60" t="str">
        <f>VLOOKUP(E561,'CENTRO DE COSTOS'!A:C,3,0)</f>
        <v>1173 SECRETARÍA DE SALUD</v>
      </c>
      <c r="N561" s="64"/>
      <c r="O561" s="63"/>
    </row>
    <row r="562" spans="1:15">
      <c r="I562" s="268"/>
      <c r="N562" s="64"/>
      <c r="O562" s="63"/>
    </row>
    <row r="563" spans="1:15">
      <c r="N563" s="64"/>
      <c r="O563" s="63"/>
    </row>
    <row r="564" spans="1:15">
      <c r="N564" s="64"/>
      <c r="O564" s="63"/>
    </row>
    <row r="565" spans="1:15">
      <c r="N565" s="64"/>
      <c r="O565" s="63"/>
    </row>
    <row r="566" spans="1:15">
      <c r="N566" s="64"/>
      <c r="O566" s="63"/>
    </row>
    <row r="567" spans="1:15">
      <c r="N567" s="64"/>
      <c r="O567" s="63"/>
    </row>
    <row r="568" spans="1:15">
      <c r="N568" s="64"/>
      <c r="O568" s="63"/>
    </row>
    <row r="569" spans="1:15">
      <c r="N569" s="64"/>
      <c r="O569" s="63"/>
    </row>
    <row r="570" spans="1:15">
      <c r="N570" s="64"/>
      <c r="O570" s="63"/>
    </row>
    <row r="571" spans="1:15">
      <c r="N571" s="64"/>
      <c r="O571" s="63"/>
    </row>
    <row r="572" spans="1:15">
      <c r="N572" s="64"/>
      <c r="O572" s="63"/>
    </row>
    <row r="573" spans="1:15">
      <c r="N573" s="64"/>
      <c r="O573" s="63"/>
    </row>
    <row r="574" spans="1:15">
      <c r="N574" s="64"/>
      <c r="O574" s="63"/>
    </row>
    <row r="575" spans="1:15">
      <c r="N575" s="64"/>
      <c r="O575" s="63"/>
    </row>
    <row r="576" spans="1:15">
      <c r="N576" s="64"/>
      <c r="O576" s="63"/>
    </row>
    <row r="577" spans="14:15">
      <c r="N577" s="64"/>
      <c r="O577" s="63"/>
    </row>
    <row r="578" spans="14:15">
      <c r="N578" s="64"/>
      <c r="O578" s="63"/>
    </row>
    <row r="579" spans="14:15">
      <c r="N579" s="64"/>
      <c r="O579" s="63"/>
    </row>
    <row r="580" spans="14:15">
      <c r="N580" s="64"/>
      <c r="O580" s="63"/>
    </row>
    <row r="581" spans="14:15">
      <c r="N581" s="64"/>
      <c r="O581" s="63"/>
    </row>
    <row r="582" spans="14:15">
      <c r="N582" s="64"/>
      <c r="O582" s="63"/>
    </row>
    <row r="583" spans="14:15">
      <c r="N583" s="64"/>
      <c r="O583" s="63"/>
    </row>
    <row r="584" spans="14:15">
      <c r="N584" s="64"/>
      <c r="O584" s="63"/>
    </row>
    <row r="585" spans="14:15">
      <c r="N585" s="64"/>
      <c r="O585" s="63"/>
    </row>
    <row r="586" spans="14:15">
      <c r="N586" s="64"/>
      <c r="O586" s="63"/>
    </row>
    <row r="587" spans="14:15">
      <c r="N587" s="64"/>
      <c r="O587" s="63"/>
    </row>
    <row r="588" spans="14:15">
      <c r="N588" s="64"/>
      <c r="O588" s="63"/>
    </row>
    <row r="589" spans="14:15">
      <c r="N589" s="64"/>
      <c r="O589" s="63"/>
    </row>
    <row r="590" spans="14:15">
      <c r="N590" s="64"/>
      <c r="O590" s="63"/>
    </row>
    <row r="591" spans="14:15">
      <c r="N591" s="64"/>
      <c r="O591" s="63"/>
    </row>
    <row r="592" spans="14:15">
      <c r="N592" s="64"/>
      <c r="O592" s="63"/>
    </row>
    <row r="593" spans="14:15">
      <c r="N593" s="64"/>
      <c r="O593" s="63"/>
    </row>
    <row r="594" spans="14:15">
      <c r="N594" s="64"/>
      <c r="O594" s="63"/>
    </row>
    <row r="595" spans="14:15">
      <c r="N595" s="64"/>
      <c r="O595" s="63"/>
    </row>
    <row r="596" spans="14:15">
      <c r="N596" s="64"/>
      <c r="O596" s="63"/>
    </row>
    <row r="597" spans="14:15">
      <c r="N597" s="64"/>
      <c r="O597" s="63"/>
    </row>
    <row r="598" spans="14:15">
      <c r="N598" s="64"/>
      <c r="O598" s="63"/>
    </row>
    <row r="599" spans="14:15">
      <c r="N599" s="64"/>
      <c r="O599" s="63"/>
    </row>
    <row r="600" spans="14:15">
      <c r="N600" s="64"/>
      <c r="O600" s="63"/>
    </row>
    <row r="601" spans="14:15">
      <c r="N601" s="64"/>
      <c r="O601" s="63"/>
    </row>
    <row r="602" spans="14:15">
      <c r="N602" s="64"/>
      <c r="O602" s="63"/>
    </row>
    <row r="603" spans="14:15">
      <c r="N603" s="64"/>
      <c r="O603" s="63"/>
    </row>
    <row r="604" spans="14:15">
      <c r="N604" s="64"/>
      <c r="O604" s="63"/>
    </row>
    <row r="605" spans="14:15">
      <c r="N605" s="64"/>
      <c r="O605" s="63"/>
    </row>
    <row r="606" spans="14:15">
      <c r="N606" s="64"/>
      <c r="O606" s="63"/>
    </row>
    <row r="607" spans="14:15">
      <c r="N607" s="64"/>
      <c r="O607" s="63"/>
    </row>
    <row r="608" spans="14:15">
      <c r="N608" s="64"/>
      <c r="O608" s="63"/>
    </row>
    <row r="609" spans="14:15">
      <c r="N609" s="64"/>
      <c r="O609" s="63"/>
    </row>
    <row r="610" spans="14:15">
      <c r="N610" s="64"/>
      <c r="O610" s="63"/>
    </row>
    <row r="611" spans="14:15">
      <c r="N611" s="64"/>
      <c r="O611" s="63"/>
    </row>
    <row r="612" spans="14:15">
      <c r="N612" s="64"/>
      <c r="O612" s="63"/>
    </row>
    <row r="613" spans="14:15">
      <c r="N613" s="64"/>
      <c r="O613" s="63"/>
    </row>
    <row r="614" spans="14:15">
      <c r="N614" s="64"/>
      <c r="O614" s="63"/>
    </row>
    <row r="615" spans="14:15">
      <c r="N615" s="64"/>
      <c r="O615" s="63"/>
    </row>
    <row r="616" spans="14:15">
      <c r="N616" s="64"/>
      <c r="O616" s="63"/>
    </row>
    <row r="617" spans="14:15">
      <c r="N617" s="64"/>
      <c r="O617" s="63"/>
    </row>
    <row r="618" spans="14:15">
      <c r="N618" s="64"/>
      <c r="O618" s="63"/>
    </row>
    <row r="619" spans="14:15">
      <c r="N619" s="64"/>
      <c r="O619" s="63"/>
    </row>
    <row r="620" spans="14:15">
      <c r="N620" s="64"/>
      <c r="O620" s="63"/>
    </row>
    <row r="621" spans="14:15">
      <c r="N621" s="64"/>
      <c r="O621" s="63"/>
    </row>
    <row r="622" spans="14:15">
      <c r="N622" s="64"/>
      <c r="O622" s="63"/>
    </row>
    <row r="623" spans="14:15">
      <c r="N623" s="64"/>
      <c r="O623" s="63"/>
    </row>
    <row r="624" spans="14:15">
      <c r="N624" s="64"/>
      <c r="O624" s="63"/>
    </row>
    <row r="625" spans="14:15">
      <c r="N625" s="64"/>
      <c r="O625" s="63"/>
    </row>
    <row r="626" spans="14:15">
      <c r="N626" s="64"/>
      <c r="O626" s="63"/>
    </row>
    <row r="627" spans="14:15">
      <c r="N627" s="64"/>
      <c r="O627" s="63"/>
    </row>
    <row r="628" spans="14:15">
      <c r="N628" s="64"/>
      <c r="O628" s="63"/>
    </row>
    <row r="629" spans="14:15">
      <c r="N629" s="64"/>
      <c r="O629" s="63"/>
    </row>
    <row r="630" spans="14:15">
      <c r="N630" s="64"/>
      <c r="O630" s="63"/>
    </row>
    <row r="631" spans="14:15">
      <c r="N631" s="64"/>
      <c r="O631" s="63"/>
    </row>
    <row r="632" spans="14:15">
      <c r="N632" s="64"/>
      <c r="O632" s="63"/>
    </row>
    <row r="633" spans="14:15">
      <c r="N633" s="64"/>
      <c r="O633" s="63"/>
    </row>
    <row r="634" spans="14:15">
      <c r="N634" s="64"/>
      <c r="O634" s="63"/>
    </row>
    <row r="635" spans="14:15">
      <c r="N635" s="64"/>
      <c r="O635" s="63"/>
    </row>
    <row r="636" spans="14:15">
      <c r="N636" s="64"/>
      <c r="O636" s="63"/>
    </row>
    <row r="637" spans="14:15">
      <c r="N637" s="64"/>
      <c r="O637" s="63"/>
    </row>
    <row r="638" spans="14:15">
      <c r="N638" s="64"/>
      <c r="O638" s="63"/>
    </row>
    <row r="639" spans="14:15">
      <c r="N639" s="64"/>
      <c r="O639" s="63"/>
    </row>
    <row r="640" spans="14:15">
      <c r="N640" s="64"/>
      <c r="O640" s="63"/>
    </row>
    <row r="641" spans="14:15">
      <c r="N641" s="64"/>
      <c r="O641" s="63"/>
    </row>
    <row r="642" spans="14:15">
      <c r="N642" s="64"/>
      <c r="O642" s="63"/>
    </row>
    <row r="643" spans="14:15">
      <c r="N643" s="64"/>
      <c r="O643" s="63"/>
    </row>
    <row r="644" spans="14:15">
      <c r="N644" s="64"/>
      <c r="O644" s="63"/>
    </row>
    <row r="645" spans="14:15">
      <c r="N645" s="64"/>
      <c r="O645" s="63"/>
    </row>
    <row r="646" spans="14:15">
      <c r="N646" s="64"/>
      <c r="O646" s="63"/>
    </row>
    <row r="647" spans="14:15">
      <c r="N647" s="64"/>
      <c r="O647" s="63"/>
    </row>
    <row r="648" spans="14:15">
      <c r="N648" s="64"/>
      <c r="O648" s="63"/>
    </row>
    <row r="649" spans="14:15">
      <c r="N649" s="64"/>
      <c r="O649" s="63"/>
    </row>
    <row r="650" spans="14:15">
      <c r="N650" s="64"/>
      <c r="O650" s="63"/>
    </row>
    <row r="651" spans="14:15">
      <c r="N651" s="64"/>
      <c r="O651" s="63"/>
    </row>
    <row r="652" spans="14:15">
      <c r="N652" s="64"/>
      <c r="O652" s="63"/>
    </row>
    <row r="653" spans="14:15">
      <c r="N653" s="64"/>
      <c r="O653" s="63"/>
    </row>
    <row r="654" spans="14:15">
      <c r="N654" s="64"/>
      <c r="O654" s="63"/>
    </row>
    <row r="655" spans="14:15">
      <c r="N655" s="64"/>
      <c r="O655" s="63"/>
    </row>
    <row r="656" spans="14:15">
      <c r="N656" s="64"/>
      <c r="O656" s="63"/>
    </row>
    <row r="657" spans="14:15">
      <c r="N657" s="64"/>
      <c r="O657" s="63"/>
    </row>
    <row r="658" spans="14:15">
      <c r="N658" s="64"/>
      <c r="O658" s="63"/>
    </row>
    <row r="659" spans="14:15">
      <c r="N659" s="64"/>
      <c r="O659" s="63"/>
    </row>
    <row r="660" spans="14:15">
      <c r="N660" s="64"/>
      <c r="O660" s="63"/>
    </row>
    <row r="661" spans="14:15">
      <c r="N661" s="64"/>
      <c r="O661" s="63"/>
    </row>
    <row r="662" spans="14:15">
      <c r="N662" s="64"/>
      <c r="O662" s="63"/>
    </row>
    <row r="663" spans="14:15">
      <c r="N663" s="64"/>
      <c r="O663" s="63"/>
    </row>
    <row r="664" spans="14:15">
      <c r="N664" s="64"/>
      <c r="O664" s="63"/>
    </row>
    <row r="665" spans="14:15">
      <c r="N665" s="64"/>
      <c r="O665" s="63"/>
    </row>
    <row r="666" spans="14:15">
      <c r="N666" s="64"/>
      <c r="O666" s="63"/>
    </row>
    <row r="667" spans="14:15">
      <c r="N667" s="64"/>
      <c r="O667" s="63"/>
    </row>
    <row r="668" spans="14:15">
      <c r="N668" s="64"/>
      <c r="O668" s="63"/>
    </row>
    <row r="669" spans="14:15">
      <c r="N669" s="64"/>
      <c r="O669" s="63"/>
    </row>
    <row r="670" spans="14:15">
      <c r="N670" s="64"/>
      <c r="O670" s="63"/>
    </row>
    <row r="671" spans="14:15">
      <c r="N671" s="64"/>
      <c r="O671" s="63"/>
    </row>
    <row r="672" spans="14:15">
      <c r="N672" s="64"/>
      <c r="O672" s="63"/>
    </row>
    <row r="673" spans="14:15">
      <c r="N673" s="64"/>
      <c r="O673" s="63"/>
    </row>
    <row r="674" spans="14:15">
      <c r="N674" s="64"/>
      <c r="O674" s="63"/>
    </row>
    <row r="675" spans="14:15">
      <c r="N675" s="64"/>
      <c r="O675" s="63"/>
    </row>
    <row r="676" spans="14:15">
      <c r="N676" s="64"/>
      <c r="O676" s="63"/>
    </row>
    <row r="677" spans="14:15">
      <c r="N677" s="64"/>
      <c r="O677" s="63"/>
    </row>
    <row r="678" spans="14:15">
      <c r="N678" s="64"/>
      <c r="O678" s="63"/>
    </row>
    <row r="679" spans="14:15">
      <c r="N679" s="64"/>
      <c r="O679" s="63"/>
    </row>
    <row r="680" spans="14:15">
      <c r="N680" s="64"/>
      <c r="O680" s="63"/>
    </row>
    <row r="681" spans="14:15">
      <c r="N681" s="64"/>
      <c r="O681" s="63"/>
    </row>
    <row r="682" spans="14:15">
      <c r="N682" s="64"/>
      <c r="O682" s="63"/>
    </row>
    <row r="683" spans="14:15">
      <c r="N683" s="64"/>
      <c r="O683" s="63"/>
    </row>
    <row r="684" spans="14:15">
      <c r="N684" s="64"/>
      <c r="O684" s="63"/>
    </row>
    <row r="685" spans="14:15">
      <c r="N685" s="64"/>
      <c r="O685" s="63"/>
    </row>
    <row r="686" spans="14:15">
      <c r="N686" s="64"/>
      <c r="O686" s="63"/>
    </row>
    <row r="687" spans="14:15">
      <c r="N687" s="64"/>
      <c r="O687" s="63"/>
    </row>
    <row r="688" spans="14:15">
      <c r="N688" s="64"/>
      <c r="O688" s="63"/>
    </row>
    <row r="689" spans="14:15">
      <c r="N689" s="64"/>
      <c r="O689" s="63"/>
    </row>
    <row r="690" spans="14:15">
      <c r="N690" s="64"/>
      <c r="O690" s="63"/>
    </row>
    <row r="691" spans="14:15">
      <c r="N691" s="64"/>
      <c r="O691" s="63"/>
    </row>
    <row r="692" spans="14:15">
      <c r="N692" s="64"/>
      <c r="O692" s="63"/>
    </row>
    <row r="693" spans="14:15">
      <c r="N693" s="64"/>
      <c r="O693" s="63"/>
    </row>
    <row r="694" spans="14:15">
      <c r="N694" s="64"/>
      <c r="O694" s="63"/>
    </row>
    <row r="695" spans="14:15">
      <c r="N695" s="64"/>
      <c r="O695" s="63"/>
    </row>
    <row r="696" spans="14:15">
      <c r="N696" s="64"/>
      <c r="O696" s="63"/>
    </row>
    <row r="697" spans="14:15">
      <c r="N697" s="64"/>
      <c r="O697" s="63"/>
    </row>
    <row r="698" spans="14:15">
      <c r="N698" s="64"/>
      <c r="O698" s="63"/>
    </row>
    <row r="699" spans="14:15">
      <c r="N699" s="64"/>
      <c r="O699" s="63"/>
    </row>
    <row r="700" spans="14:15">
      <c r="N700" s="64"/>
      <c r="O700" s="63"/>
    </row>
    <row r="701" spans="14:15">
      <c r="N701" s="64"/>
      <c r="O701" s="63"/>
    </row>
    <row r="702" spans="14:15">
      <c r="N702" s="64"/>
      <c r="O702" s="63"/>
    </row>
    <row r="703" spans="14:15">
      <c r="N703" s="64"/>
      <c r="O703" s="63"/>
    </row>
    <row r="704" spans="14:15">
      <c r="N704" s="64"/>
      <c r="O704" s="63"/>
    </row>
    <row r="705" spans="14:15">
      <c r="N705" s="64"/>
      <c r="O705" s="63"/>
    </row>
    <row r="706" spans="14:15">
      <c r="N706" s="64"/>
      <c r="O706" s="63"/>
    </row>
    <row r="707" spans="14:15">
      <c r="N707" s="64"/>
      <c r="O707" s="63"/>
    </row>
    <row r="708" spans="14:15">
      <c r="N708" s="64"/>
      <c r="O708" s="63"/>
    </row>
    <row r="709" spans="14:15">
      <c r="N709" s="64"/>
      <c r="O709" s="63"/>
    </row>
    <row r="710" spans="14:15">
      <c r="N710" s="64"/>
      <c r="O710" s="63"/>
    </row>
    <row r="711" spans="14:15">
      <c r="N711" s="64"/>
      <c r="O711" s="63"/>
    </row>
    <row r="712" spans="14:15">
      <c r="N712" s="64"/>
      <c r="O712" s="63"/>
    </row>
    <row r="713" spans="14:15">
      <c r="N713" s="64"/>
      <c r="O713" s="63"/>
    </row>
    <row r="714" spans="14:15">
      <c r="N714" s="64"/>
      <c r="O714" s="63"/>
    </row>
    <row r="715" spans="14:15">
      <c r="N715" s="64"/>
      <c r="O715" s="63"/>
    </row>
    <row r="716" spans="14:15">
      <c r="N716" s="64"/>
      <c r="O716" s="63"/>
    </row>
    <row r="717" spans="14:15">
      <c r="N717" s="64"/>
      <c r="O717" s="63"/>
    </row>
    <row r="718" spans="14:15">
      <c r="N718" s="64"/>
      <c r="O718" s="63"/>
    </row>
    <row r="719" spans="14:15">
      <c r="N719" s="64"/>
      <c r="O719" s="63"/>
    </row>
    <row r="720" spans="14:15">
      <c r="N720" s="64"/>
      <c r="O720" s="63"/>
    </row>
    <row r="721" spans="14:15">
      <c r="N721" s="64"/>
      <c r="O721" s="63"/>
    </row>
    <row r="722" spans="14:15">
      <c r="N722" s="64"/>
      <c r="O722" s="63"/>
    </row>
    <row r="723" spans="14:15">
      <c r="N723" s="64"/>
      <c r="O723" s="63"/>
    </row>
    <row r="724" spans="14:15">
      <c r="N724" s="64"/>
      <c r="O724" s="63"/>
    </row>
    <row r="725" spans="14:15">
      <c r="N725" s="64"/>
      <c r="O725" s="63"/>
    </row>
    <row r="726" spans="14:15">
      <c r="N726" s="64"/>
      <c r="O726" s="63"/>
    </row>
    <row r="727" spans="14:15">
      <c r="N727" s="64"/>
      <c r="O727" s="63"/>
    </row>
    <row r="728" spans="14:15">
      <c r="N728" s="64"/>
      <c r="O728" s="63"/>
    </row>
    <row r="729" spans="14:15">
      <c r="N729" s="64"/>
      <c r="O729" s="63"/>
    </row>
    <row r="730" spans="14:15">
      <c r="N730" s="64"/>
      <c r="O730" s="63"/>
    </row>
    <row r="731" spans="14:15">
      <c r="N731" s="64"/>
      <c r="O731" s="63"/>
    </row>
    <row r="732" spans="14:15">
      <c r="N732" s="64"/>
      <c r="O732" s="63"/>
    </row>
    <row r="733" spans="14:15">
      <c r="N733" s="64"/>
      <c r="O733" s="63"/>
    </row>
    <row r="734" spans="14:15">
      <c r="N734" s="64"/>
      <c r="O734" s="63"/>
    </row>
    <row r="735" spans="14:15">
      <c r="N735" s="64"/>
      <c r="O735" s="63"/>
    </row>
    <row r="736" spans="14:15">
      <c r="N736" s="64"/>
      <c r="O736" s="63"/>
    </row>
    <row r="737" spans="14:15">
      <c r="N737" s="64"/>
      <c r="O737" s="63"/>
    </row>
    <row r="738" spans="14:15">
      <c r="N738" s="64"/>
      <c r="O738" s="63"/>
    </row>
    <row r="739" spans="14:15">
      <c r="N739" s="64"/>
      <c r="O739" s="63"/>
    </row>
    <row r="740" spans="14:15">
      <c r="N740" s="64"/>
      <c r="O740" s="63"/>
    </row>
    <row r="741" spans="14:15">
      <c r="N741" s="64"/>
      <c r="O741" s="63"/>
    </row>
    <row r="742" spans="14:15">
      <c r="N742" s="64"/>
      <c r="O742" s="63"/>
    </row>
    <row r="743" spans="14:15">
      <c r="N743" s="64"/>
      <c r="O743" s="63"/>
    </row>
    <row r="744" spans="14:15">
      <c r="N744" s="64"/>
      <c r="O744" s="63"/>
    </row>
    <row r="745" spans="14:15">
      <c r="N745" s="64"/>
      <c r="O745" s="63"/>
    </row>
    <row r="746" spans="14:15">
      <c r="N746" s="64"/>
      <c r="O746" s="63"/>
    </row>
    <row r="747" spans="14:15">
      <c r="N747" s="64"/>
      <c r="O747" s="63"/>
    </row>
    <row r="748" spans="14:15">
      <c r="N748" s="64"/>
      <c r="O748" s="63"/>
    </row>
    <row r="749" spans="14:15">
      <c r="N749" s="64"/>
      <c r="O749" s="63"/>
    </row>
    <row r="750" spans="14:15">
      <c r="N750" s="64"/>
      <c r="O750" s="63"/>
    </row>
    <row r="751" spans="14:15">
      <c r="N751" s="64"/>
      <c r="O751" s="63"/>
    </row>
    <row r="752" spans="14:15">
      <c r="N752" s="64"/>
      <c r="O752" s="63"/>
    </row>
    <row r="753" spans="14:15">
      <c r="N753" s="64"/>
      <c r="O753" s="63"/>
    </row>
    <row r="754" spans="14:15">
      <c r="N754" s="64"/>
      <c r="O754" s="63"/>
    </row>
    <row r="755" spans="14:15">
      <c r="N755" s="64"/>
      <c r="O755" s="63"/>
    </row>
    <row r="756" spans="14:15">
      <c r="N756" s="64"/>
      <c r="O756" s="63"/>
    </row>
    <row r="757" spans="14:15">
      <c r="N757" s="64"/>
      <c r="O757" s="63"/>
    </row>
    <row r="758" spans="14:15">
      <c r="N758" s="64"/>
      <c r="O758" s="63"/>
    </row>
    <row r="759" spans="14:15">
      <c r="N759" s="64"/>
      <c r="O759" s="63"/>
    </row>
    <row r="760" spans="14:15">
      <c r="N760" s="64"/>
      <c r="O760" s="63"/>
    </row>
    <row r="761" spans="14:15">
      <c r="N761" s="64"/>
      <c r="O761" s="63"/>
    </row>
    <row r="762" spans="14:15">
      <c r="N762" s="64"/>
      <c r="O762" s="63"/>
    </row>
    <row r="763" spans="14:15">
      <c r="N763" s="64"/>
      <c r="O763" s="63"/>
    </row>
    <row r="764" spans="14:15">
      <c r="N764" s="64"/>
      <c r="O764" s="63"/>
    </row>
    <row r="765" spans="14:15">
      <c r="N765" s="64"/>
      <c r="O765" s="63"/>
    </row>
    <row r="766" spans="14:15">
      <c r="N766" s="64"/>
      <c r="O766" s="63"/>
    </row>
    <row r="767" spans="14:15">
      <c r="N767" s="64"/>
      <c r="O767" s="63"/>
    </row>
    <row r="768" spans="14:15">
      <c r="N768" s="64"/>
      <c r="O768" s="63"/>
    </row>
    <row r="769" spans="14:15">
      <c r="N769" s="64"/>
      <c r="O769" s="63"/>
    </row>
    <row r="770" spans="14:15">
      <c r="N770" s="64"/>
      <c r="O770" s="63"/>
    </row>
    <row r="771" spans="14:15">
      <c r="N771" s="64"/>
      <c r="O771" s="63"/>
    </row>
    <row r="772" spans="14:15">
      <c r="N772" s="64"/>
      <c r="O772" s="63"/>
    </row>
    <row r="773" spans="14:15">
      <c r="N773" s="64"/>
      <c r="O773" s="63"/>
    </row>
    <row r="774" spans="14:15">
      <c r="N774" s="64"/>
      <c r="O774" s="63"/>
    </row>
    <row r="775" spans="14:15">
      <c r="N775" s="64"/>
      <c r="O775" s="63"/>
    </row>
    <row r="776" spans="14:15">
      <c r="N776" s="64"/>
      <c r="O776" s="63"/>
    </row>
    <row r="777" spans="14:15">
      <c r="N777" s="64"/>
      <c r="O777" s="63"/>
    </row>
    <row r="778" spans="14:15">
      <c r="N778" s="64"/>
      <c r="O778" s="63"/>
    </row>
    <row r="779" spans="14:15">
      <c r="N779" s="64"/>
      <c r="O779" s="63"/>
    </row>
    <row r="780" spans="14:15">
      <c r="N780" s="64"/>
      <c r="O780" s="63"/>
    </row>
    <row r="781" spans="14:15">
      <c r="N781" s="64"/>
      <c r="O781" s="63"/>
    </row>
    <row r="782" spans="14:15">
      <c r="N782" s="64"/>
      <c r="O782" s="63"/>
    </row>
    <row r="783" spans="14:15">
      <c r="N783" s="64"/>
      <c r="O783" s="63"/>
    </row>
    <row r="784" spans="14:15">
      <c r="N784" s="64"/>
      <c r="O784" s="63"/>
    </row>
    <row r="785" spans="14:15">
      <c r="N785" s="64"/>
      <c r="O785" s="63"/>
    </row>
    <row r="786" spans="14:15">
      <c r="N786" s="64"/>
      <c r="O786" s="63"/>
    </row>
    <row r="787" spans="14:15">
      <c r="N787" s="64"/>
      <c r="O787" s="63"/>
    </row>
    <row r="788" spans="14:15">
      <c r="N788" s="64"/>
      <c r="O788" s="63"/>
    </row>
    <row r="789" spans="14:15">
      <c r="N789" s="64"/>
      <c r="O789" s="63"/>
    </row>
    <row r="790" spans="14:15">
      <c r="N790" s="64"/>
      <c r="O790" s="63"/>
    </row>
    <row r="791" spans="14:15">
      <c r="N791" s="64"/>
      <c r="O791" s="63"/>
    </row>
    <row r="792" spans="14:15">
      <c r="N792" s="64"/>
      <c r="O792" s="63"/>
    </row>
    <row r="793" spans="14:15">
      <c r="N793" s="64"/>
      <c r="O793" s="63"/>
    </row>
    <row r="794" spans="14:15">
      <c r="N794" s="64"/>
      <c r="O794" s="63"/>
    </row>
    <row r="795" spans="14:15">
      <c r="N795" s="64"/>
      <c r="O795" s="63"/>
    </row>
    <row r="796" spans="14:15">
      <c r="N796" s="64"/>
      <c r="O796" s="63"/>
    </row>
    <row r="797" spans="14:15">
      <c r="N797" s="64"/>
      <c r="O797" s="63"/>
    </row>
    <row r="798" spans="14:15">
      <c r="N798" s="64"/>
      <c r="O798" s="63"/>
    </row>
    <row r="799" spans="14:15">
      <c r="N799" s="64"/>
      <c r="O799" s="63"/>
    </row>
    <row r="800" spans="14:15">
      <c r="N800" s="64"/>
      <c r="O800" s="63"/>
    </row>
    <row r="801" spans="14:15">
      <c r="N801" s="64"/>
      <c r="O801" s="63"/>
    </row>
    <row r="802" spans="14:15">
      <c r="N802" s="64"/>
      <c r="O802" s="63"/>
    </row>
    <row r="803" spans="14:15">
      <c r="N803" s="64"/>
      <c r="O803" s="63"/>
    </row>
    <row r="804" spans="14:15">
      <c r="N804" s="64"/>
      <c r="O804" s="63"/>
    </row>
    <row r="805" spans="14:15">
      <c r="N805" s="64"/>
      <c r="O805" s="63"/>
    </row>
    <row r="806" spans="14:15">
      <c r="N806" s="64"/>
      <c r="O806" s="63"/>
    </row>
    <row r="807" spans="14:15">
      <c r="N807" s="64"/>
      <c r="O807" s="63"/>
    </row>
    <row r="808" spans="14:15">
      <c r="N808" s="64"/>
      <c r="O808" s="63"/>
    </row>
    <row r="809" spans="14:15">
      <c r="N809" s="64"/>
      <c r="O809" s="63"/>
    </row>
    <row r="810" spans="14:15">
      <c r="N810" s="64"/>
      <c r="O810" s="63"/>
    </row>
    <row r="811" spans="14:15">
      <c r="N811" s="64"/>
      <c r="O811" s="63"/>
    </row>
    <row r="812" spans="14:15">
      <c r="N812" s="64"/>
      <c r="O812" s="63"/>
    </row>
    <row r="813" spans="14:15">
      <c r="N813" s="64"/>
      <c r="O813" s="63"/>
    </row>
    <row r="814" spans="14:15">
      <c r="N814" s="64"/>
      <c r="O814" s="63"/>
    </row>
    <row r="815" spans="14:15">
      <c r="N815" s="64"/>
      <c r="O815" s="63"/>
    </row>
    <row r="816" spans="14:15">
      <c r="N816" s="64"/>
      <c r="O816" s="63"/>
    </row>
    <row r="817" spans="14:15">
      <c r="N817" s="64"/>
      <c r="O817" s="63"/>
    </row>
    <row r="818" spans="14:15">
      <c r="N818" s="64"/>
      <c r="O818" s="63"/>
    </row>
    <row r="819" spans="14:15">
      <c r="N819" s="64"/>
      <c r="O819" s="63"/>
    </row>
    <row r="820" spans="14:15">
      <c r="N820" s="64"/>
      <c r="O820" s="63"/>
    </row>
    <row r="821" spans="14:15">
      <c r="N821" s="64"/>
      <c r="O821" s="63"/>
    </row>
    <row r="822" spans="14:15">
      <c r="N822" s="64"/>
      <c r="O822" s="63"/>
    </row>
    <row r="823" spans="14:15">
      <c r="N823" s="64"/>
      <c r="O823" s="63"/>
    </row>
    <row r="824" spans="14:15">
      <c r="N824" s="64"/>
      <c r="O824" s="63"/>
    </row>
    <row r="825" spans="14:15">
      <c r="N825" s="64"/>
      <c r="O825" s="63"/>
    </row>
    <row r="826" spans="14:15">
      <c r="N826" s="64"/>
      <c r="O826" s="63"/>
    </row>
    <row r="827" spans="14:15">
      <c r="N827" s="64"/>
      <c r="O827" s="63"/>
    </row>
    <row r="828" spans="14:15">
      <c r="N828" s="64"/>
      <c r="O828" s="63"/>
    </row>
    <row r="829" spans="14:15">
      <c r="N829" s="64"/>
      <c r="O829" s="63"/>
    </row>
    <row r="830" spans="14:15">
      <c r="N830" s="64"/>
      <c r="O830" s="63"/>
    </row>
    <row r="831" spans="14:15">
      <c r="N831" s="64"/>
      <c r="O831" s="63"/>
    </row>
    <row r="832" spans="14:15">
      <c r="N832" s="64"/>
      <c r="O832" s="63"/>
    </row>
    <row r="833" spans="14:15">
      <c r="N833" s="64"/>
      <c r="O833" s="63"/>
    </row>
    <row r="834" spans="14:15">
      <c r="N834" s="64"/>
      <c r="O834" s="63"/>
    </row>
    <row r="835" spans="14:15">
      <c r="N835" s="64"/>
      <c r="O835" s="63"/>
    </row>
    <row r="836" spans="14:15">
      <c r="N836" s="64"/>
      <c r="O836" s="63"/>
    </row>
    <row r="837" spans="14:15">
      <c r="N837" s="64"/>
      <c r="O837" s="63"/>
    </row>
    <row r="838" spans="14:15">
      <c r="N838" s="64"/>
      <c r="O838" s="63"/>
    </row>
    <row r="839" spans="14:15">
      <c r="N839" s="64"/>
      <c r="O839" s="63"/>
    </row>
    <row r="840" spans="14:15">
      <c r="N840" s="64"/>
      <c r="O840" s="63"/>
    </row>
    <row r="841" spans="14:15">
      <c r="N841" s="64"/>
      <c r="O841" s="63"/>
    </row>
    <row r="842" spans="14:15">
      <c r="N842" s="64"/>
      <c r="O842" s="63"/>
    </row>
    <row r="843" spans="14:15">
      <c r="N843" s="64"/>
      <c r="O843" s="63"/>
    </row>
    <row r="844" spans="14:15">
      <c r="N844" s="64"/>
      <c r="O844" s="63"/>
    </row>
    <row r="845" spans="14:15">
      <c r="N845" s="64"/>
      <c r="O845" s="63"/>
    </row>
    <row r="846" spans="14:15">
      <c r="N846" s="64"/>
      <c r="O846" s="63"/>
    </row>
    <row r="847" spans="14:15">
      <c r="N847" s="64"/>
      <c r="O847" s="63"/>
    </row>
    <row r="848" spans="14:15">
      <c r="N848" s="64"/>
      <c r="O848" s="63"/>
    </row>
    <row r="849" spans="14:15">
      <c r="N849" s="64"/>
      <c r="O849" s="63"/>
    </row>
    <row r="850" spans="14:15">
      <c r="N850" s="64"/>
      <c r="O850" s="63"/>
    </row>
    <row r="851" spans="14:15">
      <c r="N851" s="64"/>
      <c r="O851" s="63"/>
    </row>
    <row r="852" spans="14:15">
      <c r="N852" s="64"/>
      <c r="O852" s="63"/>
    </row>
    <row r="853" spans="14:15">
      <c r="N853" s="64"/>
      <c r="O853" s="63"/>
    </row>
    <row r="854" spans="14:15">
      <c r="N854" s="64"/>
      <c r="O854" s="63"/>
    </row>
    <row r="855" spans="14:15">
      <c r="N855" s="64"/>
      <c r="O855" s="63"/>
    </row>
    <row r="856" spans="14:15">
      <c r="N856" s="64"/>
      <c r="O856" s="63"/>
    </row>
    <row r="857" spans="14:15">
      <c r="N857" s="64"/>
      <c r="O857" s="63"/>
    </row>
    <row r="858" spans="14:15">
      <c r="N858" s="64"/>
      <c r="O858" s="63"/>
    </row>
    <row r="859" spans="14:15">
      <c r="N859" s="64"/>
      <c r="O859" s="63"/>
    </row>
    <row r="860" spans="14:15">
      <c r="N860" s="64"/>
      <c r="O860" s="63"/>
    </row>
    <row r="861" spans="14:15">
      <c r="N861" s="64"/>
      <c r="O861" s="63"/>
    </row>
    <row r="862" spans="14:15">
      <c r="N862" s="64"/>
      <c r="O862" s="63"/>
    </row>
    <row r="863" spans="14:15">
      <c r="N863" s="64"/>
      <c r="O863" s="63"/>
    </row>
    <row r="864" spans="14:15">
      <c r="N864" s="64"/>
      <c r="O864" s="63"/>
    </row>
    <row r="865" spans="14:15">
      <c r="N865" s="64"/>
      <c r="O865" s="63"/>
    </row>
    <row r="866" spans="14:15">
      <c r="N866" s="64"/>
      <c r="O866" s="63"/>
    </row>
    <row r="867" spans="14:15">
      <c r="N867" s="64"/>
      <c r="O867" s="63"/>
    </row>
    <row r="868" spans="14:15">
      <c r="N868" s="64"/>
      <c r="O868" s="63"/>
    </row>
    <row r="869" spans="14:15">
      <c r="N869" s="64"/>
      <c r="O869" s="63"/>
    </row>
    <row r="870" spans="14:15">
      <c r="N870" s="64"/>
      <c r="O870" s="63"/>
    </row>
    <row r="871" spans="14:15">
      <c r="N871" s="64"/>
      <c r="O871" s="63"/>
    </row>
    <row r="872" spans="14:15">
      <c r="N872" s="64"/>
      <c r="O872" s="63"/>
    </row>
    <row r="873" spans="14:15">
      <c r="N873" s="64"/>
      <c r="O873" s="63"/>
    </row>
    <row r="874" spans="14:15">
      <c r="N874" s="64"/>
      <c r="O874" s="63"/>
    </row>
    <row r="875" spans="14:15">
      <c r="N875" s="64"/>
      <c r="O875" s="63"/>
    </row>
    <row r="876" spans="14:15">
      <c r="N876" s="64"/>
      <c r="O876" s="63"/>
    </row>
    <row r="877" spans="14:15">
      <c r="N877" s="64"/>
      <c r="O877" s="63"/>
    </row>
    <row r="878" spans="14:15">
      <c r="N878" s="64"/>
      <c r="O878" s="63"/>
    </row>
    <row r="879" spans="14:15">
      <c r="N879" s="64"/>
      <c r="O879" s="63"/>
    </row>
    <row r="880" spans="14:15">
      <c r="N880" s="64"/>
      <c r="O880" s="63"/>
    </row>
    <row r="881" spans="14:15">
      <c r="N881" s="64"/>
      <c r="O881" s="63"/>
    </row>
    <row r="882" spans="14:15">
      <c r="N882" s="64"/>
      <c r="O882" s="63"/>
    </row>
    <row r="883" spans="14:15">
      <c r="N883" s="64"/>
      <c r="O883" s="63"/>
    </row>
    <row r="884" spans="14:15">
      <c r="N884" s="64"/>
      <c r="O884" s="63"/>
    </row>
    <row r="885" spans="14:15">
      <c r="N885" s="64"/>
      <c r="O885" s="63"/>
    </row>
    <row r="886" spans="14:15">
      <c r="N886" s="64"/>
      <c r="O886" s="63"/>
    </row>
    <row r="887" spans="14:15">
      <c r="N887" s="64"/>
      <c r="O887" s="63"/>
    </row>
    <row r="888" spans="14:15">
      <c r="N888" s="64"/>
      <c r="O888" s="63"/>
    </row>
    <row r="889" spans="14:15">
      <c r="N889" s="64"/>
      <c r="O889" s="63"/>
    </row>
    <row r="890" spans="14:15">
      <c r="N890" s="64"/>
      <c r="O890" s="63"/>
    </row>
    <row r="891" spans="14:15">
      <c r="N891" s="64"/>
      <c r="O891" s="63"/>
    </row>
    <row r="892" spans="14:15">
      <c r="N892" s="64"/>
      <c r="O892" s="63"/>
    </row>
    <row r="893" spans="14:15">
      <c r="N893" s="64"/>
      <c r="O893" s="63"/>
    </row>
    <row r="894" spans="14:15">
      <c r="N894" s="64"/>
      <c r="O894" s="63"/>
    </row>
    <row r="895" spans="14:15">
      <c r="N895" s="64"/>
      <c r="O895" s="63"/>
    </row>
    <row r="896" spans="14:15">
      <c r="N896" s="64"/>
      <c r="O896" s="63"/>
    </row>
    <row r="897" spans="14:15">
      <c r="N897" s="64"/>
      <c r="O897" s="63"/>
    </row>
    <row r="898" spans="14:15">
      <c r="N898" s="64"/>
      <c r="O898" s="63"/>
    </row>
    <row r="899" spans="14:15">
      <c r="N899" s="64"/>
      <c r="O899" s="63"/>
    </row>
    <row r="900" spans="14:15">
      <c r="N900" s="64"/>
      <c r="O900" s="63"/>
    </row>
    <row r="901" spans="14:15">
      <c r="N901" s="64"/>
      <c r="O901" s="63"/>
    </row>
    <row r="902" spans="14:15">
      <c r="N902" s="64"/>
      <c r="O902" s="63"/>
    </row>
    <row r="903" spans="14:15">
      <c r="N903" s="64"/>
      <c r="O903" s="63"/>
    </row>
    <row r="904" spans="14:15">
      <c r="N904" s="64"/>
      <c r="O904" s="63"/>
    </row>
    <row r="905" spans="14:15">
      <c r="N905" s="64"/>
      <c r="O905" s="63"/>
    </row>
    <row r="906" spans="14:15">
      <c r="N906" s="64"/>
      <c r="O906" s="63"/>
    </row>
    <row r="907" spans="14:15">
      <c r="N907" s="64"/>
      <c r="O907" s="63"/>
    </row>
    <row r="908" spans="14:15">
      <c r="N908" s="64"/>
      <c r="O908" s="63"/>
    </row>
    <row r="909" spans="14:15">
      <c r="N909" s="64"/>
      <c r="O909" s="63"/>
    </row>
    <row r="910" spans="14:15">
      <c r="N910" s="64"/>
      <c r="O910" s="63"/>
    </row>
    <row r="911" spans="14:15">
      <c r="N911" s="64"/>
      <c r="O911" s="63"/>
    </row>
    <row r="912" spans="14:15">
      <c r="N912" s="64"/>
      <c r="O912" s="63"/>
    </row>
    <row r="913" spans="14:15">
      <c r="N913" s="64"/>
      <c r="O913" s="63"/>
    </row>
    <row r="914" spans="14:15">
      <c r="N914" s="64"/>
      <c r="O914" s="63"/>
    </row>
    <row r="915" spans="14:15">
      <c r="N915" s="64"/>
      <c r="O915" s="63"/>
    </row>
    <row r="916" spans="14:15">
      <c r="N916" s="64"/>
      <c r="O916" s="63"/>
    </row>
    <row r="917" spans="14:15">
      <c r="N917" s="64"/>
      <c r="O917" s="63"/>
    </row>
    <row r="918" spans="14:15">
      <c r="N918" s="64"/>
      <c r="O918" s="63"/>
    </row>
    <row r="919" spans="14:15">
      <c r="N919" s="64"/>
      <c r="O919" s="63"/>
    </row>
    <row r="920" spans="14:15">
      <c r="N920" s="64"/>
      <c r="O920" s="63"/>
    </row>
    <row r="921" spans="14:15">
      <c r="N921" s="64"/>
      <c r="O921" s="63"/>
    </row>
    <row r="922" spans="14:15">
      <c r="N922" s="64"/>
      <c r="O922" s="63"/>
    </row>
    <row r="923" spans="14:15">
      <c r="N923" s="64"/>
      <c r="O923" s="63"/>
    </row>
    <row r="924" spans="14:15">
      <c r="N924" s="64"/>
      <c r="O924" s="63"/>
    </row>
    <row r="925" spans="14:15">
      <c r="N925" s="64"/>
      <c r="O925" s="63"/>
    </row>
    <row r="926" spans="14:15">
      <c r="N926" s="64"/>
      <c r="O926" s="63"/>
    </row>
    <row r="927" spans="14:15">
      <c r="N927" s="64"/>
      <c r="O927" s="63"/>
    </row>
    <row r="928" spans="14:15">
      <c r="N928" s="64"/>
      <c r="O928" s="63"/>
    </row>
    <row r="929" spans="14:15">
      <c r="N929" s="64"/>
      <c r="O929" s="63"/>
    </row>
    <row r="930" spans="14:15">
      <c r="N930" s="64"/>
      <c r="O930" s="63"/>
    </row>
    <row r="931" spans="14:15">
      <c r="N931" s="64"/>
      <c r="O931" s="63"/>
    </row>
    <row r="932" spans="14:15">
      <c r="N932" s="64"/>
      <c r="O932" s="63"/>
    </row>
    <row r="933" spans="14:15">
      <c r="N933" s="64"/>
      <c r="O933" s="63"/>
    </row>
    <row r="934" spans="14:15">
      <c r="N934" s="64"/>
      <c r="O934" s="63"/>
    </row>
    <row r="935" spans="14:15">
      <c r="N935" s="64"/>
      <c r="O935" s="63"/>
    </row>
    <row r="936" spans="14:15">
      <c r="N936" s="64"/>
      <c r="O936" s="63"/>
    </row>
    <row r="937" spans="14:15">
      <c r="N937" s="64"/>
      <c r="O937" s="63"/>
    </row>
    <row r="938" spans="14:15">
      <c r="N938" s="64"/>
      <c r="O938" s="63"/>
    </row>
    <row r="939" spans="14:15">
      <c r="N939" s="64"/>
      <c r="O939" s="63"/>
    </row>
    <row r="940" spans="14:15">
      <c r="N940" s="64"/>
      <c r="O940" s="63"/>
    </row>
    <row r="941" spans="14:15">
      <c r="N941" s="64"/>
      <c r="O941" s="63"/>
    </row>
    <row r="942" spans="14:15">
      <c r="N942" s="64"/>
      <c r="O942" s="63"/>
    </row>
    <row r="943" spans="14:15">
      <c r="N943" s="64"/>
      <c r="O943" s="63"/>
    </row>
    <row r="944" spans="14:15">
      <c r="N944" s="64"/>
      <c r="O944" s="63"/>
    </row>
    <row r="945" spans="14:15">
      <c r="N945" s="64"/>
      <c r="O945" s="63"/>
    </row>
    <row r="946" spans="14:15">
      <c r="N946" s="64"/>
      <c r="O946" s="63"/>
    </row>
    <row r="947" spans="14:15">
      <c r="N947" s="64"/>
      <c r="O947" s="63"/>
    </row>
    <row r="948" spans="14:15">
      <c r="N948" s="64"/>
      <c r="O948" s="63"/>
    </row>
    <row r="949" spans="14:15">
      <c r="N949" s="64"/>
      <c r="O949" s="63"/>
    </row>
    <row r="950" spans="14:15">
      <c r="N950" s="64"/>
      <c r="O950" s="63"/>
    </row>
    <row r="951" spans="14:15">
      <c r="N951" s="64"/>
      <c r="O951" s="63"/>
    </row>
    <row r="952" spans="14:15">
      <c r="N952" s="64"/>
      <c r="O952" s="63"/>
    </row>
    <row r="953" spans="14:15">
      <c r="N953" s="64"/>
      <c r="O953" s="63"/>
    </row>
    <row r="954" spans="14:15">
      <c r="N954" s="64"/>
      <c r="O954" s="63"/>
    </row>
    <row r="955" spans="14:15">
      <c r="N955" s="64"/>
      <c r="O955" s="63"/>
    </row>
    <row r="956" spans="14:15">
      <c r="N956" s="64"/>
      <c r="O956" s="63"/>
    </row>
    <row r="957" spans="14:15">
      <c r="N957" s="64"/>
      <c r="O957" s="63"/>
    </row>
    <row r="958" spans="14:15">
      <c r="N958" s="64"/>
      <c r="O958" s="63"/>
    </row>
    <row r="959" spans="14:15">
      <c r="N959" s="64"/>
      <c r="O959" s="63"/>
    </row>
    <row r="960" spans="14:15">
      <c r="N960" s="64"/>
      <c r="O960" s="63"/>
    </row>
    <row r="961" spans="14:15">
      <c r="N961" s="64"/>
      <c r="O961" s="63"/>
    </row>
    <row r="962" spans="14:15">
      <c r="N962" s="64"/>
      <c r="O962" s="63"/>
    </row>
    <row r="963" spans="14:15">
      <c r="N963" s="64"/>
      <c r="O963" s="63"/>
    </row>
    <row r="964" spans="14:15">
      <c r="N964" s="64"/>
      <c r="O964" s="63"/>
    </row>
    <row r="965" spans="14:15">
      <c r="N965" s="64"/>
      <c r="O965" s="63"/>
    </row>
    <row r="966" spans="14:15">
      <c r="N966" s="64"/>
      <c r="O966" s="63"/>
    </row>
    <row r="967" spans="14:15">
      <c r="N967" s="64"/>
      <c r="O967" s="63"/>
    </row>
    <row r="968" spans="14:15">
      <c r="N968" s="64"/>
      <c r="O968" s="63"/>
    </row>
    <row r="969" spans="14:15">
      <c r="N969" s="64"/>
      <c r="O969" s="63"/>
    </row>
    <row r="970" spans="14:15">
      <c r="N970" s="64"/>
      <c r="O970" s="63"/>
    </row>
    <row r="971" spans="14:15">
      <c r="N971" s="64"/>
      <c r="O971" s="63"/>
    </row>
    <row r="972" spans="14:15">
      <c r="N972" s="64"/>
      <c r="O972" s="63"/>
    </row>
    <row r="973" spans="14:15">
      <c r="N973" s="64"/>
      <c r="O973" s="63"/>
    </row>
    <row r="974" spans="14:15">
      <c r="N974" s="64"/>
      <c r="O974" s="63"/>
    </row>
    <row r="975" spans="14:15">
      <c r="N975" s="64"/>
      <c r="O975" s="63"/>
    </row>
    <row r="976" spans="14:15">
      <c r="N976" s="64"/>
      <c r="O976" s="63"/>
    </row>
    <row r="977" spans="14:15">
      <c r="N977" s="64"/>
      <c r="O977" s="63"/>
    </row>
    <row r="978" spans="14:15">
      <c r="N978" s="64"/>
      <c r="O978" s="63"/>
    </row>
    <row r="979" spans="14:15">
      <c r="N979" s="64"/>
      <c r="O979" s="63"/>
    </row>
    <row r="980" spans="14:15">
      <c r="N980" s="64"/>
      <c r="O980" s="63"/>
    </row>
    <row r="981" spans="14:15">
      <c r="N981" s="64"/>
      <c r="O981" s="63"/>
    </row>
    <row r="982" spans="14:15">
      <c r="N982" s="64"/>
      <c r="O982" s="63"/>
    </row>
    <row r="983" spans="14:15">
      <c r="N983" s="64"/>
      <c r="O983" s="63"/>
    </row>
    <row r="984" spans="14:15">
      <c r="N984" s="64"/>
      <c r="O984" s="63"/>
    </row>
    <row r="985" spans="14:15">
      <c r="N985" s="64"/>
      <c r="O985" s="63"/>
    </row>
    <row r="986" spans="14:15">
      <c r="N986" s="64"/>
      <c r="O986" s="63"/>
    </row>
    <row r="987" spans="14:15">
      <c r="N987" s="64"/>
      <c r="O987" s="63"/>
    </row>
    <row r="988" spans="14:15">
      <c r="N988" s="64"/>
      <c r="O988" s="63"/>
    </row>
    <row r="989" spans="14:15">
      <c r="N989" s="64"/>
      <c r="O989" s="63"/>
    </row>
    <row r="990" spans="14:15">
      <c r="N990" s="64"/>
      <c r="O990" s="63"/>
    </row>
    <row r="991" spans="14:15">
      <c r="N991" s="64"/>
      <c r="O991" s="63"/>
    </row>
    <row r="992" spans="14:15">
      <c r="N992" s="64"/>
      <c r="O992" s="63"/>
    </row>
    <row r="993" spans="14:15">
      <c r="N993" s="64"/>
      <c r="O993" s="63"/>
    </row>
    <row r="994" spans="14:15">
      <c r="N994" s="64"/>
      <c r="O994" s="63"/>
    </row>
    <row r="995" spans="14:15">
      <c r="N995" s="64"/>
      <c r="O995" s="63"/>
    </row>
    <row r="996" spans="14:15">
      <c r="N996" s="64"/>
      <c r="O996" s="63"/>
    </row>
    <row r="997" spans="14:15">
      <c r="N997" s="64"/>
      <c r="O997" s="63"/>
    </row>
    <row r="998" spans="14:15">
      <c r="N998" s="64"/>
      <c r="O998" s="63"/>
    </row>
    <row r="999" spans="14:15">
      <c r="N999" s="64"/>
      <c r="O999" s="63"/>
    </row>
    <row r="1000" spans="14:15">
      <c r="N1000" s="64"/>
      <c r="O1000" s="63"/>
    </row>
    <row r="1001" spans="14:15">
      <c r="N1001" s="64"/>
      <c r="O1001" s="63"/>
    </row>
    <row r="1002" spans="14:15">
      <c r="N1002" s="64"/>
      <c r="O1002" s="63"/>
    </row>
    <row r="1003" spans="14:15">
      <c r="N1003" s="64"/>
      <c r="O1003" s="63"/>
    </row>
    <row r="1004" spans="14:15">
      <c r="N1004" s="64"/>
      <c r="O1004" s="63"/>
    </row>
    <row r="1005" spans="14:15">
      <c r="N1005" s="64"/>
      <c r="O1005" s="63"/>
    </row>
    <row r="1006" spans="14:15">
      <c r="N1006" s="64"/>
      <c r="O1006" s="63"/>
    </row>
    <row r="1007" spans="14:15">
      <c r="N1007" s="64"/>
      <c r="O1007" s="63"/>
    </row>
    <row r="1008" spans="14:15">
      <c r="N1008" s="64"/>
      <c r="O1008" s="63"/>
    </row>
    <row r="1009" spans="14:15">
      <c r="N1009" s="64"/>
      <c r="O1009" s="63"/>
    </row>
    <row r="1010" spans="14:15">
      <c r="N1010" s="64"/>
      <c r="O1010" s="63"/>
    </row>
    <row r="1011" spans="14:15">
      <c r="N1011" s="64"/>
      <c r="O1011" s="63"/>
    </row>
    <row r="1012" spans="14:15">
      <c r="N1012" s="64"/>
      <c r="O1012" s="63"/>
    </row>
    <row r="1013" spans="14:15">
      <c r="N1013" s="64"/>
      <c r="O1013" s="63"/>
    </row>
    <row r="1014" spans="14:15">
      <c r="N1014" s="64"/>
      <c r="O1014" s="63"/>
    </row>
    <row r="1015" spans="14:15">
      <c r="N1015" s="64"/>
      <c r="O1015" s="63"/>
    </row>
    <row r="1016" spans="14:15">
      <c r="N1016" s="64"/>
      <c r="O1016" s="63"/>
    </row>
    <row r="1017" spans="14:15">
      <c r="N1017" s="64"/>
      <c r="O1017" s="63"/>
    </row>
    <row r="1018" spans="14:15">
      <c r="N1018" s="64"/>
      <c r="O1018" s="63"/>
    </row>
    <row r="1019" spans="14:15">
      <c r="N1019" s="64"/>
      <c r="O1019" s="63"/>
    </row>
    <row r="1020" spans="14:15">
      <c r="N1020" s="64"/>
      <c r="O1020" s="63"/>
    </row>
    <row r="1021" spans="14:15">
      <c r="N1021" s="64"/>
      <c r="O1021" s="63"/>
    </row>
    <row r="1022" spans="14:15">
      <c r="N1022" s="64"/>
      <c r="O1022" s="63"/>
    </row>
    <row r="1023" spans="14:15">
      <c r="N1023" s="64"/>
      <c r="O1023" s="63"/>
    </row>
    <row r="1024" spans="14:15">
      <c r="N1024" s="64"/>
      <c r="O1024" s="63"/>
    </row>
    <row r="1025" spans="14:15">
      <c r="N1025" s="64"/>
      <c r="O1025" s="63"/>
    </row>
    <row r="1026" spans="14:15">
      <c r="N1026" s="64"/>
      <c r="O1026" s="63"/>
    </row>
    <row r="1027" spans="14:15">
      <c r="N1027" s="64"/>
      <c r="O1027" s="63"/>
    </row>
    <row r="1028" spans="14:15">
      <c r="N1028" s="64"/>
      <c r="O1028" s="63"/>
    </row>
    <row r="1029" spans="14:15">
      <c r="N1029" s="64"/>
      <c r="O1029" s="63"/>
    </row>
    <row r="1030" spans="14:15">
      <c r="N1030" s="64"/>
      <c r="O1030" s="63"/>
    </row>
    <row r="1031" spans="14:15">
      <c r="N1031" s="64"/>
      <c r="O1031" s="63"/>
    </row>
    <row r="1032" spans="14:15">
      <c r="N1032" s="64"/>
      <c r="O1032" s="63"/>
    </row>
    <row r="1033" spans="14:15">
      <c r="N1033" s="64"/>
      <c r="O1033" s="63"/>
    </row>
    <row r="1034" spans="14:15">
      <c r="N1034" s="64"/>
      <c r="O1034" s="63"/>
    </row>
    <row r="1035" spans="14:15">
      <c r="N1035" s="64"/>
      <c r="O1035" s="63"/>
    </row>
    <row r="1036" spans="14:15">
      <c r="N1036" s="64"/>
      <c r="O1036" s="63"/>
    </row>
    <row r="1037" spans="14:15">
      <c r="N1037" s="64"/>
      <c r="O1037" s="63"/>
    </row>
    <row r="1038" spans="14:15">
      <c r="N1038" s="64"/>
      <c r="O1038" s="63"/>
    </row>
    <row r="1039" spans="14:15">
      <c r="N1039" s="64"/>
      <c r="O1039" s="63"/>
    </row>
    <row r="1040" spans="14:15">
      <c r="N1040" s="64"/>
      <c r="O1040" s="63"/>
    </row>
    <row r="1041" spans="14:15">
      <c r="N1041" s="64"/>
      <c r="O1041" s="63"/>
    </row>
    <row r="1042" spans="14:15">
      <c r="N1042" s="64"/>
      <c r="O1042" s="63"/>
    </row>
    <row r="1043" spans="14:15">
      <c r="N1043" s="64"/>
      <c r="O1043" s="63"/>
    </row>
    <row r="1044" spans="14:15">
      <c r="N1044" s="64"/>
      <c r="O1044" s="63"/>
    </row>
    <row r="1045" spans="14:15">
      <c r="N1045" s="64"/>
      <c r="O1045" s="63"/>
    </row>
    <row r="1046" spans="14:15">
      <c r="N1046" s="64"/>
      <c r="O1046" s="63"/>
    </row>
    <row r="1047" spans="14:15">
      <c r="N1047" s="64"/>
      <c r="O1047" s="63"/>
    </row>
    <row r="1048" spans="14:15">
      <c r="N1048" s="64"/>
      <c r="O1048" s="63"/>
    </row>
    <row r="1049" spans="14:15">
      <c r="N1049" s="64"/>
      <c r="O1049" s="63"/>
    </row>
    <row r="1050" spans="14:15">
      <c r="N1050" s="64"/>
      <c r="O1050" s="63"/>
    </row>
    <row r="1051" spans="14:15">
      <c r="N1051" s="64"/>
      <c r="O1051" s="63"/>
    </row>
    <row r="1052" spans="14:15">
      <c r="N1052" s="64"/>
      <c r="O1052" s="63"/>
    </row>
    <row r="1053" spans="14:15">
      <c r="N1053" s="64"/>
      <c r="O1053" s="63"/>
    </row>
    <row r="1054" spans="14:15">
      <c r="N1054" s="64"/>
      <c r="O1054" s="63"/>
    </row>
    <row r="1055" spans="14:15">
      <c r="N1055" s="64"/>
      <c r="O1055" s="63"/>
    </row>
    <row r="1056" spans="14:15">
      <c r="N1056" s="64"/>
      <c r="O1056" s="63"/>
    </row>
    <row r="1057" spans="14:15">
      <c r="N1057" s="64"/>
      <c r="O1057" s="63"/>
    </row>
    <row r="1058" spans="14:15">
      <c r="N1058" s="64"/>
      <c r="O1058" s="63"/>
    </row>
    <row r="1059" spans="14:15">
      <c r="N1059" s="64"/>
      <c r="O1059" s="63"/>
    </row>
    <row r="1060" spans="14:15">
      <c r="N1060" s="64"/>
      <c r="O1060" s="63"/>
    </row>
    <row r="1061" spans="14:15">
      <c r="N1061" s="64"/>
      <c r="O1061" s="63"/>
    </row>
    <row r="1062" spans="14:15">
      <c r="N1062" s="64"/>
      <c r="O1062" s="63"/>
    </row>
    <row r="1063" spans="14:15">
      <c r="N1063" s="64"/>
      <c r="O1063" s="63"/>
    </row>
    <row r="1064" spans="14:15">
      <c r="N1064" s="64"/>
      <c r="O1064" s="63"/>
    </row>
    <row r="1065" spans="14:15">
      <c r="N1065" s="64"/>
      <c r="O1065" s="63"/>
    </row>
    <row r="1066" spans="14:15">
      <c r="N1066" s="64"/>
      <c r="O1066" s="63"/>
    </row>
    <row r="1067" spans="14:15">
      <c r="N1067" s="64"/>
      <c r="O1067" s="63"/>
    </row>
    <row r="1068" spans="14:15">
      <c r="N1068" s="64"/>
      <c r="O1068" s="63"/>
    </row>
    <row r="1069" spans="14:15">
      <c r="N1069" s="64"/>
      <c r="O1069" s="63"/>
    </row>
    <row r="1070" spans="14:15">
      <c r="N1070" s="64"/>
      <c r="O1070" s="63"/>
    </row>
    <row r="1071" spans="14:15">
      <c r="N1071" s="64"/>
      <c r="O1071" s="63"/>
    </row>
    <row r="1072" spans="14:15">
      <c r="N1072" s="64"/>
      <c r="O1072" s="63"/>
    </row>
    <row r="1073" spans="14:15">
      <c r="N1073" s="64"/>
      <c r="O1073" s="63"/>
    </row>
    <row r="1074" spans="14:15">
      <c r="N1074" s="64"/>
      <c r="O1074" s="63"/>
    </row>
    <row r="1075" spans="14:15">
      <c r="N1075" s="64"/>
      <c r="O1075" s="63"/>
    </row>
    <row r="1076" spans="14:15">
      <c r="N1076" s="64"/>
      <c r="O1076" s="63"/>
    </row>
    <row r="1077" spans="14:15">
      <c r="N1077" s="64"/>
      <c r="O1077" s="63"/>
    </row>
    <row r="1078" spans="14:15">
      <c r="N1078" s="64"/>
      <c r="O1078" s="63"/>
    </row>
    <row r="1079" spans="14:15">
      <c r="N1079" s="64"/>
      <c r="O1079" s="63"/>
    </row>
    <row r="1080" spans="14:15">
      <c r="N1080" s="64"/>
      <c r="O1080" s="63"/>
    </row>
    <row r="1081" spans="14:15">
      <c r="N1081" s="64"/>
      <c r="O1081" s="63"/>
    </row>
    <row r="1082" spans="14:15">
      <c r="N1082" s="64"/>
      <c r="O1082" s="63"/>
    </row>
    <row r="1083" spans="14:15">
      <c r="N1083" s="64"/>
      <c r="O1083" s="63"/>
    </row>
    <row r="1084" spans="14:15">
      <c r="N1084" s="64"/>
      <c r="O1084" s="63"/>
    </row>
    <row r="1085" spans="14:15">
      <c r="N1085" s="64"/>
      <c r="O1085" s="63"/>
    </row>
    <row r="1086" spans="14:15">
      <c r="N1086" s="64"/>
      <c r="O1086" s="63"/>
    </row>
    <row r="1087" spans="14:15">
      <c r="N1087" s="64"/>
      <c r="O1087" s="63"/>
    </row>
    <row r="1088" spans="14:15">
      <c r="N1088" s="64"/>
      <c r="O1088" s="63"/>
    </row>
    <row r="1089" spans="14:15">
      <c r="N1089" s="64"/>
      <c r="O1089" s="63"/>
    </row>
    <row r="1090" spans="14:15">
      <c r="N1090" s="64"/>
      <c r="O1090" s="63"/>
    </row>
    <row r="1091" spans="14:15">
      <c r="N1091" s="64"/>
      <c r="O1091" s="63"/>
    </row>
    <row r="1092" spans="14:15">
      <c r="N1092" s="64"/>
      <c r="O1092" s="63"/>
    </row>
    <row r="1093" spans="14:15">
      <c r="N1093" s="64"/>
      <c r="O1093" s="63"/>
    </row>
    <row r="1094" spans="14:15">
      <c r="N1094" s="64"/>
      <c r="O1094" s="63"/>
    </row>
    <row r="1095" spans="14:15">
      <c r="N1095" s="64"/>
      <c r="O1095" s="63"/>
    </row>
    <row r="1096" spans="14:15">
      <c r="N1096" s="64"/>
      <c r="O1096" s="63"/>
    </row>
    <row r="1097" spans="14:15">
      <c r="N1097" s="64"/>
      <c r="O1097" s="63"/>
    </row>
    <row r="1098" spans="14:15">
      <c r="N1098" s="64"/>
      <c r="O1098" s="63"/>
    </row>
    <row r="1099" spans="14:15">
      <c r="N1099" s="64"/>
      <c r="O1099" s="63"/>
    </row>
    <row r="1100" spans="14:15">
      <c r="N1100" s="64"/>
      <c r="O1100" s="63"/>
    </row>
    <row r="1101" spans="14:15">
      <c r="N1101" s="64"/>
      <c r="O1101" s="63"/>
    </row>
    <row r="1102" spans="14:15">
      <c r="N1102" s="64"/>
      <c r="O1102" s="63"/>
    </row>
    <row r="1103" spans="14:15">
      <c r="N1103" s="64"/>
      <c r="O1103" s="63"/>
    </row>
    <row r="1104" spans="14:15">
      <c r="N1104" s="64"/>
      <c r="O1104" s="63"/>
    </row>
    <row r="1105" spans="14:15">
      <c r="N1105" s="64"/>
      <c r="O1105" s="63"/>
    </row>
    <row r="1106" spans="14:15">
      <c r="N1106" s="64"/>
      <c r="O1106" s="63"/>
    </row>
    <row r="1107" spans="14:15">
      <c r="N1107" s="64"/>
      <c r="O1107" s="63"/>
    </row>
    <row r="1108" spans="14:15">
      <c r="N1108" s="64"/>
      <c r="O1108" s="63"/>
    </row>
    <row r="1109" spans="14:15">
      <c r="N1109" s="64"/>
      <c r="O1109" s="63"/>
    </row>
    <row r="1110" spans="14:15">
      <c r="N1110" s="64"/>
      <c r="O1110" s="63"/>
    </row>
    <row r="1111" spans="14:15">
      <c r="N1111" s="64"/>
      <c r="O1111" s="63"/>
    </row>
    <row r="1112" spans="14:15">
      <c r="N1112" s="64"/>
      <c r="O1112" s="63"/>
    </row>
    <row r="1113" spans="14:15">
      <c r="N1113" s="64"/>
      <c r="O1113" s="63"/>
    </row>
    <row r="1114" spans="14:15">
      <c r="N1114" s="64"/>
      <c r="O1114" s="63"/>
    </row>
    <row r="1115" spans="14:15">
      <c r="N1115" s="64"/>
      <c r="O1115" s="63"/>
    </row>
    <row r="1116" spans="14:15">
      <c r="N1116" s="64"/>
      <c r="O1116" s="63"/>
    </row>
    <row r="1117" spans="14:15">
      <c r="N1117" s="64"/>
      <c r="O1117" s="63"/>
    </row>
    <row r="1118" spans="14:15">
      <c r="N1118" s="64"/>
      <c r="O1118" s="63"/>
    </row>
    <row r="1119" spans="14:15">
      <c r="N1119" s="64"/>
      <c r="O1119" s="63"/>
    </row>
    <row r="1120" spans="14:15">
      <c r="N1120" s="64"/>
      <c r="O1120" s="63"/>
    </row>
    <row r="1121" spans="14:15">
      <c r="N1121" s="64"/>
      <c r="O1121" s="63"/>
    </row>
    <row r="1122" spans="14:15">
      <c r="N1122" s="64"/>
      <c r="O1122" s="63"/>
    </row>
    <row r="1123" spans="14:15">
      <c r="N1123" s="64"/>
      <c r="O1123" s="63"/>
    </row>
    <row r="1124" spans="14:15">
      <c r="N1124" s="64"/>
      <c r="O1124" s="63"/>
    </row>
    <row r="1125" spans="14:15">
      <c r="N1125" s="64"/>
      <c r="O1125" s="63"/>
    </row>
    <row r="1126" spans="14:15">
      <c r="N1126" s="64"/>
      <c r="O1126" s="63"/>
    </row>
    <row r="1127" spans="14:15">
      <c r="N1127" s="64"/>
      <c r="O1127" s="63"/>
    </row>
    <row r="1128" spans="14:15">
      <c r="N1128" s="64"/>
      <c r="O1128" s="63"/>
    </row>
    <row r="1129" spans="14:15">
      <c r="N1129" s="64"/>
      <c r="O1129" s="63"/>
    </row>
    <row r="1130" spans="14:15">
      <c r="N1130" s="64"/>
      <c r="O1130" s="63"/>
    </row>
    <row r="1131" spans="14:15">
      <c r="N1131" s="64"/>
      <c r="O1131" s="63"/>
    </row>
    <row r="1132" spans="14:15">
      <c r="N1132" s="64"/>
      <c r="O1132" s="63"/>
    </row>
    <row r="1133" spans="14:15">
      <c r="N1133" s="64"/>
      <c r="O1133" s="63"/>
    </row>
    <row r="1134" spans="14:15">
      <c r="N1134" s="64"/>
      <c r="O1134" s="63"/>
    </row>
    <row r="1135" spans="14:15">
      <c r="N1135" s="64"/>
      <c r="O1135" s="63"/>
    </row>
    <row r="1136" spans="14:15">
      <c r="N1136" s="64"/>
      <c r="O1136" s="63"/>
    </row>
    <row r="1137" spans="14:15">
      <c r="N1137" s="64"/>
      <c r="O1137" s="63"/>
    </row>
    <row r="1138" spans="14:15">
      <c r="N1138" s="64"/>
      <c r="O1138" s="63"/>
    </row>
    <row r="1139" spans="14:15">
      <c r="N1139" s="64"/>
      <c r="O1139" s="63"/>
    </row>
    <row r="1140" spans="14:15">
      <c r="N1140" s="64"/>
      <c r="O1140" s="63"/>
    </row>
    <row r="1141" spans="14:15">
      <c r="N1141" s="64"/>
      <c r="O1141" s="63"/>
    </row>
    <row r="1142" spans="14:15">
      <c r="N1142" s="64"/>
      <c r="O1142" s="63"/>
    </row>
    <row r="1143" spans="14:15">
      <c r="N1143" s="64"/>
      <c r="O1143" s="63"/>
    </row>
    <row r="1144" spans="14:15">
      <c r="N1144" s="64"/>
      <c r="O1144" s="63"/>
    </row>
    <row r="1145" spans="14:15">
      <c r="N1145" s="64"/>
      <c r="O1145" s="63"/>
    </row>
    <row r="1146" spans="14:15">
      <c r="N1146" s="64"/>
      <c r="O1146" s="63"/>
    </row>
    <row r="1147" spans="14:15">
      <c r="N1147" s="64"/>
      <c r="O1147" s="63"/>
    </row>
    <row r="1148" spans="14:15">
      <c r="N1148" s="64"/>
      <c r="O1148" s="63"/>
    </row>
    <row r="1149" spans="14:15">
      <c r="N1149" s="64"/>
      <c r="O1149" s="63"/>
    </row>
    <row r="1150" spans="14:15">
      <c r="N1150" s="64"/>
      <c r="O1150" s="63"/>
    </row>
    <row r="1151" spans="14:15">
      <c r="N1151" s="64"/>
      <c r="O1151" s="63"/>
    </row>
    <row r="1152" spans="14:15">
      <c r="N1152" s="64"/>
      <c r="O1152" s="63"/>
    </row>
    <row r="1153" spans="14:15">
      <c r="N1153" s="64"/>
      <c r="O1153" s="63"/>
    </row>
    <row r="1154" spans="14:15">
      <c r="N1154" s="64"/>
      <c r="O1154" s="63"/>
    </row>
    <row r="1155" spans="14:15">
      <c r="N1155" s="64"/>
      <c r="O1155" s="63"/>
    </row>
    <row r="1156" spans="14:15">
      <c r="N1156" s="64"/>
      <c r="O1156" s="63"/>
    </row>
    <row r="1157" spans="14:15">
      <c r="N1157" s="64"/>
      <c r="O1157" s="63"/>
    </row>
    <row r="1158" spans="14:15">
      <c r="N1158" s="64"/>
      <c r="O1158" s="63"/>
    </row>
    <row r="1159" spans="14:15">
      <c r="N1159" s="64"/>
      <c r="O1159" s="63"/>
    </row>
    <row r="1160" spans="14:15">
      <c r="N1160" s="64"/>
      <c r="O1160" s="63"/>
    </row>
    <row r="1161" spans="14:15">
      <c r="N1161" s="64"/>
      <c r="O1161" s="63"/>
    </row>
    <row r="1162" spans="14:15">
      <c r="N1162" s="64"/>
      <c r="O1162" s="63"/>
    </row>
    <row r="1163" spans="14:15">
      <c r="N1163" s="64"/>
      <c r="O1163" s="63"/>
    </row>
    <row r="1164" spans="14:15">
      <c r="N1164" s="64"/>
      <c r="O1164" s="63"/>
    </row>
    <row r="1165" spans="14:15">
      <c r="N1165" s="64"/>
      <c r="O1165" s="63"/>
    </row>
    <row r="1166" spans="14:15">
      <c r="N1166" s="64"/>
      <c r="O1166" s="63"/>
    </row>
    <row r="1167" spans="14:15">
      <c r="N1167" s="64"/>
      <c r="O1167" s="63"/>
    </row>
    <row r="1168" spans="14:15">
      <c r="N1168" s="64"/>
      <c r="O1168" s="63"/>
    </row>
    <row r="1169" spans="14:15">
      <c r="N1169" s="64"/>
      <c r="O1169" s="63"/>
    </row>
    <row r="1170" spans="14:15">
      <c r="N1170" s="64"/>
      <c r="O1170" s="63"/>
    </row>
    <row r="1171" spans="14:15">
      <c r="N1171" s="64"/>
      <c r="O1171" s="63"/>
    </row>
    <row r="1172" spans="14:15">
      <c r="N1172" s="64"/>
      <c r="O1172" s="63"/>
    </row>
    <row r="1173" spans="14:15">
      <c r="N1173" s="64"/>
      <c r="O1173" s="63"/>
    </row>
    <row r="1174" spans="14:15">
      <c r="N1174" s="64"/>
      <c r="O1174" s="63"/>
    </row>
    <row r="1175" spans="14:15">
      <c r="N1175" s="64"/>
      <c r="O1175" s="63"/>
    </row>
    <row r="1176" spans="14:15">
      <c r="N1176" s="64"/>
      <c r="O1176" s="63"/>
    </row>
    <row r="1177" spans="14:15">
      <c r="N1177" s="64"/>
      <c r="O1177" s="63"/>
    </row>
    <row r="1178" spans="14:15">
      <c r="N1178" s="64"/>
      <c r="O1178" s="63"/>
    </row>
    <row r="1179" spans="14:15">
      <c r="N1179" s="64"/>
      <c r="O1179" s="63"/>
    </row>
    <row r="1180" spans="14:15">
      <c r="N1180" s="64"/>
      <c r="O1180" s="63"/>
    </row>
    <row r="1181" spans="14:15">
      <c r="N1181" s="64"/>
      <c r="O1181" s="63"/>
    </row>
    <row r="1182" spans="14:15">
      <c r="N1182" s="64"/>
      <c r="O1182" s="63"/>
    </row>
    <row r="1183" spans="14:15">
      <c r="N1183" s="64"/>
      <c r="O1183" s="63"/>
    </row>
    <row r="1184" spans="14:15">
      <c r="N1184" s="64"/>
      <c r="O1184" s="63"/>
    </row>
    <row r="1185" spans="14:15">
      <c r="N1185" s="64"/>
      <c r="O1185" s="63"/>
    </row>
    <row r="1186" spans="14:15">
      <c r="N1186" s="64"/>
      <c r="O1186" s="63"/>
    </row>
    <row r="1187" spans="14:15">
      <c r="N1187" s="64"/>
      <c r="O1187" s="63"/>
    </row>
    <row r="1188" spans="14:15">
      <c r="N1188" s="64"/>
      <c r="O1188" s="63"/>
    </row>
    <row r="1189" spans="14:15">
      <c r="N1189" s="64"/>
      <c r="O1189" s="63"/>
    </row>
    <row r="1190" spans="14:15">
      <c r="N1190" s="64"/>
      <c r="O1190" s="63"/>
    </row>
    <row r="1191" spans="14:15">
      <c r="N1191" s="64"/>
      <c r="O1191" s="63"/>
    </row>
    <row r="1192" spans="14:15">
      <c r="N1192" s="64"/>
      <c r="O1192" s="63"/>
    </row>
    <row r="1193" spans="14:15">
      <c r="N1193" s="64"/>
      <c r="O1193" s="63"/>
    </row>
    <row r="1194" spans="14:15">
      <c r="N1194" s="64"/>
      <c r="O1194" s="63"/>
    </row>
    <row r="1195" spans="14:15">
      <c r="N1195" s="64"/>
      <c r="O1195" s="63"/>
    </row>
    <row r="1196" spans="14:15">
      <c r="N1196" s="64"/>
      <c r="O1196" s="63"/>
    </row>
    <row r="1197" spans="14:15">
      <c r="N1197" s="64"/>
      <c r="O1197" s="63"/>
    </row>
    <row r="1198" spans="14:15">
      <c r="N1198" s="64"/>
      <c r="O1198" s="63"/>
    </row>
    <row r="1199" spans="14:15">
      <c r="N1199" s="64"/>
      <c r="O1199" s="63"/>
    </row>
    <row r="1200" spans="14:15">
      <c r="N1200" s="64"/>
      <c r="O1200" s="63"/>
    </row>
    <row r="1201" spans="14:15">
      <c r="N1201" s="64"/>
      <c r="O1201" s="63"/>
    </row>
    <row r="1202" spans="14:15">
      <c r="N1202" s="64"/>
      <c r="O1202" s="63"/>
    </row>
    <row r="1203" spans="14:15">
      <c r="N1203" s="64"/>
      <c r="O1203" s="63"/>
    </row>
    <row r="1204" spans="14:15">
      <c r="N1204" s="64"/>
      <c r="O1204" s="63"/>
    </row>
    <row r="1205" spans="14:15">
      <c r="N1205" s="64"/>
      <c r="O1205" s="63"/>
    </row>
    <row r="1206" spans="14:15">
      <c r="N1206" s="64"/>
      <c r="O1206" s="63"/>
    </row>
    <row r="1207" spans="14:15">
      <c r="N1207" s="64"/>
      <c r="O1207" s="63"/>
    </row>
    <row r="1208" spans="14:15">
      <c r="N1208" s="64"/>
      <c r="O1208" s="63"/>
    </row>
    <row r="1209" spans="14:15">
      <c r="N1209" s="64"/>
      <c r="O1209" s="63"/>
    </row>
    <row r="1210" spans="14:15">
      <c r="N1210" s="64"/>
      <c r="O1210" s="63"/>
    </row>
    <row r="1211" spans="14:15">
      <c r="N1211" s="64"/>
      <c r="O1211" s="63"/>
    </row>
    <row r="1212" spans="14:15">
      <c r="N1212" s="64"/>
      <c r="O1212" s="63"/>
    </row>
    <row r="1213" spans="14:15">
      <c r="N1213" s="64"/>
      <c r="O1213" s="63"/>
    </row>
    <row r="1214" spans="14:15">
      <c r="N1214" s="64"/>
      <c r="O1214" s="63"/>
    </row>
    <row r="1215" spans="14:15">
      <c r="N1215" s="64"/>
      <c r="O1215" s="63"/>
    </row>
    <row r="1216" spans="14:15">
      <c r="N1216" s="64"/>
      <c r="O1216" s="63"/>
    </row>
    <row r="1217" spans="14:15">
      <c r="N1217" s="64"/>
      <c r="O1217" s="63"/>
    </row>
    <row r="1218" spans="14:15">
      <c r="N1218" s="64"/>
      <c r="O1218" s="63"/>
    </row>
    <row r="1219" spans="14:15">
      <c r="N1219" s="64"/>
      <c r="O1219" s="63"/>
    </row>
    <row r="1220" spans="14:15">
      <c r="N1220" s="64"/>
      <c r="O1220" s="63"/>
    </row>
    <row r="1221" spans="14:15">
      <c r="N1221" s="64"/>
      <c r="O1221" s="63"/>
    </row>
    <row r="1222" spans="14:15">
      <c r="N1222" s="64"/>
      <c r="O1222" s="63"/>
    </row>
    <row r="1223" spans="14:15">
      <c r="N1223" s="64"/>
      <c r="O1223" s="63"/>
    </row>
    <row r="1224" spans="14:15">
      <c r="N1224" s="64"/>
      <c r="O1224" s="63"/>
    </row>
    <row r="1225" spans="14:15">
      <c r="N1225" s="64"/>
      <c r="O1225" s="63"/>
    </row>
    <row r="1226" spans="14:15">
      <c r="N1226" s="64"/>
      <c r="O1226" s="63"/>
    </row>
    <row r="1227" spans="14:15">
      <c r="N1227" s="64"/>
      <c r="O1227" s="63"/>
    </row>
    <row r="1228" spans="14:15">
      <c r="N1228" s="64"/>
      <c r="O1228" s="63"/>
    </row>
    <row r="1229" spans="14:15">
      <c r="N1229" s="64"/>
      <c r="O1229" s="63"/>
    </row>
    <row r="1230" spans="14:15">
      <c r="N1230" s="64"/>
      <c r="O1230" s="63"/>
    </row>
    <row r="1231" spans="14:15">
      <c r="N1231" s="64"/>
      <c r="O1231" s="63"/>
    </row>
    <row r="1232" spans="14:15">
      <c r="N1232" s="64"/>
      <c r="O1232" s="63"/>
    </row>
    <row r="1233" spans="14:15">
      <c r="N1233" s="64"/>
      <c r="O1233" s="63"/>
    </row>
    <row r="1234" spans="14:15">
      <c r="N1234" s="64"/>
      <c r="O1234" s="63"/>
    </row>
    <row r="1235" spans="14:15">
      <c r="N1235" s="64"/>
      <c r="O1235" s="63"/>
    </row>
    <row r="1236" spans="14:15">
      <c r="N1236" s="64"/>
      <c r="O1236" s="63"/>
    </row>
    <row r="1237" spans="14:15">
      <c r="N1237" s="64"/>
      <c r="O1237" s="63"/>
    </row>
    <row r="1238" spans="14:15">
      <c r="N1238" s="64"/>
      <c r="O1238" s="63"/>
    </row>
    <row r="1239" spans="14:15">
      <c r="N1239" s="64"/>
      <c r="O1239" s="63"/>
    </row>
    <row r="1240" spans="14:15">
      <c r="N1240" s="64"/>
      <c r="O1240" s="63"/>
    </row>
    <row r="1241" spans="14:15">
      <c r="N1241" s="64"/>
      <c r="O1241" s="63"/>
    </row>
    <row r="1242" spans="14:15">
      <c r="N1242" s="64"/>
      <c r="O1242" s="63"/>
    </row>
    <row r="1243" spans="14:15">
      <c r="N1243" s="64"/>
      <c r="O1243" s="63"/>
    </row>
    <row r="1244" spans="14:15">
      <c r="N1244" s="64"/>
      <c r="O1244" s="63"/>
    </row>
    <row r="1245" spans="14:15">
      <c r="N1245" s="64"/>
      <c r="O1245" s="63"/>
    </row>
    <row r="1246" spans="14:15">
      <c r="N1246" s="64"/>
      <c r="O1246" s="63"/>
    </row>
    <row r="1247" spans="14:15">
      <c r="N1247" s="64"/>
      <c r="O1247" s="63"/>
    </row>
    <row r="1248" spans="14:15">
      <c r="N1248" s="64"/>
      <c r="O1248" s="63"/>
    </row>
    <row r="1249" spans="14:15">
      <c r="N1249" s="64"/>
      <c r="O1249" s="63"/>
    </row>
    <row r="1250" spans="14:15">
      <c r="N1250" s="64"/>
      <c r="O1250" s="63"/>
    </row>
    <row r="1251" spans="14:15">
      <c r="N1251" s="64"/>
      <c r="O1251" s="63"/>
    </row>
    <row r="1252" spans="14:15">
      <c r="N1252" s="64"/>
      <c r="O1252" s="63"/>
    </row>
    <row r="1253" spans="14:15">
      <c r="N1253" s="64"/>
      <c r="O1253" s="63"/>
    </row>
    <row r="1254" spans="14:15">
      <c r="N1254" s="64"/>
      <c r="O1254" s="63"/>
    </row>
    <row r="1255" spans="14:15">
      <c r="N1255" s="64"/>
      <c r="O1255" s="63"/>
    </row>
    <row r="1256" spans="14:15">
      <c r="N1256" s="64"/>
      <c r="O1256" s="63"/>
    </row>
    <row r="1257" spans="14:15">
      <c r="N1257" s="64"/>
      <c r="O1257" s="63"/>
    </row>
    <row r="1258" spans="14:15">
      <c r="N1258" s="64"/>
      <c r="O1258" s="63"/>
    </row>
    <row r="1259" spans="14:15">
      <c r="N1259" s="64"/>
      <c r="O1259" s="63"/>
    </row>
    <row r="1260" spans="14:15">
      <c r="N1260" s="64"/>
      <c r="O1260" s="63"/>
    </row>
    <row r="1261" spans="14:15">
      <c r="N1261" s="64"/>
      <c r="O1261" s="63"/>
    </row>
    <row r="1262" spans="14:15">
      <c r="N1262" s="64"/>
      <c r="O1262" s="63"/>
    </row>
    <row r="1263" spans="14:15">
      <c r="N1263" s="64"/>
      <c r="O1263" s="63"/>
    </row>
    <row r="1264" spans="14:15">
      <c r="N1264" s="64"/>
      <c r="O1264" s="63"/>
    </row>
    <row r="1265" spans="14:15">
      <c r="N1265" s="64"/>
      <c r="O1265" s="63"/>
    </row>
    <row r="1266" spans="14:15">
      <c r="N1266" s="64"/>
      <c r="O1266" s="63"/>
    </row>
    <row r="1267" spans="14:15">
      <c r="N1267" s="64"/>
      <c r="O1267" s="63"/>
    </row>
    <row r="1268" spans="14:15">
      <c r="N1268" s="64"/>
      <c r="O1268" s="63"/>
    </row>
    <row r="1269" spans="14:15">
      <c r="N1269" s="64"/>
      <c r="O1269" s="63"/>
    </row>
    <row r="1270" spans="14:15">
      <c r="N1270" s="64"/>
      <c r="O1270" s="63"/>
    </row>
    <row r="1271" spans="14:15">
      <c r="N1271" s="64"/>
      <c r="O1271" s="63"/>
    </row>
    <row r="1272" spans="14:15">
      <c r="N1272" s="64"/>
      <c r="O1272" s="63"/>
    </row>
    <row r="1273" spans="14:15">
      <c r="N1273" s="64"/>
      <c r="O1273" s="63"/>
    </row>
    <row r="1274" spans="14:15">
      <c r="N1274" s="64"/>
      <c r="O1274" s="63"/>
    </row>
    <row r="1275" spans="14:15">
      <c r="N1275" s="64"/>
      <c r="O1275" s="63"/>
    </row>
    <row r="1276" spans="14:15">
      <c r="N1276" s="64"/>
      <c r="O1276" s="63"/>
    </row>
    <row r="1277" spans="14:15">
      <c r="N1277" s="64"/>
      <c r="O1277" s="63"/>
    </row>
    <row r="1278" spans="14:15">
      <c r="N1278" s="64"/>
      <c r="O1278" s="63"/>
    </row>
    <row r="1279" spans="14:15">
      <c r="N1279" s="64"/>
      <c r="O1279" s="63"/>
    </row>
    <row r="1280" spans="14:15">
      <c r="N1280" s="64"/>
      <c r="O1280" s="63"/>
    </row>
    <row r="1281" spans="14:15">
      <c r="N1281" s="64"/>
      <c r="O1281" s="63"/>
    </row>
    <row r="1282" spans="14:15">
      <c r="N1282" s="64"/>
      <c r="O1282" s="63"/>
    </row>
    <row r="1283" spans="14:15">
      <c r="N1283" s="64"/>
      <c r="O1283" s="63"/>
    </row>
    <row r="1284" spans="14:15">
      <c r="N1284" s="64"/>
      <c r="O1284" s="63"/>
    </row>
    <row r="1285" spans="14:15">
      <c r="N1285" s="64"/>
      <c r="O1285" s="63"/>
    </row>
    <row r="1287" spans="14:15">
      <c r="N1287" s="64"/>
      <c r="O1287" s="63"/>
    </row>
    <row r="1288" spans="14:15">
      <c r="N1288" s="64"/>
      <c r="O1288" s="63"/>
    </row>
    <row r="1289" spans="14:15">
      <c r="N1289" s="64"/>
      <c r="O1289" s="63"/>
    </row>
    <row r="1290" spans="14:15">
      <c r="N1290" s="64"/>
      <c r="O1290" s="63"/>
    </row>
    <row r="1291" spans="14:15">
      <c r="N1291" s="64"/>
      <c r="O1291" s="63"/>
    </row>
    <row r="1292" spans="14:15">
      <c r="N1292" s="64"/>
      <c r="O1292" s="63"/>
    </row>
    <row r="1293" spans="14:15">
      <c r="N1293" s="64"/>
      <c r="O1293" s="63"/>
    </row>
    <row r="1294" spans="14:15">
      <c r="N1294" s="64"/>
      <c r="O1294" s="63"/>
    </row>
    <row r="1295" spans="14:15">
      <c r="N1295" s="64"/>
      <c r="O1295" s="63"/>
    </row>
    <row r="1296" spans="14:15">
      <c r="N1296" s="64"/>
      <c r="O1296" s="63"/>
    </row>
    <row r="1297" spans="14:15">
      <c r="N1297" s="64"/>
      <c r="O1297" s="63"/>
    </row>
    <row r="1298" spans="14:15">
      <c r="N1298" s="64"/>
      <c r="O1298" s="63"/>
    </row>
    <row r="1299" spans="14:15">
      <c r="N1299" s="64"/>
      <c r="O1299" s="63"/>
    </row>
    <row r="1300" spans="14:15">
      <c r="N1300" s="64"/>
      <c r="O1300" s="63"/>
    </row>
    <row r="1301" spans="14:15">
      <c r="N1301" s="64"/>
      <c r="O1301" s="63"/>
    </row>
    <row r="1302" spans="14:15">
      <c r="N1302" s="64"/>
      <c r="O1302" s="63"/>
    </row>
    <row r="1303" spans="14:15">
      <c r="N1303" s="64"/>
      <c r="O1303" s="63"/>
    </row>
    <row r="1304" spans="14:15">
      <c r="N1304" s="64"/>
      <c r="O1304" s="63"/>
    </row>
    <row r="1305" spans="14:15">
      <c r="N1305" s="64"/>
      <c r="O1305" s="63"/>
    </row>
    <row r="1306" spans="14:15">
      <c r="N1306" s="64"/>
      <c r="O1306" s="63"/>
    </row>
    <row r="1307" spans="14:15">
      <c r="N1307" s="64"/>
      <c r="O1307" s="63"/>
    </row>
    <row r="1308" spans="14:15">
      <c r="N1308" s="64"/>
      <c r="O1308" s="63"/>
    </row>
    <row r="1309" spans="14:15">
      <c r="N1309" s="64"/>
      <c r="O1309" s="63"/>
    </row>
    <row r="1310" spans="14:15">
      <c r="N1310" s="64"/>
      <c r="O1310" s="63"/>
    </row>
    <row r="1311" spans="14:15">
      <c r="N1311" s="64"/>
      <c r="O1311" s="63"/>
    </row>
    <row r="1312" spans="14:15">
      <c r="N1312" s="64"/>
      <c r="O1312" s="63"/>
    </row>
    <row r="1313" spans="14:15">
      <c r="N1313" s="64"/>
      <c r="O1313" s="63"/>
    </row>
    <row r="1314" spans="14:15">
      <c r="N1314" s="64"/>
      <c r="O1314" s="6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981"/>
  <sheetViews>
    <sheetView workbookViewId="0">
      <selection activeCell="I1" sqref="I1:I1048576"/>
    </sheetView>
  </sheetViews>
  <sheetFormatPr baseColWidth="10" defaultColWidth="14.44140625" defaultRowHeight="15" customHeight="1"/>
  <cols>
    <col min="1" max="1" width="48.88671875" customWidth="1"/>
    <col min="2" max="3" width="10.6640625" customWidth="1"/>
  </cols>
  <sheetData>
    <row r="1" spans="1:9" ht="15.6" customHeight="1">
      <c r="A1" s="51" t="s">
        <v>1868</v>
      </c>
      <c r="B1" s="51">
        <v>101</v>
      </c>
      <c r="C1" s="51" t="s">
        <v>1869</v>
      </c>
      <c r="E1" s="2" t="s">
        <v>285</v>
      </c>
      <c r="I1" s="20"/>
    </row>
    <row r="2" spans="1:9" ht="15.6" customHeight="1">
      <c r="A2" s="51" t="s">
        <v>1870</v>
      </c>
      <c r="B2" s="51">
        <v>102</v>
      </c>
      <c r="C2" s="51" t="s">
        <v>1869</v>
      </c>
      <c r="E2" s="2" t="s">
        <v>1871</v>
      </c>
      <c r="I2" s="20"/>
    </row>
    <row r="3" spans="1:9" ht="15.6" customHeight="1">
      <c r="A3" s="51" t="s">
        <v>1872</v>
      </c>
      <c r="B3" s="51">
        <v>103</v>
      </c>
      <c r="C3" s="51" t="s">
        <v>1869</v>
      </c>
      <c r="E3" s="2" t="s">
        <v>1873</v>
      </c>
      <c r="I3" s="20"/>
    </row>
    <row r="4" spans="1:9" ht="15.6" customHeight="1">
      <c r="A4" s="51" t="s">
        <v>1874</v>
      </c>
      <c r="B4" s="51">
        <v>104</v>
      </c>
      <c r="C4" s="51" t="s">
        <v>1869</v>
      </c>
      <c r="E4" s="2" t="s">
        <v>1875</v>
      </c>
      <c r="I4" s="20"/>
    </row>
    <row r="5" spans="1:9" ht="15.6" customHeight="1">
      <c r="A5" s="51" t="s">
        <v>1876</v>
      </c>
      <c r="B5" s="51">
        <v>105</v>
      </c>
      <c r="C5" s="51" t="s">
        <v>1869</v>
      </c>
      <c r="E5" s="2" t="s">
        <v>1877</v>
      </c>
      <c r="I5" s="20"/>
    </row>
    <row r="6" spans="1:9" ht="15.6" customHeight="1">
      <c r="A6" s="51" t="s">
        <v>1878</v>
      </c>
      <c r="B6" s="51">
        <v>106</v>
      </c>
      <c r="C6" s="51" t="s">
        <v>1869</v>
      </c>
      <c r="E6" s="2" t="s">
        <v>1879</v>
      </c>
      <c r="I6" s="20"/>
    </row>
    <row r="7" spans="1:9" ht="15.6" customHeight="1">
      <c r="A7" s="51" t="s">
        <v>1880</v>
      </c>
      <c r="B7" s="51">
        <v>107</v>
      </c>
      <c r="C7" s="51" t="s">
        <v>1869</v>
      </c>
      <c r="E7" s="2" t="s">
        <v>1881</v>
      </c>
      <c r="I7" s="20"/>
    </row>
    <row r="8" spans="1:9" ht="15.6" customHeight="1">
      <c r="A8" s="51" t="s">
        <v>1882</v>
      </c>
      <c r="B8" s="51">
        <v>108</v>
      </c>
      <c r="C8" s="51" t="s">
        <v>1869</v>
      </c>
      <c r="E8" s="2" t="s">
        <v>1883</v>
      </c>
      <c r="I8" s="20"/>
    </row>
    <row r="9" spans="1:9" ht="15.6" customHeight="1">
      <c r="A9" s="51" t="s">
        <v>1884</v>
      </c>
      <c r="B9" s="51">
        <v>109</v>
      </c>
      <c r="C9" s="51" t="s">
        <v>1869</v>
      </c>
      <c r="E9" s="2" t="s">
        <v>1885</v>
      </c>
      <c r="I9" s="20"/>
    </row>
    <row r="10" spans="1:9" ht="15.6" customHeight="1">
      <c r="A10" s="51" t="s">
        <v>1886</v>
      </c>
      <c r="B10" s="51">
        <v>110</v>
      </c>
      <c r="C10" s="51" t="s">
        <v>1869</v>
      </c>
      <c r="E10" s="2" t="s">
        <v>1887</v>
      </c>
      <c r="I10" s="20"/>
    </row>
    <row r="11" spans="1:9" ht="15.6" customHeight="1">
      <c r="A11" s="51" t="s">
        <v>1888</v>
      </c>
      <c r="B11" s="51">
        <v>111</v>
      </c>
      <c r="C11" s="51" t="s">
        <v>1869</v>
      </c>
      <c r="E11" s="2" t="s">
        <v>1889</v>
      </c>
      <c r="I11" s="20"/>
    </row>
    <row r="12" spans="1:9" ht="15.6" customHeight="1">
      <c r="A12" s="51" t="s">
        <v>1890</v>
      </c>
      <c r="B12" s="51">
        <v>112</v>
      </c>
      <c r="C12" s="51" t="s">
        <v>1869</v>
      </c>
      <c r="E12" s="2" t="s">
        <v>1891</v>
      </c>
      <c r="I12" s="20"/>
    </row>
    <row r="13" spans="1:9" ht="15.6" customHeight="1">
      <c r="A13" s="51" t="s">
        <v>1892</v>
      </c>
      <c r="B13" s="51">
        <v>113</v>
      </c>
      <c r="C13" s="51" t="s">
        <v>1869</v>
      </c>
      <c r="E13" s="2" t="s">
        <v>1893</v>
      </c>
      <c r="I13" s="20"/>
    </row>
    <row r="14" spans="1:9" ht="15.6" customHeight="1">
      <c r="A14" s="51" t="s">
        <v>1894</v>
      </c>
      <c r="B14" s="51">
        <v>114</v>
      </c>
      <c r="C14" s="51" t="s">
        <v>1869</v>
      </c>
      <c r="E14" s="2" t="s">
        <v>1895</v>
      </c>
      <c r="I14" s="20"/>
    </row>
    <row r="15" spans="1:9" ht="15.6" customHeight="1">
      <c r="A15" s="51" t="s">
        <v>1896</v>
      </c>
      <c r="B15" s="51">
        <v>115</v>
      </c>
      <c r="C15" s="51" t="s">
        <v>1869</v>
      </c>
      <c r="E15" s="2" t="s">
        <v>1897</v>
      </c>
      <c r="I15" s="20"/>
    </row>
    <row r="16" spans="1:9" ht="15.6" customHeight="1">
      <c r="A16" s="51" t="s">
        <v>1898</v>
      </c>
      <c r="B16" s="51">
        <v>116</v>
      </c>
      <c r="C16" s="51" t="s">
        <v>1869</v>
      </c>
      <c r="E16" s="2" t="s">
        <v>1899</v>
      </c>
      <c r="I16" s="20"/>
    </row>
    <row r="17" spans="1:9" ht="15.6" customHeight="1">
      <c r="A17" s="51" t="s">
        <v>1900</v>
      </c>
      <c r="B17" s="51">
        <v>117</v>
      </c>
      <c r="C17" s="51" t="s">
        <v>1869</v>
      </c>
      <c r="E17" s="2" t="s">
        <v>1901</v>
      </c>
      <c r="I17" s="20"/>
    </row>
    <row r="18" spans="1:9" ht="15.6" customHeight="1">
      <c r="A18" s="51" t="s">
        <v>1902</v>
      </c>
      <c r="B18" s="51">
        <v>118</v>
      </c>
      <c r="C18" s="51" t="s">
        <v>1869</v>
      </c>
      <c r="E18" s="2" t="s">
        <v>1903</v>
      </c>
      <c r="I18" s="20"/>
    </row>
    <row r="19" spans="1:9" ht="15.6" customHeight="1">
      <c r="A19" s="51" t="s">
        <v>1904</v>
      </c>
      <c r="B19" s="51">
        <v>119</v>
      </c>
      <c r="C19" s="51" t="s">
        <v>1869</v>
      </c>
      <c r="E19" s="2" t="s">
        <v>1905</v>
      </c>
      <c r="I19" s="20"/>
    </row>
    <row r="20" spans="1:9" ht="15.6" customHeight="1">
      <c r="A20" s="51" t="s">
        <v>1906</v>
      </c>
      <c r="B20" s="51">
        <v>120</v>
      </c>
      <c r="C20" s="51" t="s">
        <v>1869</v>
      </c>
      <c r="E20" s="2" t="s">
        <v>1907</v>
      </c>
      <c r="I20" s="20"/>
    </row>
    <row r="21" spans="1:9" ht="15.75" customHeight="1">
      <c r="A21" s="51" t="s">
        <v>1908</v>
      </c>
      <c r="B21" s="51">
        <v>121</v>
      </c>
      <c r="C21" s="51" t="s">
        <v>1869</v>
      </c>
      <c r="E21" s="2" t="s">
        <v>1909</v>
      </c>
      <c r="I21" s="20"/>
    </row>
    <row r="22" spans="1:9" ht="15.75" customHeight="1">
      <c r="A22" s="51" t="s">
        <v>1910</v>
      </c>
      <c r="B22" s="51">
        <v>122</v>
      </c>
      <c r="C22" s="51" t="s">
        <v>1869</v>
      </c>
      <c r="E22" s="2" t="s">
        <v>1911</v>
      </c>
      <c r="I22" s="20"/>
    </row>
    <row r="23" spans="1:9" ht="15.75" customHeight="1">
      <c r="A23" s="51" t="s">
        <v>1912</v>
      </c>
      <c r="B23" s="51">
        <v>123</v>
      </c>
      <c r="C23" s="51" t="s">
        <v>1869</v>
      </c>
      <c r="I23" s="20"/>
    </row>
    <row r="24" spans="1:9" ht="15.75" customHeight="1">
      <c r="A24" s="51" t="s">
        <v>1913</v>
      </c>
      <c r="B24" s="51">
        <v>124</v>
      </c>
      <c r="C24" s="51" t="s">
        <v>1869</v>
      </c>
      <c r="I24" s="20"/>
    </row>
    <row r="25" spans="1:9" ht="15.75" customHeight="1">
      <c r="A25" s="51" t="s">
        <v>1914</v>
      </c>
      <c r="B25" s="51">
        <v>125</v>
      </c>
      <c r="C25" s="51" t="s">
        <v>1869</v>
      </c>
      <c r="I25" s="20"/>
    </row>
    <row r="26" spans="1:9" ht="15.75" customHeight="1">
      <c r="A26" s="51" t="s">
        <v>1915</v>
      </c>
      <c r="B26" s="51">
        <v>126</v>
      </c>
      <c r="C26" s="51" t="s">
        <v>1869</v>
      </c>
      <c r="I26" s="20"/>
    </row>
    <row r="27" spans="1:9" ht="15.75" customHeight="1">
      <c r="A27" s="51" t="s">
        <v>1916</v>
      </c>
      <c r="B27" s="51">
        <v>127</v>
      </c>
      <c r="C27" s="51" t="s">
        <v>1869</v>
      </c>
      <c r="I27" s="20"/>
    </row>
    <row r="28" spans="1:9" ht="15.75" customHeight="1">
      <c r="A28" s="51" t="s">
        <v>1917</v>
      </c>
      <c r="B28" s="51">
        <v>128</v>
      </c>
      <c r="C28" s="51" t="s">
        <v>1869</v>
      </c>
      <c r="I28" s="20"/>
    </row>
    <row r="29" spans="1:9" ht="15.75" customHeight="1">
      <c r="A29" s="51" t="s">
        <v>1918</v>
      </c>
      <c r="B29" s="51">
        <v>129</v>
      </c>
      <c r="C29" s="51" t="s">
        <v>1869</v>
      </c>
      <c r="I29" s="20"/>
    </row>
    <row r="30" spans="1:9" ht="15.75" customHeight="1">
      <c r="A30" s="51" t="s">
        <v>1919</v>
      </c>
      <c r="B30" s="51">
        <v>130</v>
      </c>
      <c r="C30" s="51" t="s">
        <v>1869</v>
      </c>
      <c r="I30" s="20"/>
    </row>
    <row r="31" spans="1:9" ht="15.75" customHeight="1">
      <c r="A31" s="51" t="s">
        <v>1920</v>
      </c>
      <c r="B31" s="51">
        <v>131</v>
      </c>
      <c r="C31" s="51" t="s">
        <v>1869</v>
      </c>
      <c r="I31" s="20"/>
    </row>
    <row r="32" spans="1:9" ht="15.75" customHeight="1">
      <c r="A32" s="51" t="s">
        <v>1921</v>
      </c>
      <c r="B32" s="51">
        <v>132</v>
      </c>
      <c r="C32" s="51" t="s">
        <v>1869</v>
      </c>
      <c r="I32" s="20"/>
    </row>
    <row r="33" spans="1:9" ht="15.75" customHeight="1">
      <c r="A33" s="51" t="s">
        <v>286</v>
      </c>
      <c r="B33" s="51">
        <v>133</v>
      </c>
      <c r="C33" s="51" t="s">
        <v>1869</v>
      </c>
      <c r="I33" s="20"/>
    </row>
    <row r="34" spans="1:9" ht="15.75" customHeight="1">
      <c r="A34" s="51" t="s">
        <v>1922</v>
      </c>
      <c r="B34" s="51">
        <v>134</v>
      </c>
      <c r="C34" s="51" t="s">
        <v>1869</v>
      </c>
      <c r="I34" s="20"/>
    </row>
    <row r="35" spans="1:9" ht="15.75" customHeight="1">
      <c r="A35" s="51" t="s">
        <v>1923</v>
      </c>
      <c r="B35" s="51">
        <v>135</v>
      </c>
      <c r="C35" s="51" t="s">
        <v>1869</v>
      </c>
      <c r="I35" s="20"/>
    </row>
    <row r="36" spans="1:9" ht="15.75" customHeight="1">
      <c r="A36" s="51" t="s">
        <v>1924</v>
      </c>
      <c r="B36" s="51">
        <v>136</v>
      </c>
      <c r="C36" s="51" t="s">
        <v>1869</v>
      </c>
      <c r="I36" s="20"/>
    </row>
    <row r="37" spans="1:9" ht="15.75" customHeight="1">
      <c r="A37" s="51" t="s">
        <v>1925</v>
      </c>
      <c r="B37" s="51">
        <v>137</v>
      </c>
      <c r="C37" s="51" t="s">
        <v>1869</v>
      </c>
      <c r="I37" s="20"/>
    </row>
    <row r="38" spans="1:9" ht="15.75" customHeight="1">
      <c r="A38" s="51" t="s">
        <v>1926</v>
      </c>
      <c r="B38" s="51">
        <v>138</v>
      </c>
      <c r="C38" s="51" t="s">
        <v>1869</v>
      </c>
      <c r="I38" s="20"/>
    </row>
    <row r="39" spans="1:9" ht="15.75" customHeight="1">
      <c r="A39" s="51" t="s">
        <v>1927</v>
      </c>
      <c r="B39" s="51">
        <v>139</v>
      </c>
      <c r="C39" s="51" t="s">
        <v>1869</v>
      </c>
      <c r="I39" s="20"/>
    </row>
    <row r="40" spans="1:9" ht="15.75" customHeight="1">
      <c r="A40" s="51" t="s">
        <v>1928</v>
      </c>
      <c r="B40" s="51">
        <v>140</v>
      </c>
      <c r="C40" s="51" t="s">
        <v>1869</v>
      </c>
      <c r="I40" s="20"/>
    </row>
    <row r="41" spans="1:9" ht="15.75" customHeight="1">
      <c r="A41" s="51" t="s">
        <v>1929</v>
      </c>
      <c r="B41" s="51">
        <v>141</v>
      </c>
      <c r="C41" s="51" t="s">
        <v>1869</v>
      </c>
      <c r="I41" s="20"/>
    </row>
    <row r="42" spans="1:9" ht="15.75" customHeight="1">
      <c r="A42" s="51" t="s">
        <v>1930</v>
      </c>
      <c r="B42" s="51">
        <v>142</v>
      </c>
      <c r="C42" s="51" t="s">
        <v>1869</v>
      </c>
      <c r="I42" s="20"/>
    </row>
    <row r="43" spans="1:9" ht="15.75" customHeight="1">
      <c r="A43" s="51" t="s">
        <v>1931</v>
      </c>
      <c r="B43" s="51">
        <v>143</v>
      </c>
      <c r="C43" s="51" t="s">
        <v>1869</v>
      </c>
      <c r="I43" s="20"/>
    </row>
    <row r="44" spans="1:9" ht="15.75" customHeight="1">
      <c r="A44" s="51" t="s">
        <v>1932</v>
      </c>
      <c r="B44" s="51">
        <v>144</v>
      </c>
      <c r="C44" s="51" t="s">
        <v>1869</v>
      </c>
      <c r="I44" s="20"/>
    </row>
    <row r="45" spans="1:9" ht="15.75" customHeight="1">
      <c r="A45" s="51" t="s">
        <v>1933</v>
      </c>
      <c r="B45" s="51">
        <v>145</v>
      </c>
      <c r="C45" s="51" t="s">
        <v>1869</v>
      </c>
      <c r="I45" s="20"/>
    </row>
    <row r="46" spans="1:9" ht="15.75" customHeight="1">
      <c r="A46" s="51" t="s">
        <v>1934</v>
      </c>
      <c r="B46" s="51">
        <v>146</v>
      </c>
      <c r="C46" s="51" t="s">
        <v>1869</v>
      </c>
      <c r="I46" s="20"/>
    </row>
    <row r="47" spans="1:9" ht="15.75" customHeight="1">
      <c r="A47" s="51" t="s">
        <v>1935</v>
      </c>
      <c r="B47" s="51">
        <v>147</v>
      </c>
      <c r="C47" s="51" t="s">
        <v>1869</v>
      </c>
      <c r="I47" s="20"/>
    </row>
    <row r="48" spans="1:9" ht="15.75" customHeight="1">
      <c r="A48" s="51" t="s">
        <v>1936</v>
      </c>
      <c r="B48" s="51">
        <v>148</v>
      </c>
      <c r="C48" s="51" t="s">
        <v>1869</v>
      </c>
      <c r="I48" s="20"/>
    </row>
    <row r="49" spans="1:9" ht="15.75" customHeight="1">
      <c r="A49" s="51" t="s">
        <v>1937</v>
      </c>
      <c r="B49" s="51">
        <v>149</v>
      </c>
      <c r="C49" s="51" t="s">
        <v>1869</v>
      </c>
      <c r="I49" s="20"/>
    </row>
    <row r="50" spans="1:9" ht="15.75" customHeight="1">
      <c r="A50" s="51" t="s">
        <v>1938</v>
      </c>
      <c r="B50" s="51">
        <v>150</v>
      </c>
      <c r="C50" s="51" t="s">
        <v>1869</v>
      </c>
      <c r="I50" s="20"/>
    </row>
    <row r="51" spans="1:9" ht="15.75" customHeight="1">
      <c r="A51" s="51" t="s">
        <v>1939</v>
      </c>
      <c r="B51" s="51">
        <v>151</v>
      </c>
      <c r="C51" s="51" t="s">
        <v>1869</v>
      </c>
      <c r="I51" s="20"/>
    </row>
    <row r="52" spans="1:9" ht="15.75" customHeight="1">
      <c r="A52" s="51" t="s">
        <v>1940</v>
      </c>
      <c r="B52" s="51">
        <v>152</v>
      </c>
      <c r="C52" s="51" t="s">
        <v>1869</v>
      </c>
      <c r="I52" s="20"/>
    </row>
    <row r="53" spans="1:9" ht="15.75" customHeight="1">
      <c r="A53" s="51" t="s">
        <v>1941</v>
      </c>
      <c r="B53" s="51">
        <v>153</v>
      </c>
      <c r="C53" s="51" t="s">
        <v>1869</v>
      </c>
      <c r="I53" s="20"/>
    </row>
    <row r="54" spans="1:9" ht="15.75" customHeight="1">
      <c r="A54" s="51" t="s">
        <v>1942</v>
      </c>
      <c r="B54" s="51">
        <v>154</v>
      </c>
      <c r="C54" s="51" t="s">
        <v>1869</v>
      </c>
      <c r="I54" s="20"/>
    </row>
    <row r="55" spans="1:9" ht="15.75" customHeight="1">
      <c r="A55" s="51" t="s">
        <v>1943</v>
      </c>
      <c r="B55" s="51">
        <v>155</v>
      </c>
      <c r="C55" s="51" t="s">
        <v>1869</v>
      </c>
      <c r="I55" s="20"/>
    </row>
    <row r="56" spans="1:9" ht="15.75" customHeight="1">
      <c r="A56" s="51" t="s">
        <v>1944</v>
      </c>
      <c r="B56" s="51">
        <v>156</v>
      </c>
      <c r="C56" s="51" t="s">
        <v>1945</v>
      </c>
      <c r="I56" s="20"/>
    </row>
    <row r="57" spans="1:9" ht="15.75" customHeight="1">
      <c r="A57" s="51" t="s">
        <v>1946</v>
      </c>
      <c r="B57" s="51">
        <v>157</v>
      </c>
      <c r="C57" s="51" t="s">
        <v>1869</v>
      </c>
      <c r="I57" s="20"/>
    </row>
    <row r="58" spans="1:9" ht="15.75" customHeight="1">
      <c r="A58" s="51" t="s">
        <v>1947</v>
      </c>
      <c r="B58" s="51">
        <v>158</v>
      </c>
      <c r="C58" s="51" t="s">
        <v>1869</v>
      </c>
      <c r="I58" s="20"/>
    </row>
    <row r="59" spans="1:9" ht="15.75" customHeight="1">
      <c r="A59" s="51" t="s">
        <v>1948</v>
      </c>
      <c r="B59" s="51">
        <v>159</v>
      </c>
      <c r="C59" s="51" t="s">
        <v>1869</v>
      </c>
      <c r="I59" s="20"/>
    </row>
    <row r="60" spans="1:9" ht="15.75" customHeight="1">
      <c r="A60" s="51" t="s">
        <v>1949</v>
      </c>
      <c r="B60" s="51">
        <v>160</v>
      </c>
      <c r="C60" s="51" t="s">
        <v>1869</v>
      </c>
      <c r="I60" s="20"/>
    </row>
    <row r="61" spans="1:9" ht="15.75" customHeight="1">
      <c r="A61" s="51" t="s">
        <v>1950</v>
      </c>
      <c r="B61" s="51">
        <v>161</v>
      </c>
      <c r="C61" s="51" t="s">
        <v>1951</v>
      </c>
      <c r="I61" s="20"/>
    </row>
    <row r="62" spans="1:9" ht="15.75" customHeight="1">
      <c r="A62" s="51" t="s">
        <v>1952</v>
      </c>
      <c r="B62" s="51">
        <v>162</v>
      </c>
      <c r="C62" s="51" t="s">
        <v>1869</v>
      </c>
      <c r="I62" s="20"/>
    </row>
    <row r="63" spans="1:9" ht="15.75" customHeight="1">
      <c r="A63" s="51" t="s">
        <v>1953</v>
      </c>
      <c r="B63" s="51">
        <v>163</v>
      </c>
      <c r="C63" s="51" t="s">
        <v>1869</v>
      </c>
      <c r="I63" s="20"/>
    </row>
    <row r="64" spans="1:9" ht="15.75" customHeight="1">
      <c r="A64" s="51" t="s">
        <v>1954</v>
      </c>
      <c r="B64" s="51">
        <v>164</v>
      </c>
      <c r="C64" s="51" t="s">
        <v>1869</v>
      </c>
      <c r="I64" s="20"/>
    </row>
    <row r="65" spans="1:9" ht="15.75" customHeight="1">
      <c r="A65" s="51" t="s">
        <v>1955</v>
      </c>
      <c r="B65" s="51">
        <v>165</v>
      </c>
      <c r="C65" s="51" t="s">
        <v>1869</v>
      </c>
      <c r="I65" s="20"/>
    </row>
    <row r="66" spans="1:9" ht="15.75" customHeight="1">
      <c r="A66" s="51" t="s">
        <v>1956</v>
      </c>
      <c r="B66" s="51">
        <v>166</v>
      </c>
      <c r="C66" s="51" t="s">
        <v>1869</v>
      </c>
      <c r="I66" s="20"/>
    </row>
    <row r="67" spans="1:9" ht="15.75" customHeight="1">
      <c r="A67" s="51" t="s">
        <v>1957</v>
      </c>
      <c r="B67" s="51">
        <v>167</v>
      </c>
      <c r="C67" s="51" t="s">
        <v>1951</v>
      </c>
      <c r="I67" s="20"/>
    </row>
    <row r="68" spans="1:9" ht="15.75" customHeight="1">
      <c r="A68" s="51" t="s">
        <v>1958</v>
      </c>
      <c r="B68" s="51">
        <v>168</v>
      </c>
      <c r="C68" s="51" t="s">
        <v>1869</v>
      </c>
      <c r="I68" s="20"/>
    </row>
    <row r="69" spans="1:9" ht="15.75" customHeight="1">
      <c r="A69" s="51" t="s">
        <v>1959</v>
      </c>
      <c r="B69" s="51">
        <v>169</v>
      </c>
      <c r="C69" s="51" t="s">
        <v>1869</v>
      </c>
      <c r="I69" s="20"/>
    </row>
    <row r="70" spans="1:9" ht="15.75" customHeight="1">
      <c r="A70" s="51" t="s">
        <v>1960</v>
      </c>
      <c r="B70" s="51">
        <v>170</v>
      </c>
      <c r="C70" s="51" t="s">
        <v>1869</v>
      </c>
      <c r="I70" s="20"/>
    </row>
    <row r="71" spans="1:9" ht="15.75" customHeight="1">
      <c r="A71" s="51" t="s">
        <v>1961</v>
      </c>
      <c r="B71" s="51">
        <v>171</v>
      </c>
      <c r="C71" s="51" t="s">
        <v>1869</v>
      </c>
      <c r="I71" s="20"/>
    </row>
    <row r="72" spans="1:9" ht="15.75" customHeight="1">
      <c r="A72" s="51" t="s">
        <v>1962</v>
      </c>
      <c r="B72" s="51">
        <v>172</v>
      </c>
      <c r="C72" s="51" t="s">
        <v>1869</v>
      </c>
      <c r="I72" s="20"/>
    </row>
    <row r="73" spans="1:9" ht="15.75" customHeight="1">
      <c r="A73" s="51" t="s">
        <v>1963</v>
      </c>
      <c r="B73" s="51">
        <v>173</v>
      </c>
      <c r="C73" s="51" t="s">
        <v>1869</v>
      </c>
      <c r="I73" s="20"/>
    </row>
    <row r="74" spans="1:9" ht="15.75" customHeight="1">
      <c r="A74" s="51" t="s">
        <v>1964</v>
      </c>
      <c r="B74" s="51">
        <v>174</v>
      </c>
      <c r="C74" s="51" t="s">
        <v>1869</v>
      </c>
      <c r="I74" s="20"/>
    </row>
    <row r="75" spans="1:9" ht="15.75" customHeight="1">
      <c r="A75" s="51" t="s">
        <v>1965</v>
      </c>
      <c r="B75" s="51">
        <v>175</v>
      </c>
      <c r="C75" s="51" t="s">
        <v>1869</v>
      </c>
      <c r="I75" s="20"/>
    </row>
    <row r="76" spans="1:9" ht="15.75" customHeight="1">
      <c r="A76" s="51" t="s">
        <v>1966</v>
      </c>
      <c r="B76" s="51">
        <v>176</v>
      </c>
      <c r="C76" s="51" t="s">
        <v>1869</v>
      </c>
      <c r="I76" s="20"/>
    </row>
    <row r="77" spans="1:9" ht="15.75" customHeight="1">
      <c r="A77" s="51" t="s">
        <v>1967</v>
      </c>
      <c r="B77" s="51">
        <v>177</v>
      </c>
      <c r="C77" s="51" t="s">
        <v>1869</v>
      </c>
      <c r="I77" s="20"/>
    </row>
    <row r="78" spans="1:9" ht="15.75" customHeight="1">
      <c r="A78" s="51" t="s">
        <v>1968</v>
      </c>
      <c r="B78" s="51">
        <v>178</v>
      </c>
      <c r="C78" s="51" t="s">
        <v>1869</v>
      </c>
      <c r="I78" s="20"/>
    </row>
    <row r="79" spans="1:9" ht="15.75" customHeight="1">
      <c r="A79" s="51" t="s">
        <v>1969</v>
      </c>
      <c r="B79" s="51">
        <v>179</v>
      </c>
      <c r="C79" s="51" t="s">
        <v>1869</v>
      </c>
      <c r="I79" s="20"/>
    </row>
    <row r="80" spans="1:9" ht="15.75" customHeight="1">
      <c r="A80" s="51" t="s">
        <v>1970</v>
      </c>
      <c r="B80" s="51">
        <v>180</v>
      </c>
      <c r="C80" s="51" t="s">
        <v>1869</v>
      </c>
      <c r="I80" s="20"/>
    </row>
    <row r="81" spans="1:9" ht="15.75" customHeight="1">
      <c r="A81" s="51" t="s">
        <v>1971</v>
      </c>
      <c r="B81" s="51">
        <v>181</v>
      </c>
      <c r="C81" s="51" t="s">
        <v>1869</v>
      </c>
      <c r="I81" s="20"/>
    </row>
    <row r="82" spans="1:9" ht="15.75" customHeight="1">
      <c r="A82" s="51" t="s">
        <v>1972</v>
      </c>
      <c r="B82" s="51">
        <v>182</v>
      </c>
      <c r="C82" s="51" t="s">
        <v>1869</v>
      </c>
      <c r="I82" s="20"/>
    </row>
    <row r="83" spans="1:9" ht="15.75" customHeight="1">
      <c r="A83" s="51" t="s">
        <v>1973</v>
      </c>
      <c r="B83" s="51">
        <v>183</v>
      </c>
      <c r="C83" s="51" t="s">
        <v>1869</v>
      </c>
      <c r="I83" s="20"/>
    </row>
    <row r="84" spans="1:9" ht="15.75" customHeight="1">
      <c r="A84" s="51" t="s">
        <v>1974</v>
      </c>
      <c r="B84" s="51">
        <v>184</v>
      </c>
      <c r="C84" s="51" t="s">
        <v>1869</v>
      </c>
      <c r="I84" s="20"/>
    </row>
    <row r="85" spans="1:9" ht="15.75" customHeight="1">
      <c r="A85" s="51" t="s">
        <v>1975</v>
      </c>
      <c r="B85" s="51">
        <v>185</v>
      </c>
      <c r="C85" s="51" t="s">
        <v>1869</v>
      </c>
      <c r="I85" s="20"/>
    </row>
    <row r="86" spans="1:9" ht="15.75" customHeight="1">
      <c r="A86" s="51" t="s">
        <v>1976</v>
      </c>
      <c r="B86" s="51">
        <v>186</v>
      </c>
      <c r="C86" s="51" t="s">
        <v>1869</v>
      </c>
      <c r="I86" s="20"/>
    </row>
    <row r="87" spans="1:9" ht="15.75" customHeight="1">
      <c r="A87" s="51" t="s">
        <v>1977</v>
      </c>
      <c r="B87" s="51">
        <v>187</v>
      </c>
      <c r="C87" s="51" t="s">
        <v>1869</v>
      </c>
      <c r="I87" s="20"/>
    </row>
    <row r="88" spans="1:9" ht="15.75" customHeight="1">
      <c r="A88" s="51" t="s">
        <v>1978</v>
      </c>
      <c r="B88" s="51">
        <v>188</v>
      </c>
      <c r="C88" s="51" t="s">
        <v>1869</v>
      </c>
      <c r="I88" s="20"/>
    </row>
    <row r="89" spans="1:9" ht="15.75" customHeight="1">
      <c r="A89" s="51" t="s">
        <v>1979</v>
      </c>
      <c r="B89" s="51">
        <v>189</v>
      </c>
      <c r="C89" s="51" t="s">
        <v>1869</v>
      </c>
      <c r="I89" s="20"/>
    </row>
    <row r="90" spans="1:9" ht="15.75" customHeight="1">
      <c r="A90" s="51" t="s">
        <v>1980</v>
      </c>
      <c r="B90" s="51">
        <v>190</v>
      </c>
      <c r="C90" s="51" t="s">
        <v>1869</v>
      </c>
      <c r="I90" s="20"/>
    </row>
    <row r="91" spans="1:9" ht="15.75" customHeight="1">
      <c r="A91" s="51" t="s">
        <v>1981</v>
      </c>
      <c r="B91" s="51">
        <v>191</v>
      </c>
      <c r="C91" s="51" t="s">
        <v>1869</v>
      </c>
      <c r="I91" s="20"/>
    </row>
    <row r="92" spans="1:9" ht="15.75" customHeight="1">
      <c r="A92" s="51" t="s">
        <v>1982</v>
      </c>
      <c r="B92" s="51">
        <v>192</v>
      </c>
      <c r="C92" s="51" t="s">
        <v>1869</v>
      </c>
      <c r="I92" s="20"/>
    </row>
    <row r="93" spans="1:9" ht="15.75" customHeight="1">
      <c r="A93" s="51" t="s">
        <v>1983</v>
      </c>
      <c r="B93" s="51">
        <v>193</v>
      </c>
      <c r="C93" s="51" t="s">
        <v>1869</v>
      </c>
      <c r="I93" s="20"/>
    </row>
    <row r="94" spans="1:9" ht="15.75" customHeight="1">
      <c r="A94" s="51" t="s">
        <v>1984</v>
      </c>
      <c r="B94" s="51">
        <v>194</v>
      </c>
      <c r="C94" s="51" t="s">
        <v>1869</v>
      </c>
      <c r="I94" s="20"/>
    </row>
    <row r="95" spans="1:9" ht="15.75" customHeight="1">
      <c r="A95" s="51" t="s">
        <v>1985</v>
      </c>
      <c r="B95" s="51">
        <v>195</v>
      </c>
      <c r="C95" s="51" t="s">
        <v>1869</v>
      </c>
      <c r="I95" s="20"/>
    </row>
    <row r="96" spans="1:9" ht="15.75" customHeight="1">
      <c r="A96" s="51" t="s">
        <v>1986</v>
      </c>
      <c r="B96" s="51">
        <v>196</v>
      </c>
      <c r="C96" s="51" t="s">
        <v>1869</v>
      </c>
      <c r="I96" s="20"/>
    </row>
    <row r="97" spans="1:9" ht="15.75" customHeight="1">
      <c r="A97" s="51" t="s">
        <v>1987</v>
      </c>
      <c r="B97" s="51">
        <v>197</v>
      </c>
      <c r="C97" s="51" t="s">
        <v>1869</v>
      </c>
      <c r="I97" s="20"/>
    </row>
    <row r="98" spans="1:9" ht="15.75" customHeight="1">
      <c r="A98" s="51" t="s">
        <v>1988</v>
      </c>
      <c r="B98" s="51">
        <v>198</v>
      </c>
      <c r="C98" s="51" t="s">
        <v>1869</v>
      </c>
      <c r="I98" s="20"/>
    </row>
    <row r="99" spans="1:9" ht="15.75" customHeight="1">
      <c r="A99" s="51" t="s">
        <v>1989</v>
      </c>
      <c r="B99" s="51">
        <v>199</v>
      </c>
      <c r="C99" s="51" t="s">
        <v>1869</v>
      </c>
      <c r="I99" s="20"/>
    </row>
    <row r="100" spans="1:9" ht="15.75" customHeight="1">
      <c r="A100" s="51" t="s">
        <v>1990</v>
      </c>
      <c r="B100" s="51">
        <v>200</v>
      </c>
      <c r="C100" s="51" t="s">
        <v>1869</v>
      </c>
      <c r="I100" s="20"/>
    </row>
    <row r="101" spans="1:9" ht="15.75" customHeight="1">
      <c r="A101" s="51" t="s">
        <v>1991</v>
      </c>
      <c r="B101" s="51">
        <v>201</v>
      </c>
      <c r="C101" s="51" t="s">
        <v>1869</v>
      </c>
      <c r="I101" s="20"/>
    </row>
    <row r="102" spans="1:9" ht="15.75" customHeight="1">
      <c r="A102" s="51" t="s">
        <v>1992</v>
      </c>
      <c r="B102" s="51">
        <v>202</v>
      </c>
      <c r="C102" s="51" t="s">
        <v>1869</v>
      </c>
      <c r="I102" s="20"/>
    </row>
    <row r="103" spans="1:9" ht="15.75" customHeight="1">
      <c r="A103" s="51" t="s">
        <v>1993</v>
      </c>
      <c r="B103" s="51">
        <v>203</v>
      </c>
      <c r="C103" s="51" t="s">
        <v>1869</v>
      </c>
      <c r="I103" s="20"/>
    </row>
    <row r="104" spans="1:9" ht="15.75" customHeight="1">
      <c r="A104" s="51" t="s">
        <v>1994</v>
      </c>
      <c r="B104" s="51">
        <v>204</v>
      </c>
      <c r="C104" s="51">
        <v>0</v>
      </c>
      <c r="I104" s="20"/>
    </row>
    <row r="105" spans="1:9" ht="15.75" customHeight="1">
      <c r="A105" s="51" t="s">
        <v>1995</v>
      </c>
      <c r="B105" s="51">
        <v>205</v>
      </c>
      <c r="C105" s="51" t="s">
        <v>1951</v>
      </c>
      <c r="I105" s="20"/>
    </row>
    <row r="106" spans="1:9" ht="15.75" customHeight="1">
      <c r="A106" s="51" t="s">
        <v>1996</v>
      </c>
      <c r="B106" s="51">
        <v>206</v>
      </c>
      <c r="C106" s="51" t="s">
        <v>1869</v>
      </c>
      <c r="I106" s="20"/>
    </row>
    <row r="107" spans="1:9" ht="15.75" customHeight="1">
      <c r="A107" s="51" t="s">
        <v>1997</v>
      </c>
      <c r="B107" s="51">
        <v>207</v>
      </c>
      <c r="C107" s="51" t="s">
        <v>1869</v>
      </c>
      <c r="I107" s="20"/>
    </row>
    <row r="108" spans="1:9" ht="15.75" customHeight="1">
      <c r="A108" s="51" t="s">
        <v>1998</v>
      </c>
      <c r="B108" s="51">
        <v>208</v>
      </c>
      <c r="C108" s="51" t="s">
        <v>1869</v>
      </c>
      <c r="I108" s="20"/>
    </row>
    <row r="109" spans="1:9" ht="15.75" customHeight="1">
      <c r="A109" s="51" t="s">
        <v>1999</v>
      </c>
      <c r="B109" s="51">
        <v>209</v>
      </c>
      <c r="C109" s="51" t="s">
        <v>2000</v>
      </c>
      <c r="I109" s="20"/>
    </row>
    <row r="110" spans="1:9" ht="15.75" customHeight="1">
      <c r="A110" s="51" t="s">
        <v>2001</v>
      </c>
      <c r="B110" s="51">
        <v>210</v>
      </c>
      <c r="C110" s="51" t="s">
        <v>1869</v>
      </c>
      <c r="I110" s="20"/>
    </row>
    <row r="111" spans="1:9" ht="15.75" customHeight="1">
      <c r="A111" s="51" t="s">
        <v>2002</v>
      </c>
      <c r="B111" s="51">
        <v>211</v>
      </c>
      <c r="C111" s="51" t="s">
        <v>2000</v>
      </c>
      <c r="I111" s="20"/>
    </row>
    <row r="112" spans="1:9" ht="15.75" customHeight="1">
      <c r="A112" s="51" t="s">
        <v>2003</v>
      </c>
      <c r="B112" s="51">
        <v>212</v>
      </c>
      <c r="C112" s="51" t="s">
        <v>2004</v>
      </c>
      <c r="I112" s="20"/>
    </row>
    <row r="113" spans="1:9" ht="15.75" customHeight="1">
      <c r="A113" s="51" t="s">
        <v>2005</v>
      </c>
      <c r="B113" s="51">
        <v>213</v>
      </c>
      <c r="C113" s="51" t="s">
        <v>1951</v>
      </c>
      <c r="I113" s="20"/>
    </row>
    <row r="114" spans="1:9" ht="15.75" customHeight="1">
      <c r="A114" s="51" t="s">
        <v>2006</v>
      </c>
      <c r="B114" s="51">
        <v>214</v>
      </c>
      <c r="C114" s="51" t="s">
        <v>2007</v>
      </c>
      <c r="I114" s="20"/>
    </row>
    <row r="115" spans="1:9" ht="15.75" customHeight="1">
      <c r="A115" s="51" t="s">
        <v>2008</v>
      </c>
      <c r="B115" s="51">
        <v>215</v>
      </c>
      <c r="C115" s="51" t="s">
        <v>2000</v>
      </c>
      <c r="I115" s="20"/>
    </row>
    <row r="116" spans="1:9" ht="15.75" customHeight="1">
      <c r="A116" s="51" t="s">
        <v>2009</v>
      </c>
      <c r="B116" s="51">
        <v>216</v>
      </c>
      <c r="C116" s="51" t="s">
        <v>1945</v>
      </c>
      <c r="I116" s="20"/>
    </row>
    <row r="117" spans="1:9" ht="15.75" customHeight="1">
      <c r="A117" s="51" t="s">
        <v>2010</v>
      </c>
      <c r="B117" s="51">
        <v>217</v>
      </c>
      <c r="C117" s="51" t="s">
        <v>1869</v>
      </c>
      <c r="I117" s="20"/>
    </row>
    <row r="118" spans="1:9" ht="15.75" customHeight="1">
      <c r="A118" s="51" t="s">
        <v>2011</v>
      </c>
      <c r="B118" s="51">
        <v>218</v>
      </c>
      <c r="C118" s="51" t="s">
        <v>2000</v>
      </c>
      <c r="I118" s="20"/>
    </row>
    <row r="119" spans="1:9" ht="15.75" customHeight="1">
      <c r="A119" s="51" t="s">
        <v>2012</v>
      </c>
      <c r="B119" s="51">
        <v>219</v>
      </c>
      <c r="C119" s="51" t="s">
        <v>2000</v>
      </c>
      <c r="I119" s="20"/>
    </row>
    <row r="120" spans="1:9" ht="15.75" customHeight="1">
      <c r="A120" s="51" t="s">
        <v>2013</v>
      </c>
      <c r="B120" s="51">
        <v>220</v>
      </c>
      <c r="C120" s="51" t="s">
        <v>1869</v>
      </c>
      <c r="I120" s="20"/>
    </row>
    <row r="121" spans="1:9" ht="15.75" customHeight="1">
      <c r="A121" s="51" t="s">
        <v>2014</v>
      </c>
      <c r="B121" s="51">
        <v>221</v>
      </c>
      <c r="C121" s="51" t="s">
        <v>1869</v>
      </c>
      <c r="I121" s="20"/>
    </row>
    <row r="122" spans="1:9" ht="15.75" customHeight="1">
      <c r="A122" s="51" t="s">
        <v>2015</v>
      </c>
      <c r="B122" s="51">
        <v>222</v>
      </c>
      <c r="C122" s="51" t="s">
        <v>1869</v>
      </c>
      <c r="I122" s="20"/>
    </row>
    <row r="123" spans="1:9" ht="15.75" customHeight="1">
      <c r="A123" s="51" t="s">
        <v>2016</v>
      </c>
      <c r="B123" s="51">
        <v>223</v>
      </c>
      <c r="C123" s="51" t="s">
        <v>1869</v>
      </c>
      <c r="I123" s="20"/>
    </row>
    <row r="124" spans="1:9" ht="15.75" customHeight="1">
      <c r="A124" s="51" t="s">
        <v>2017</v>
      </c>
      <c r="B124" s="51">
        <v>224</v>
      </c>
      <c r="C124" s="51" t="s">
        <v>1951</v>
      </c>
      <c r="I124" s="20"/>
    </row>
    <row r="125" spans="1:9" ht="15.75" customHeight="1">
      <c r="A125" s="51" t="s">
        <v>2018</v>
      </c>
      <c r="B125" s="51">
        <v>225</v>
      </c>
      <c r="C125" s="51" t="s">
        <v>1951</v>
      </c>
      <c r="I125" s="20"/>
    </row>
    <row r="126" spans="1:9" ht="15.75" customHeight="1">
      <c r="A126" s="51" t="s">
        <v>2019</v>
      </c>
      <c r="B126" s="51">
        <v>226</v>
      </c>
      <c r="C126" s="51" t="s">
        <v>2020</v>
      </c>
      <c r="I126" s="20"/>
    </row>
    <row r="127" spans="1:9" ht="15.75" customHeight="1">
      <c r="A127" s="51" t="s">
        <v>2021</v>
      </c>
      <c r="B127" s="51">
        <v>227</v>
      </c>
      <c r="C127" s="51" t="s">
        <v>2022</v>
      </c>
      <c r="I127" s="20"/>
    </row>
    <row r="128" spans="1:9" ht="15.75" customHeight="1">
      <c r="A128" s="51" t="s">
        <v>2023</v>
      </c>
      <c r="B128" s="51">
        <v>228</v>
      </c>
      <c r="C128" s="51" t="s">
        <v>2024</v>
      </c>
      <c r="I128" s="20"/>
    </row>
    <row r="129" spans="1:9" ht="15.75" customHeight="1">
      <c r="A129" s="51" t="s">
        <v>2025</v>
      </c>
      <c r="B129" s="51">
        <v>229</v>
      </c>
      <c r="C129" s="51" t="s">
        <v>2000</v>
      </c>
      <c r="I129" s="20"/>
    </row>
    <row r="130" spans="1:9" ht="15.75" customHeight="1">
      <c r="A130" s="51" t="s">
        <v>2026</v>
      </c>
      <c r="B130" s="51">
        <v>230</v>
      </c>
      <c r="C130" s="51" t="s">
        <v>2027</v>
      </c>
      <c r="I130" s="20"/>
    </row>
    <row r="131" spans="1:9" ht="15.75" customHeight="1">
      <c r="A131" s="51" t="s">
        <v>2028</v>
      </c>
      <c r="B131" s="51">
        <v>231</v>
      </c>
      <c r="C131" s="51" t="s">
        <v>1869</v>
      </c>
      <c r="I131" s="20"/>
    </row>
    <row r="132" spans="1:9" ht="15.75" customHeight="1">
      <c r="A132" s="51" t="s">
        <v>2029</v>
      </c>
      <c r="B132" s="51">
        <v>232</v>
      </c>
      <c r="C132" s="51" t="s">
        <v>1951</v>
      </c>
      <c r="I132" s="20"/>
    </row>
    <row r="133" spans="1:9" ht="15.75" customHeight="1">
      <c r="A133" s="51" t="s">
        <v>2030</v>
      </c>
      <c r="B133" s="51">
        <v>233</v>
      </c>
      <c r="C133" s="51" t="s">
        <v>1951</v>
      </c>
      <c r="I133" s="20"/>
    </row>
    <row r="134" spans="1:9" ht="15.75" customHeight="1">
      <c r="A134" s="51" t="s">
        <v>2031</v>
      </c>
      <c r="B134" s="51">
        <v>234</v>
      </c>
      <c r="C134" s="51" t="s">
        <v>1951</v>
      </c>
      <c r="I134" s="20"/>
    </row>
    <row r="135" spans="1:9" ht="15.75" customHeight="1">
      <c r="A135" s="51" t="s">
        <v>2032</v>
      </c>
      <c r="B135" s="51">
        <v>235</v>
      </c>
      <c r="C135" s="51" t="s">
        <v>1869</v>
      </c>
      <c r="I135" s="20"/>
    </row>
    <row r="136" spans="1:9" ht="15.75" customHeight="1">
      <c r="A136" s="51" t="s">
        <v>2033</v>
      </c>
      <c r="B136" s="51">
        <v>236</v>
      </c>
      <c r="C136" s="51" t="s">
        <v>2024</v>
      </c>
      <c r="I136" s="20"/>
    </row>
    <row r="137" spans="1:9" ht="15.75" customHeight="1">
      <c r="A137" s="51" t="s">
        <v>2034</v>
      </c>
      <c r="B137" s="51">
        <v>237</v>
      </c>
      <c r="C137" s="51" t="s">
        <v>1945</v>
      </c>
      <c r="I137" s="20"/>
    </row>
    <row r="138" spans="1:9" ht="15.75" customHeight="1">
      <c r="A138" s="51" t="s">
        <v>2035</v>
      </c>
      <c r="B138" s="51">
        <v>238</v>
      </c>
      <c r="C138" s="51" t="s">
        <v>1869</v>
      </c>
      <c r="I138" s="20"/>
    </row>
    <row r="139" spans="1:9" ht="15.75" customHeight="1">
      <c r="A139" s="51" t="s">
        <v>2036</v>
      </c>
      <c r="B139" s="51">
        <v>239</v>
      </c>
      <c r="C139" s="51" t="s">
        <v>1869</v>
      </c>
      <c r="I139" s="20"/>
    </row>
    <row r="140" spans="1:9" ht="15.75" customHeight="1">
      <c r="A140" s="51" t="s">
        <v>2037</v>
      </c>
      <c r="B140" s="51">
        <v>240</v>
      </c>
      <c r="C140" s="51" t="s">
        <v>1869</v>
      </c>
      <c r="I140" s="20"/>
    </row>
    <row r="141" spans="1:9" ht="15.75" customHeight="1">
      <c r="A141" s="51" t="s">
        <v>2038</v>
      </c>
      <c r="B141" s="51">
        <v>241</v>
      </c>
      <c r="C141" s="51" t="s">
        <v>1869</v>
      </c>
      <c r="I141" s="20"/>
    </row>
    <row r="142" spans="1:9" ht="15.75" customHeight="1">
      <c r="A142" s="51" t="s">
        <v>2039</v>
      </c>
      <c r="B142" s="51">
        <v>242</v>
      </c>
      <c r="C142" s="51" t="s">
        <v>1869</v>
      </c>
      <c r="I142" s="20"/>
    </row>
    <row r="143" spans="1:9" ht="15.75" customHeight="1">
      <c r="A143" s="51" t="s">
        <v>2040</v>
      </c>
      <c r="B143" s="51">
        <v>243</v>
      </c>
      <c r="C143" s="51" t="s">
        <v>1869</v>
      </c>
      <c r="I143" s="20"/>
    </row>
    <row r="144" spans="1:9" ht="15.75" customHeight="1">
      <c r="A144" s="51" t="s">
        <v>2041</v>
      </c>
      <c r="B144" s="51">
        <v>244</v>
      </c>
      <c r="C144" s="51" t="s">
        <v>1869</v>
      </c>
      <c r="I144" s="20"/>
    </row>
    <row r="145" spans="1:9" ht="15.75" customHeight="1">
      <c r="A145" s="51" t="s">
        <v>2042</v>
      </c>
      <c r="B145" s="51">
        <v>245</v>
      </c>
      <c r="C145" s="51" t="s">
        <v>1869</v>
      </c>
      <c r="I145" s="20"/>
    </row>
    <row r="146" spans="1:9" ht="15.75" customHeight="1">
      <c r="A146" s="51" t="s">
        <v>2043</v>
      </c>
      <c r="B146" s="51">
        <v>246</v>
      </c>
      <c r="C146" s="51" t="s">
        <v>1869</v>
      </c>
      <c r="I146" s="20"/>
    </row>
    <row r="147" spans="1:9" ht="15.75" customHeight="1">
      <c r="A147" s="51" t="s">
        <v>2044</v>
      </c>
      <c r="B147" s="51">
        <v>247</v>
      </c>
      <c r="C147" s="51" t="s">
        <v>1869</v>
      </c>
      <c r="I147" s="20"/>
    </row>
    <row r="148" spans="1:9" ht="15.75" customHeight="1">
      <c r="A148" s="51" t="s">
        <v>2045</v>
      </c>
      <c r="B148" s="51">
        <v>248</v>
      </c>
      <c r="C148" s="51" t="s">
        <v>1869</v>
      </c>
      <c r="I148" s="20"/>
    </row>
    <row r="149" spans="1:9" ht="15.75" customHeight="1">
      <c r="A149" s="51" t="s">
        <v>2046</v>
      </c>
      <c r="B149" s="51">
        <v>249</v>
      </c>
      <c r="C149" s="51" t="s">
        <v>1869</v>
      </c>
      <c r="I149" s="20"/>
    </row>
    <row r="150" spans="1:9" ht="15.75" customHeight="1">
      <c r="A150" s="51" t="s">
        <v>2047</v>
      </c>
      <c r="B150" s="51">
        <v>251</v>
      </c>
      <c r="C150" s="51" t="s">
        <v>1869</v>
      </c>
      <c r="I150" s="20"/>
    </row>
    <row r="151" spans="1:9" ht="15.75" customHeight="1">
      <c r="A151" s="51" t="s">
        <v>2048</v>
      </c>
      <c r="B151" s="51">
        <v>252</v>
      </c>
      <c r="C151" s="51" t="s">
        <v>1869</v>
      </c>
      <c r="I151" s="20"/>
    </row>
    <row r="152" spans="1:9" ht="15.75" customHeight="1">
      <c r="A152" s="51" t="s">
        <v>2049</v>
      </c>
      <c r="B152" s="51">
        <v>253</v>
      </c>
      <c r="C152" s="51" t="s">
        <v>1869</v>
      </c>
      <c r="I152" s="20"/>
    </row>
    <row r="153" spans="1:9" ht="15.75" customHeight="1">
      <c r="A153" s="51" t="s">
        <v>2050</v>
      </c>
      <c r="B153" s="51">
        <v>254</v>
      </c>
      <c r="C153" s="51" t="s">
        <v>1869</v>
      </c>
      <c r="I153" s="20"/>
    </row>
    <row r="154" spans="1:9" ht="15.75" customHeight="1">
      <c r="A154" s="51" t="s">
        <v>2051</v>
      </c>
      <c r="B154" s="51">
        <v>255</v>
      </c>
      <c r="C154" s="51" t="s">
        <v>1869</v>
      </c>
      <c r="I154" s="20"/>
    </row>
    <row r="155" spans="1:9" ht="15.75" customHeight="1">
      <c r="A155" s="51" t="s">
        <v>2052</v>
      </c>
      <c r="B155" s="51">
        <v>256</v>
      </c>
      <c r="C155" s="51" t="s">
        <v>1869</v>
      </c>
      <c r="I155" s="20"/>
    </row>
    <row r="156" spans="1:9" ht="15.75" customHeight="1">
      <c r="A156" s="51" t="s">
        <v>2053</v>
      </c>
      <c r="B156" s="51">
        <v>257</v>
      </c>
      <c r="C156" s="51" t="s">
        <v>2000</v>
      </c>
      <c r="I156" s="20"/>
    </row>
    <row r="157" spans="1:9" ht="15.75" customHeight="1">
      <c r="A157" s="51" t="s">
        <v>2054</v>
      </c>
      <c r="B157" s="51">
        <v>261</v>
      </c>
      <c r="C157" s="51" t="s">
        <v>1869</v>
      </c>
      <c r="I157" s="20"/>
    </row>
    <row r="158" spans="1:9" ht="15.75" customHeight="1">
      <c r="A158" s="51" t="s">
        <v>2055</v>
      </c>
      <c r="B158" s="51">
        <v>262</v>
      </c>
      <c r="C158" s="51" t="s">
        <v>1869</v>
      </c>
      <c r="I158" s="20"/>
    </row>
    <row r="159" spans="1:9" ht="15.75" customHeight="1">
      <c r="A159" s="51" t="s">
        <v>2056</v>
      </c>
      <c r="B159" s="51">
        <v>263</v>
      </c>
      <c r="C159" s="51" t="s">
        <v>1869</v>
      </c>
      <c r="I159" s="20"/>
    </row>
    <row r="160" spans="1:9" ht="15.75" customHeight="1">
      <c r="A160" s="51" t="s">
        <v>2057</v>
      </c>
      <c r="B160" s="51">
        <v>264</v>
      </c>
      <c r="C160" s="51" t="s">
        <v>1869</v>
      </c>
      <c r="I160" s="20"/>
    </row>
    <row r="161" spans="1:9" ht="15.75" customHeight="1">
      <c r="A161" s="51" t="s">
        <v>2058</v>
      </c>
      <c r="B161" s="51">
        <v>265</v>
      </c>
      <c r="C161" s="51" t="s">
        <v>1869</v>
      </c>
      <c r="I161" s="20"/>
    </row>
    <row r="162" spans="1:9" ht="15.75" customHeight="1">
      <c r="A162" s="51" t="s">
        <v>2059</v>
      </c>
      <c r="B162" s="51">
        <v>266</v>
      </c>
      <c r="C162" s="51" t="s">
        <v>1869</v>
      </c>
      <c r="I162" s="20"/>
    </row>
    <row r="163" spans="1:9" ht="15.75" customHeight="1">
      <c r="A163" s="51" t="s">
        <v>2060</v>
      </c>
      <c r="B163" s="51">
        <v>267</v>
      </c>
      <c r="C163" s="51" t="s">
        <v>1869</v>
      </c>
      <c r="I163" s="20"/>
    </row>
    <row r="164" spans="1:9" ht="15.75" customHeight="1">
      <c r="A164" s="51" t="s">
        <v>2061</v>
      </c>
      <c r="B164" s="51">
        <v>268</v>
      </c>
      <c r="C164" s="51" t="s">
        <v>1869</v>
      </c>
      <c r="I164" s="20"/>
    </row>
    <row r="165" spans="1:9" ht="15.75" customHeight="1">
      <c r="A165" s="51" t="s">
        <v>2062</v>
      </c>
      <c r="B165" s="51">
        <v>269</v>
      </c>
      <c r="C165" s="51" t="s">
        <v>1869</v>
      </c>
      <c r="I165" s="20"/>
    </row>
    <row r="166" spans="1:9" ht="15.75" customHeight="1">
      <c r="A166" s="51" t="s">
        <v>2063</v>
      </c>
      <c r="B166" s="51">
        <v>270</v>
      </c>
      <c r="C166" s="51" t="s">
        <v>1869</v>
      </c>
      <c r="I166" s="20"/>
    </row>
    <row r="167" spans="1:9" ht="15.75" customHeight="1">
      <c r="A167" s="51" t="s">
        <v>2064</v>
      </c>
      <c r="B167" s="51">
        <v>271</v>
      </c>
      <c r="C167" s="51" t="s">
        <v>1869</v>
      </c>
      <c r="I167" s="20"/>
    </row>
    <row r="168" spans="1:9" ht="15.75" customHeight="1">
      <c r="A168" s="51" t="s">
        <v>2065</v>
      </c>
      <c r="B168" s="51">
        <v>272</v>
      </c>
      <c r="C168" s="51" t="s">
        <v>1869</v>
      </c>
      <c r="I168" s="20"/>
    </row>
    <row r="169" spans="1:9" ht="15.75" customHeight="1">
      <c r="A169" s="51" t="s">
        <v>2066</v>
      </c>
      <c r="B169" s="51">
        <v>273</v>
      </c>
      <c r="C169" s="51" t="s">
        <v>1869</v>
      </c>
      <c r="I169" s="20"/>
    </row>
    <row r="170" spans="1:9" ht="15.75" customHeight="1">
      <c r="A170" s="51" t="s">
        <v>2067</v>
      </c>
      <c r="B170" s="51">
        <v>274</v>
      </c>
      <c r="C170" s="51" t="s">
        <v>1869</v>
      </c>
      <c r="I170" s="20"/>
    </row>
    <row r="171" spans="1:9" ht="15.75" customHeight="1">
      <c r="A171" s="51" t="s">
        <v>2068</v>
      </c>
      <c r="B171" s="51">
        <v>275</v>
      </c>
      <c r="C171" s="51" t="s">
        <v>1869</v>
      </c>
      <c r="I171" s="20"/>
    </row>
    <row r="172" spans="1:9" ht="15.75" customHeight="1">
      <c r="A172" s="51" t="s">
        <v>2069</v>
      </c>
      <c r="B172" s="51">
        <v>276</v>
      </c>
      <c r="C172" s="51" t="s">
        <v>1869</v>
      </c>
      <c r="I172" s="20"/>
    </row>
    <row r="173" spans="1:9" ht="15.75" customHeight="1">
      <c r="A173" s="51" t="s">
        <v>2070</v>
      </c>
      <c r="B173" s="51">
        <v>277</v>
      </c>
      <c r="C173" s="51" t="s">
        <v>1869</v>
      </c>
      <c r="I173" s="20"/>
    </row>
    <row r="174" spans="1:9" ht="15.75" customHeight="1">
      <c r="A174" s="51" t="s">
        <v>2071</v>
      </c>
      <c r="B174" s="51">
        <v>278</v>
      </c>
      <c r="C174" s="51" t="s">
        <v>1869</v>
      </c>
      <c r="I174" s="20"/>
    </row>
    <row r="175" spans="1:9" ht="15.75" customHeight="1">
      <c r="A175" s="51" t="s">
        <v>2072</v>
      </c>
      <c r="B175" s="51">
        <v>279</v>
      </c>
      <c r="C175" s="51" t="s">
        <v>1869</v>
      </c>
      <c r="I175" s="20"/>
    </row>
    <row r="176" spans="1:9" ht="15.75" customHeight="1">
      <c r="A176" s="51" t="s">
        <v>2073</v>
      </c>
      <c r="B176" s="51">
        <v>280</v>
      </c>
      <c r="C176" s="51" t="s">
        <v>1869</v>
      </c>
      <c r="I176" s="20"/>
    </row>
    <row r="177" spans="1:9" ht="15.75" customHeight="1">
      <c r="A177" s="51" t="s">
        <v>2074</v>
      </c>
      <c r="B177" s="51">
        <v>281</v>
      </c>
      <c r="C177" s="51" t="s">
        <v>1869</v>
      </c>
      <c r="I177" s="20"/>
    </row>
    <row r="178" spans="1:9" ht="15.75" customHeight="1">
      <c r="A178" s="51" t="s">
        <v>2075</v>
      </c>
      <c r="B178" s="51">
        <v>282</v>
      </c>
      <c r="C178" s="51" t="s">
        <v>1869</v>
      </c>
      <c r="I178" s="20"/>
    </row>
    <row r="179" spans="1:9" ht="15.75" customHeight="1">
      <c r="A179" s="51" t="s">
        <v>2076</v>
      </c>
      <c r="B179" s="51">
        <v>283</v>
      </c>
      <c r="C179" s="51" t="s">
        <v>1869</v>
      </c>
      <c r="I179" s="20"/>
    </row>
    <row r="180" spans="1:9" ht="15.75" customHeight="1">
      <c r="A180" s="51" t="s">
        <v>2077</v>
      </c>
      <c r="B180" s="51">
        <v>284</v>
      </c>
      <c r="C180" s="51" t="s">
        <v>1869</v>
      </c>
      <c r="I180" s="20"/>
    </row>
    <row r="181" spans="1:9" ht="15.75" customHeight="1">
      <c r="A181" s="51" t="s">
        <v>2078</v>
      </c>
      <c r="B181" s="51">
        <v>285</v>
      </c>
      <c r="C181" s="51" t="s">
        <v>1869</v>
      </c>
      <c r="I181" s="20"/>
    </row>
    <row r="182" spans="1:9" ht="15.75" customHeight="1">
      <c r="A182" s="51" t="s">
        <v>2079</v>
      </c>
      <c r="B182" s="51">
        <v>286</v>
      </c>
      <c r="C182" s="51" t="s">
        <v>1869</v>
      </c>
      <c r="I182" s="20"/>
    </row>
    <row r="183" spans="1:9" ht="15.75" customHeight="1">
      <c r="A183" s="51" t="s">
        <v>2080</v>
      </c>
      <c r="B183" s="51">
        <v>287</v>
      </c>
      <c r="C183" s="51" t="s">
        <v>1869</v>
      </c>
      <c r="I183" s="20"/>
    </row>
    <row r="184" spans="1:9" ht="15.75" customHeight="1">
      <c r="A184" s="51" t="s">
        <v>2081</v>
      </c>
      <c r="B184" s="51">
        <v>288</v>
      </c>
      <c r="C184" s="51" t="s">
        <v>1869</v>
      </c>
      <c r="I184" s="20"/>
    </row>
    <row r="185" spans="1:9" ht="15.75" customHeight="1">
      <c r="A185" s="51" t="s">
        <v>2082</v>
      </c>
      <c r="B185" s="51">
        <v>289</v>
      </c>
      <c r="C185" s="51" t="s">
        <v>1869</v>
      </c>
      <c r="I185" s="20"/>
    </row>
    <row r="186" spans="1:9" ht="15.75" customHeight="1">
      <c r="A186" s="51" t="s">
        <v>2083</v>
      </c>
      <c r="B186" s="51">
        <v>290</v>
      </c>
      <c r="C186" s="51" t="s">
        <v>1869</v>
      </c>
      <c r="I186" s="20"/>
    </row>
    <row r="187" spans="1:9" ht="15.75" customHeight="1">
      <c r="A187" s="51" t="s">
        <v>2084</v>
      </c>
      <c r="B187" s="51">
        <v>291</v>
      </c>
      <c r="C187" s="51" t="s">
        <v>1869</v>
      </c>
      <c r="I187" s="20"/>
    </row>
    <row r="188" spans="1:9" ht="15.75" customHeight="1">
      <c r="A188" s="51" t="s">
        <v>2085</v>
      </c>
      <c r="B188" s="51">
        <v>292</v>
      </c>
      <c r="C188" s="51" t="s">
        <v>1869</v>
      </c>
      <c r="I188" s="20"/>
    </row>
    <row r="189" spans="1:9" ht="15.75" customHeight="1">
      <c r="A189" s="51" t="s">
        <v>2086</v>
      </c>
      <c r="B189" s="51">
        <v>293</v>
      </c>
      <c r="C189" s="51" t="s">
        <v>1869</v>
      </c>
      <c r="I189" s="20"/>
    </row>
    <row r="190" spans="1:9" ht="15.75" customHeight="1">
      <c r="A190" s="51" t="s">
        <v>2087</v>
      </c>
      <c r="B190" s="51">
        <v>294</v>
      </c>
      <c r="C190" s="51" t="s">
        <v>1869</v>
      </c>
      <c r="I190" s="20"/>
    </row>
    <row r="191" spans="1:9" ht="15.75" customHeight="1">
      <c r="A191" s="51" t="s">
        <v>2088</v>
      </c>
      <c r="B191" s="51">
        <v>295</v>
      </c>
      <c r="C191" s="51" t="s">
        <v>1869</v>
      </c>
      <c r="I191" s="20"/>
    </row>
    <row r="192" spans="1:9" ht="15.75" customHeight="1">
      <c r="A192" s="51" t="s">
        <v>2089</v>
      </c>
      <c r="B192" s="51">
        <v>296</v>
      </c>
      <c r="C192" s="51" t="s">
        <v>1869</v>
      </c>
      <c r="I192" s="20"/>
    </row>
    <row r="193" spans="1:9" ht="15.75" customHeight="1">
      <c r="A193" s="51" t="s">
        <v>2090</v>
      </c>
      <c r="B193" s="51">
        <v>297</v>
      </c>
      <c r="C193" s="51" t="s">
        <v>1869</v>
      </c>
      <c r="I193" s="20"/>
    </row>
    <row r="194" spans="1:9" ht="15.75" customHeight="1">
      <c r="A194" s="51" t="s">
        <v>2091</v>
      </c>
      <c r="B194" s="51">
        <v>298</v>
      </c>
      <c r="C194" s="51" t="s">
        <v>1869</v>
      </c>
      <c r="I194" s="20"/>
    </row>
    <row r="195" spans="1:9" ht="15.75" customHeight="1">
      <c r="A195" s="51" t="s">
        <v>2092</v>
      </c>
      <c r="B195" s="51">
        <v>299</v>
      </c>
      <c r="C195" s="51" t="s">
        <v>2000</v>
      </c>
      <c r="I195" s="20"/>
    </row>
    <row r="196" spans="1:9" ht="15.75" customHeight="1">
      <c r="A196" s="51" t="s">
        <v>2093</v>
      </c>
      <c r="B196" s="51">
        <v>300</v>
      </c>
      <c r="C196" s="51" t="s">
        <v>1869</v>
      </c>
      <c r="I196" s="20"/>
    </row>
    <row r="197" spans="1:9" ht="15.75" customHeight="1">
      <c r="A197" s="51" t="s">
        <v>2094</v>
      </c>
      <c r="B197" s="51">
        <v>301</v>
      </c>
      <c r="C197" s="51" t="s">
        <v>1869</v>
      </c>
      <c r="I197" s="20"/>
    </row>
    <row r="198" spans="1:9" ht="15.75" customHeight="1">
      <c r="A198" s="51" t="s">
        <v>2095</v>
      </c>
      <c r="B198" s="51">
        <v>302</v>
      </c>
      <c r="C198" s="51" t="s">
        <v>1869</v>
      </c>
      <c r="I198" s="20"/>
    </row>
    <row r="199" spans="1:9" ht="15.75" customHeight="1">
      <c r="A199" s="51" t="s">
        <v>2096</v>
      </c>
      <c r="B199" s="51">
        <v>303</v>
      </c>
      <c r="C199" s="51" t="s">
        <v>1869</v>
      </c>
      <c r="I199" s="20"/>
    </row>
    <row r="200" spans="1:9" ht="15.75" customHeight="1">
      <c r="A200" s="51" t="s">
        <v>2097</v>
      </c>
      <c r="B200" s="51">
        <v>304</v>
      </c>
      <c r="C200" s="51" t="s">
        <v>2004</v>
      </c>
      <c r="I200" s="20"/>
    </row>
    <row r="201" spans="1:9" ht="15.75" customHeight="1">
      <c r="A201" s="51" t="s">
        <v>2098</v>
      </c>
      <c r="B201" s="51">
        <v>305</v>
      </c>
      <c r="C201" s="51" t="s">
        <v>2004</v>
      </c>
      <c r="I201" s="20"/>
    </row>
    <row r="202" spans="1:9" ht="15.75" customHeight="1">
      <c r="A202" s="51" t="s">
        <v>2099</v>
      </c>
      <c r="B202" s="51">
        <v>306</v>
      </c>
      <c r="C202" s="51" t="s">
        <v>1869</v>
      </c>
      <c r="I202" s="20"/>
    </row>
    <row r="203" spans="1:9" ht="15.75" customHeight="1">
      <c r="A203" s="51" t="s">
        <v>2100</v>
      </c>
      <c r="B203" s="51">
        <v>307</v>
      </c>
      <c r="C203" s="51" t="s">
        <v>1869</v>
      </c>
      <c r="I203" s="20"/>
    </row>
    <row r="204" spans="1:9" ht="15.75" customHeight="1">
      <c r="A204" s="51" t="s">
        <v>2101</v>
      </c>
      <c r="B204" s="51">
        <v>308</v>
      </c>
      <c r="C204" s="51" t="s">
        <v>1869</v>
      </c>
      <c r="I204" s="20"/>
    </row>
    <row r="205" spans="1:9" ht="15.75" customHeight="1">
      <c r="A205" s="51" t="s">
        <v>2102</v>
      </c>
      <c r="B205" s="51">
        <v>309</v>
      </c>
      <c r="C205" s="51" t="s">
        <v>1869</v>
      </c>
      <c r="I205" s="20"/>
    </row>
    <row r="206" spans="1:9" ht="15.75" customHeight="1">
      <c r="A206" s="51" t="s">
        <v>2103</v>
      </c>
      <c r="B206" s="51">
        <v>310</v>
      </c>
      <c r="C206" s="51" t="s">
        <v>1951</v>
      </c>
      <c r="I206" s="20"/>
    </row>
    <row r="207" spans="1:9" ht="15.75" customHeight="1">
      <c r="A207" s="51" t="s">
        <v>2104</v>
      </c>
      <c r="B207" s="51">
        <v>311</v>
      </c>
      <c r="C207" s="51" t="s">
        <v>1869</v>
      </c>
      <c r="I207" s="20"/>
    </row>
    <row r="208" spans="1:9" ht="15.75" customHeight="1">
      <c r="A208" s="51" t="s">
        <v>2105</v>
      </c>
      <c r="B208" s="51">
        <v>312</v>
      </c>
      <c r="C208" s="51" t="s">
        <v>1869</v>
      </c>
      <c r="I208" s="20"/>
    </row>
    <row r="209" spans="1:9" ht="15.75" customHeight="1">
      <c r="A209" s="51" t="s">
        <v>2106</v>
      </c>
      <c r="B209" s="51">
        <v>313</v>
      </c>
      <c r="C209" s="51" t="s">
        <v>1869</v>
      </c>
      <c r="I209" s="20"/>
    </row>
    <row r="210" spans="1:9" ht="15.75" customHeight="1">
      <c r="A210" s="51" t="s">
        <v>2107</v>
      </c>
      <c r="B210" s="51">
        <v>314</v>
      </c>
      <c r="C210" s="51" t="s">
        <v>1869</v>
      </c>
      <c r="I210" s="20"/>
    </row>
    <row r="211" spans="1:9" ht="15.75" customHeight="1">
      <c r="A211" s="51" t="s">
        <v>2108</v>
      </c>
      <c r="B211" s="51">
        <v>315</v>
      </c>
      <c r="C211" s="51" t="s">
        <v>1869</v>
      </c>
      <c r="I211" s="20"/>
    </row>
    <row r="212" spans="1:9" ht="15.75" customHeight="1">
      <c r="A212" s="51" t="s">
        <v>2109</v>
      </c>
      <c r="B212" s="51">
        <v>316</v>
      </c>
      <c r="C212" s="51" t="s">
        <v>1869</v>
      </c>
      <c r="I212" s="20"/>
    </row>
    <row r="213" spans="1:9" ht="15.75" customHeight="1">
      <c r="A213" s="51" t="s">
        <v>2110</v>
      </c>
      <c r="B213" s="51">
        <v>317</v>
      </c>
      <c r="C213" s="51" t="s">
        <v>1869</v>
      </c>
      <c r="I213" s="20"/>
    </row>
    <row r="214" spans="1:9" ht="15.75" customHeight="1">
      <c r="A214" s="51" t="s">
        <v>2111</v>
      </c>
      <c r="B214" s="51">
        <v>318</v>
      </c>
      <c r="C214" s="51" t="s">
        <v>1869</v>
      </c>
      <c r="I214" s="20"/>
    </row>
    <row r="215" spans="1:9" ht="15.75" customHeight="1">
      <c r="A215" s="51" t="s">
        <v>2112</v>
      </c>
      <c r="B215" s="51">
        <v>319</v>
      </c>
      <c r="C215" s="51" t="s">
        <v>1869</v>
      </c>
      <c r="I215" s="20"/>
    </row>
    <row r="216" spans="1:9" ht="15.75" customHeight="1">
      <c r="A216" s="51" t="s">
        <v>2113</v>
      </c>
      <c r="B216" s="51">
        <v>320</v>
      </c>
      <c r="C216" s="51" t="s">
        <v>1869</v>
      </c>
      <c r="I216" s="20"/>
    </row>
    <row r="217" spans="1:9" ht="15.75" customHeight="1">
      <c r="A217" s="51" t="s">
        <v>2114</v>
      </c>
      <c r="B217" s="51">
        <v>321</v>
      </c>
      <c r="C217" s="51" t="s">
        <v>1869</v>
      </c>
      <c r="I217" s="20"/>
    </row>
    <row r="218" spans="1:9" ht="15.75" customHeight="1">
      <c r="A218" s="51" t="s">
        <v>2115</v>
      </c>
      <c r="B218" s="51">
        <v>322</v>
      </c>
      <c r="C218" s="51" t="s">
        <v>1869</v>
      </c>
      <c r="I218" s="20"/>
    </row>
    <row r="219" spans="1:9" ht="15.75" customHeight="1">
      <c r="A219" s="51" t="s">
        <v>2116</v>
      </c>
      <c r="B219" s="51">
        <v>323</v>
      </c>
      <c r="C219" s="51">
        <v>0</v>
      </c>
      <c r="I219" s="20"/>
    </row>
    <row r="220" spans="1:9" ht="15.75" customHeight="1">
      <c r="A220" s="51" t="s">
        <v>2117</v>
      </c>
      <c r="B220" s="51">
        <v>324</v>
      </c>
      <c r="C220" s="51" t="s">
        <v>1869</v>
      </c>
      <c r="I220" s="20"/>
    </row>
    <row r="221" spans="1:9" ht="15.75" customHeight="1">
      <c r="A221" s="51" t="s">
        <v>2118</v>
      </c>
      <c r="B221" s="51">
        <v>325</v>
      </c>
      <c r="C221" s="51" t="s">
        <v>1869</v>
      </c>
      <c r="I221" s="20"/>
    </row>
    <row r="222" spans="1:9" ht="15.75" customHeight="1">
      <c r="A222" s="51" t="s">
        <v>2119</v>
      </c>
      <c r="B222" s="51">
        <v>326</v>
      </c>
      <c r="C222" s="51" t="s">
        <v>1869</v>
      </c>
      <c r="I222" s="20"/>
    </row>
    <row r="223" spans="1:9" ht="15.75" customHeight="1">
      <c r="A223" s="51" t="s">
        <v>2120</v>
      </c>
      <c r="B223" s="51">
        <v>327</v>
      </c>
      <c r="C223" s="51" t="s">
        <v>1869</v>
      </c>
      <c r="I223" s="20"/>
    </row>
    <row r="224" spans="1:9" ht="15.75" customHeight="1">
      <c r="A224" s="51" t="s">
        <v>2121</v>
      </c>
      <c r="B224" s="51">
        <v>328</v>
      </c>
      <c r="C224" s="51" t="s">
        <v>1869</v>
      </c>
      <c r="I224" s="20"/>
    </row>
    <row r="225" spans="1:9" ht="15.75" customHeight="1">
      <c r="A225" s="51" t="s">
        <v>2122</v>
      </c>
      <c r="B225" s="51">
        <v>329</v>
      </c>
      <c r="C225" s="51" t="s">
        <v>1869</v>
      </c>
      <c r="I225" s="20"/>
    </row>
    <row r="226" spans="1:9" ht="15.75" customHeight="1">
      <c r="A226" s="51" t="s">
        <v>2123</v>
      </c>
      <c r="B226" s="51">
        <v>330</v>
      </c>
      <c r="C226" s="51" t="s">
        <v>2000</v>
      </c>
      <c r="I226" s="20"/>
    </row>
    <row r="227" spans="1:9" ht="15.75" customHeight="1">
      <c r="A227" s="51" t="s">
        <v>2124</v>
      </c>
      <c r="B227" s="51">
        <v>331</v>
      </c>
      <c r="C227" s="51" t="s">
        <v>2000</v>
      </c>
      <c r="I227" s="20"/>
    </row>
    <row r="228" spans="1:9" ht="15.75" customHeight="1">
      <c r="A228" s="51" t="s">
        <v>2125</v>
      </c>
      <c r="B228" s="51">
        <v>332</v>
      </c>
      <c r="C228" s="51" t="s">
        <v>1869</v>
      </c>
      <c r="I228" s="20"/>
    </row>
    <row r="229" spans="1:9" ht="15.75" customHeight="1">
      <c r="A229" s="51" t="s">
        <v>2126</v>
      </c>
      <c r="B229" s="51">
        <v>333</v>
      </c>
      <c r="C229" s="51" t="s">
        <v>1869</v>
      </c>
      <c r="I229" s="20"/>
    </row>
    <row r="230" spans="1:9" ht="15.75" customHeight="1">
      <c r="A230" s="51" t="s">
        <v>2127</v>
      </c>
      <c r="B230" s="51">
        <v>334</v>
      </c>
      <c r="C230" s="51" t="s">
        <v>1869</v>
      </c>
      <c r="I230" s="20"/>
    </row>
    <row r="231" spans="1:9" ht="15.75" customHeight="1">
      <c r="A231" s="51" t="s">
        <v>2128</v>
      </c>
      <c r="B231" s="51">
        <v>335</v>
      </c>
      <c r="C231" s="51" t="s">
        <v>1869</v>
      </c>
      <c r="I231" s="20"/>
    </row>
    <row r="232" spans="1:9" ht="15.75" customHeight="1">
      <c r="A232" s="51" t="s">
        <v>2129</v>
      </c>
      <c r="B232" s="51">
        <v>336</v>
      </c>
      <c r="C232" s="51" t="s">
        <v>1869</v>
      </c>
      <c r="I232" s="20"/>
    </row>
    <row r="233" spans="1:9" ht="15.75" customHeight="1">
      <c r="A233" s="51" t="s">
        <v>2130</v>
      </c>
      <c r="B233" s="51">
        <v>337</v>
      </c>
      <c r="C233" s="51" t="s">
        <v>1869</v>
      </c>
      <c r="I233" s="20"/>
    </row>
    <row r="234" spans="1:9" ht="15.75" customHeight="1">
      <c r="A234" s="51" t="s">
        <v>2131</v>
      </c>
      <c r="B234" s="51">
        <v>338</v>
      </c>
      <c r="C234" s="51" t="s">
        <v>1869</v>
      </c>
      <c r="I234" s="20"/>
    </row>
    <row r="235" spans="1:9" ht="15.75" customHeight="1">
      <c r="A235" s="51" t="s">
        <v>2132</v>
      </c>
      <c r="B235" s="51">
        <v>339</v>
      </c>
      <c r="C235" s="51" t="s">
        <v>1869</v>
      </c>
      <c r="I235" s="20"/>
    </row>
    <row r="236" spans="1:9" ht="15.75" customHeight="1">
      <c r="A236" s="51" t="s">
        <v>2133</v>
      </c>
      <c r="B236" s="51">
        <v>340</v>
      </c>
      <c r="C236" s="51" t="s">
        <v>1869</v>
      </c>
      <c r="I236" s="20"/>
    </row>
    <row r="237" spans="1:9" ht="15.75" customHeight="1">
      <c r="A237" s="51" t="s">
        <v>2134</v>
      </c>
      <c r="B237" s="51">
        <v>341</v>
      </c>
      <c r="C237" s="51" t="s">
        <v>1869</v>
      </c>
      <c r="I237" s="20"/>
    </row>
    <row r="238" spans="1:9" ht="15.75" customHeight="1">
      <c r="A238" s="51" t="s">
        <v>2135</v>
      </c>
      <c r="B238" s="51">
        <v>342</v>
      </c>
      <c r="C238" s="51" t="s">
        <v>1869</v>
      </c>
      <c r="I238" s="20"/>
    </row>
    <row r="239" spans="1:9" ht="15.75" customHeight="1">
      <c r="A239" s="51" t="s">
        <v>2136</v>
      </c>
      <c r="B239" s="51">
        <v>343</v>
      </c>
      <c r="C239" s="51" t="s">
        <v>1869</v>
      </c>
      <c r="I239" s="20"/>
    </row>
    <row r="240" spans="1:9" ht="15.75" customHeight="1">
      <c r="A240" s="51" t="s">
        <v>2137</v>
      </c>
      <c r="B240" s="51">
        <v>344</v>
      </c>
      <c r="C240" s="51" t="s">
        <v>1869</v>
      </c>
      <c r="I240" s="20"/>
    </row>
    <row r="241" spans="1:9" ht="15.75" customHeight="1">
      <c r="A241" s="51" t="s">
        <v>2138</v>
      </c>
      <c r="B241" s="51">
        <v>345</v>
      </c>
      <c r="C241" s="51" t="s">
        <v>1869</v>
      </c>
      <c r="I241" s="20"/>
    </row>
    <row r="242" spans="1:9" ht="15.75" customHeight="1">
      <c r="A242" s="51" t="s">
        <v>2139</v>
      </c>
      <c r="B242" s="51">
        <v>346</v>
      </c>
      <c r="C242" s="51" t="s">
        <v>1869</v>
      </c>
      <c r="I242" s="20"/>
    </row>
    <row r="243" spans="1:9" ht="15.75" customHeight="1">
      <c r="A243" s="51" t="s">
        <v>2140</v>
      </c>
      <c r="B243" s="51">
        <v>347</v>
      </c>
      <c r="C243" s="51" t="s">
        <v>1869</v>
      </c>
      <c r="I243" s="20"/>
    </row>
    <row r="244" spans="1:9" ht="15.75" customHeight="1">
      <c r="A244" s="51" t="s">
        <v>2141</v>
      </c>
      <c r="B244" s="51">
        <v>348</v>
      </c>
      <c r="C244" s="51" t="s">
        <v>1869</v>
      </c>
      <c r="I244" s="20"/>
    </row>
    <row r="245" spans="1:9" ht="15.75" customHeight="1">
      <c r="A245" s="51" t="s">
        <v>2142</v>
      </c>
      <c r="B245" s="51">
        <v>349</v>
      </c>
      <c r="C245" s="51" t="s">
        <v>1869</v>
      </c>
      <c r="I245" s="20"/>
    </row>
    <row r="246" spans="1:9" ht="15.75" customHeight="1">
      <c r="A246" s="51" t="s">
        <v>2143</v>
      </c>
      <c r="B246" s="51">
        <v>350</v>
      </c>
      <c r="C246" s="51" t="s">
        <v>1869</v>
      </c>
      <c r="I246" s="20"/>
    </row>
    <row r="247" spans="1:9" ht="15.75" customHeight="1">
      <c r="A247" s="51" t="s">
        <v>2144</v>
      </c>
      <c r="B247" s="51">
        <v>351</v>
      </c>
      <c r="C247" s="51" t="s">
        <v>1869</v>
      </c>
      <c r="I247" s="20"/>
    </row>
    <row r="248" spans="1:9" ht="15.75" customHeight="1">
      <c r="A248" s="51" t="s">
        <v>2145</v>
      </c>
      <c r="B248" s="51">
        <v>352</v>
      </c>
      <c r="C248" s="51" t="s">
        <v>1869</v>
      </c>
      <c r="I248" s="20"/>
    </row>
    <row r="249" spans="1:9" ht="15.75" customHeight="1">
      <c r="A249" s="51" t="s">
        <v>2146</v>
      </c>
      <c r="B249" s="51">
        <v>353</v>
      </c>
      <c r="C249" s="51" t="s">
        <v>1869</v>
      </c>
      <c r="I249" s="20"/>
    </row>
    <row r="250" spans="1:9" ht="15.75" customHeight="1">
      <c r="A250" s="51" t="s">
        <v>2147</v>
      </c>
      <c r="B250" s="51">
        <v>354</v>
      </c>
      <c r="C250" s="51" t="s">
        <v>1869</v>
      </c>
      <c r="I250" s="20"/>
    </row>
    <row r="251" spans="1:9" ht="15.75" customHeight="1">
      <c r="A251" s="51" t="s">
        <v>2148</v>
      </c>
      <c r="B251" s="51">
        <v>355</v>
      </c>
      <c r="C251" s="51" t="s">
        <v>1869</v>
      </c>
      <c r="I251" s="20"/>
    </row>
    <row r="252" spans="1:9" ht="15.75" customHeight="1">
      <c r="A252" s="51" t="s">
        <v>2149</v>
      </c>
      <c r="B252" s="51">
        <v>356</v>
      </c>
      <c r="C252" s="51" t="s">
        <v>1869</v>
      </c>
      <c r="I252" s="20"/>
    </row>
    <row r="253" spans="1:9" ht="15.75" customHeight="1">
      <c r="A253" s="51" t="s">
        <v>2150</v>
      </c>
      <c r="B253" s="51">
        <v>357</v>
      </c>
      <c r="C253" s="51" t="s">
        <v>1869</v>
      </c>
      <c r="I253" s="20"/>
    </row>
    <row r="254" spans="1:9" ht="15.75" customHeight="1">
      <c r="A254" s="51" t="s">
        <v>2151</v>
      </c>
      <c r="B254" s="51">
        <v>358</v>
      </c>
      <c r="C254" s="51" t="s">
        <v>1869</v>
      </c>
      <c r="I254" s="20"/>
    </row>
    <row r="255" spans="1:9" ht="15.75" customHeight="1">
      <c r="A255" s="51" t="s">
        <v>2152</v>
      </c>
      <c r="B255" s="51">
        <v>359</v>
      </c>
      <c r="C255" s="51" t="s">
        <v>1869</v>
      </c>
      <c r="I255" s="20"/>
    </row>
    <row r="256" spans="1:9" ht="15.75" customHeight="1">
      <c r="A256" s="51" t="s">
        <v>2153</v>
      </c>
      <c r="B256" s="51">
        <v>360</v>
      </c>
      <c r="C256" s="51" t="s">
        <v>1869</v>
      </c>
      <c r="I256" s="20"/>
    </row>
    <row r="257" spans="1:9" ht="15.75" customHeight="1">
      <c r="A257" s="51" t="s">
        <v>2154</v>
      </c>
      <c r="B257" s="51">
        <v>361</v>
      </c>
      <c r="C257" s="51" t="s">
        <v>1869</v>
      </c>
      <c r="I257" s="20"/>
    </row>
    <row r="258" spans="1:9" ht="15.75" customHeight="1">
      <c r="A258" s="51" t="s">
        <v>2155</v>
      </c>
      <c r="B258" s="51">
        <v>362</v>
      </c>
      <c r="C258" s="51" t="s">
        <v>1869</v>
      </c>
      <c r="I258" s="20"/>
    </row>
    <row r="259" spans="1:9" ht="15.75" customHeight="1">
      <c r="A259" s="51" t="s">
        <v>2156</v>
      </c>
      <c r="B259" s="51">
        <v>363</v>
      </c>
      <c r="C259" s="51" t="s">
        <v>1869</v>
      </c>
      <c r="I259" s="20"/>
    </row>
    <row r="260" spans="1:9" ht="15.75" customHeight="1">
      <c r="A260" s="51" t="s">
        <v>2157</v>
      </c>
      <c r="B260" s="51">
        <v>364</v>
      </c>
      <c r="C260" s="51" t="s">
        <v>1869</v>
      </c>
      <c r="I260" s="20"/>
    </row>
    <row r="261" spans="1:9" ht="15.75" customHeight="1">
      <c r="A261" s="51" t="s">
        <v>2158</v>
      </c>
      <c r="B261" s="51">
        <v>365</v>
      </c>
      <c r="C261" s="51" t="s">
        <v>1869</v>
      </c>
      <c r="I261" s="20"/>
    </row>
    <row r="262" spans="1:9" ht="15.75" customHeight="1">
      <c r="A262" s="51" t="s">
        <v>2159</v>
      </c>
      <c r="B262" s="51">
        <v>366</v>
      </c>
      <c r="C262" s="51" t="s">
        <v>1869</v>
      </c>
      <c r="I262" s="20"/>
    </row>
    <row r="263" spans="1:9" ht="15.75" customHeight="1">
      <c r="A263" s="51" t="s">
        <v>2160</v>
      </c>
      <c r="B263" s="51">
        <v>367</v>
      </c>
      <c r="C263" s="51" t="s">
        <v>2000</v>
      </c>
      <c r="I263" s="20"/>
    </row>
    <row r="264" spans="1:9" ht="15.75" customHeight="1">
      <c r="A264" s="51" t="s">
        <v>2161</v>
      </c>
      <c r="B264" s="51">
        <v>368</v>
      </c>
      <c r="C264" s="51" t="s">
        <v>1869</v>
      </c>
      <c r="I264" s="20"/>
    </row>
    <row r="265" spans="1:9" ht="15.75" customHeight="1">
      <c r="A265" s="51" t="s">
        <v>2162</v>
      </c>
      <c r="B265" s="51">
        <v>369</v>
      </c>
      <c r="C265" s="51" t="s">
        <v>1869</v>
      </c>
      <c r="I265" s="20"/>
    </row>
    <row r="266" spans="1:9" ht="15.75" customHeight="1">
      <c r="A266" s="51" t="s">
        <v>2163</v>
      </c>
      <c r="B266" s="51">
        <v>370</v>
      </c>
      <c r="C266" s="51" t="s">
        <v>1869</v>
      </c>
      <c r="I266" s="20"/>
    </row>
    <row r="267" spans="1:9" ht="15.75" customHeight="1">
      <c r="A267" s="51" t="s">
        <v>2164</v>
      </c>
      <c r="B267" s="51">
        <v>371</v>
      </c>
      <c r="C267" s="51" t="s">
        <v>1869</v>
      </c>
      <c r="I267" s="20"/>
    </row>
    <row r="268" spans="1:9" ht="15.75" customHeight="1">
      <c r="A268" s="51" t="s">
        <v>2165</v>
      </c>
      <c r="B268" s="51">
        <v>372</v>
      </c>
      <c r="C268" s="51" t="s">
        <v>1869</v>
      </c>
      <c r="I268" s="20"/>
    </row>
    <row r="269" spans="1:9" ht="15.75" customHeight="1">
      <c r="A269" s="51" t="s">
        <v>2166</v>
      </c>
      <c r="B269" s="51">
        <v>373</v>
      </c>
      <c r="C269" s="51" t="s">
        <v>1869</v>
      </c>
      <c r="I269" s="20"/>
    </row>
    <row r="270" spans="1:9" ht="15.75" customHeight="1">
      <c r="A270" s="51" t="s">
        <v>2167</v>
      </c>
      <c r="B270" s="51">
        <v>374</v>
      </c>
      <c r="C270" s="51" t="s">
        <v>1869</v>
      </c>
      <c r="I270" s="20"/>
    </row>
    <row r="271" spans="1:9" ht="15.75" customHeight="1">
      <c r="A271" s="51" t="s">
        <v>2168</v>
      </c>
      <c r="B271" s="51">
        <v>375</v>
      </c>
      <c r="C271" s="51" t="s">
        <v>1869</v>
      </c>
      <c r="I271" s="20"/>
    </row>
    <row r="272" spans="1:9" ht="15.75" customHeight="1">
      <c r="A272" s="51" t="s">
        <v>2169</v>
      </c>
      <c r="B272" s="51">
        <v>376</v>
      </c>
      <c r="C272" s="51" t="s">
        <v>1869</v>
      </c>
      <c r="I272" s="20"/>
    </row>
    <row r="273" spans="1:9" ht="15.75" customHeight="1">
      <c r="A273" s="51" t="s">
        <v>2170</v>
      </c>
      <c r="B273" s="51">
        <v>377</v>
      </c>
      <c r="C273" s="51" t="s">
        <v>1869</v>
      </c>
      <c r="I273" s="20"/>
    </row>
    <row r="274" spans="1:9" ht="15.75" customHeight="1">
      <c r="A274" s="51" t="s">
        <v>2171</v>
      </c>
      <c r="B274" s="51">
        <v>378</v>
      </c>
      <c r="C274" s="51" t="s">
        <v>1869</v>
      </c>
      <c r="I274" s="20"/>
    </row>
    <row r="275" spans="1:9" ht="15.75" customHeight="1">
      <c r="A275" s="51" t="s">
        <v>2172</v>
      </c>
      <c r="B275" s="51">
        <v>379</v>
      </c>
      <c r="C275" s="51" t="s">
        <v>1869</v>
      </c>
      <c r="I275" s="20"/>
    </row>
    <row r="276" spans="1:9" ht="15.75" customHeight="1">
      <c r="A276" s="51" t="s">
        <v>2173</v>
      </c>
      <c r="B276" s="51">
        <v>380</v>
      </c>
      <c r="C276" s="51" t="s">
        <v>1869</v>
      </c>
      <c r="I276" s="20"/>
    </row>
    <row r="277" spans="1:9" ht="15.75" customHeight="1">
      <c r="A277" s="51" t="s">
        <v>2174</v>
      </c>
      <c r="B277" s="51">
        <v>381</v>
      </c>
      <c r="C277" s="51" t="s">
        <v>1869</v>
      </c>
      <c r="I277" s="20"/>
    </row>
    <row r="278" spans="1:9" ht="15.75" customHeight="1">
      <c r="A278" s="51" t="s">
        <v>2175</v>
      </c>
      <c r="B278" s="51">
        <v>382</v>
      </c>
      <c r="C278" s="51" t="s">
        <v>1869</v>
      </c>
      <c r="I278" s="20"/>
    </row>
    <row r="279" spans="1:9" ht="15.75" customHeight="1">
      <c r="A279" s="51" t="s">
        <v>2176</v>
      </c>
      <c r="B279" s="51">
        <v>383</v>
      </c>
      <c r="C279" s="51" t="s">
        <v>1869</v>
      </c>
      <c r="I279" s="20"/>
    </row>
    <row r="280" spans="1:9" ht="15.75" customHeight="1">
      <c r="A280" s="51" t="s">
        <v>2177</v>
      </c>
      <c r="B280" s="51">
        <v>384</v>
      </c>
      <c r="C280" s="51" t="s">
        <v>1869</v>
      </c>
      <c r="I280" s="20"/>
    </row>
    <row r="281" spans="1:9" ht="15.75" customHeight="1">
      <c r="A281" s="51" t="s">
        <v>2178</v>
      </c>
      <c r="B281" s="51">
        <v>385</v>
      </c>
      <c r="C281" s="51" t="s">
        <v>1869</v>
      </c>
      <c r="I281" s="20"/>
    </row>
    <row r="282" spans="1:9" ht="15.75" customHeight="1">
      <c r="A282" s="51" t="s">
        <v>2179</v>
      </c>
      <c r="B282" s="51">
        <v>386</v>
      </c>
      <c r="C282" s="51" t="s">
        <v>1869</v>
      </c>
      <c r="I282" s="20"/>
    </row>
    <row r="283" spans="1:9" ht="15.75" customHeight="1">
      <c r="A283" s="51" t="s">
        <v>2180</v>
      </c>
      <c r="B283" s="51">
        <v>387</v>
      </c>
      <c r="C283" s="51" t="s">
        <v>2000</v>
      </c>
      <c r="I283" s="20"/>
    </row>
    <row r="284" spans="1:9" ht="15.75" customHeight="1">
      <c r="A284" s="51" t="s">
        <v>2181</v>
      </c>
      <c r="B284" s="51">
        <v>388</v>
      </c>
      <c r="C284" s="51" t="s">
        <v>1869</v>
      </c>
      <c r="I284" s="20"/>
    </row>
    <row r="285" spans="1:9" ht="15.75" customHeight="1">
      <c r="A285" s="51" t="s">
        <v>2182</v>
      </c>
      <c r="B285" s="51">
        <v>389</v>
      </c>
      <c r="C285" s="51" t="s">
        <v>1869</v>
      </c>
      <c r="I285" s="20"/>
    </row>
    <row r="286" spans="1:9" ht="15.75" customHeight="1">
      <c r="A286" s="51" t="s">
        <v>2183</v>
      </c>
      <c r="B286" s="51">
        <v>390</v>
      </c>
      <c r="C286" s="51" t="s">
        <v>1869</v>
      </c>
      <c r="I286" s="20"/>
    </row>
    <row r="287" spans="1:9" ht="15.75" customHeight="1">
      <c r="A287" s="51" t="s">
        <v>2184</v>
      </c>
      <c r="B287" s="51">
        <v>391</v>
      </c>
      <c r="C287" s="51" t="s">
        <v>1869</v>
      </c>
      <c r="I287" s="20"/>
    </row>
    <row r="288" spans="1:9" ht="15.75" customHeight="1">
      <c r="A288" s="51" t="s">
        <v>2185</v>
      </c>
      <c r="B288" s="51">
        <v>392</v>
      </c>
      <c r="C288" s="51" t="s">
        <v>1869</v>
      </c>
      <c r="I288" s="20"/>
    </row>
    <row r="289" spans="1:9" ht="15.75" customHeight="1">
      <c r="A289" s="51" t="s">
        <v>2186</v>
      </c>
      <c r="B289" s="51">
        <v>393</v>
      </c>
      <c r="C289" s="51" t="s">
        <v>1869</v>
      </c>
      <c r="I289" s="20"/>
    </row>
    <row r="290" spans="1:9" ht="15.75" customHeight="1">
      <c r="A290" s="51" t="s">
        <v>2187</v>
      </c>
      <c r="B290" s="51">
        <v>394</v>
      </c>
      <c r="C290" s="51" t="s">
        <v>1869</v>
      </c>
      <c r="I290" s="20"/>
    </row>
    <row r="291" spans="1:9" ht="15.75" customHeight="1">
      <c r="A291" s="51" t="s">
        <v>2188</v>
      </c>
      <c r="B291" s="51">
        <v>395</v>
      </c>
      <c r="C291" s="51" t="s">
        <v>1869</v>
      </c>
      <c r="I291" s="20"/>
    </row>
    <row r="292" spans="1:9" ht="15.75" customHeight="1">
      <c r="A292" s="51" t="s">
        <v>2189</v>
      </c>
      <c r="B292" s="51">
        <v>396</v>
      </c>
      <c r="C292" s="51" t="s">
        <v>1869</v>
      </c>
      <c r="I292" s="20"/>
    </row>
    <row r="293" spans="1:9" ht="15.75" customHeight="1">
      <c r="A293" s="51" t="s">
        <v>2190</v>
      </c>
      <c r="B293" s="51">
        <v>397</v>
      </c>
      <c r="C293" s="51" t="s">
        <v>1869</v>
      </c>
      <c r="I293" s="20"/>
    </row>
    <row r="294" spans="1:9" ht="15.75" customHeight="1">
      <c r="A294" s="51" t="s">
        <v>2191</v>
      </c>
      <c r="B294" s="51">
        <v>398</v>
      </c>
      <c r="C294" s="51" t="s">
        <v>1869</v>
      </c>
      <c r="I294" s="20"/>
    </row>
    <row r="295" spans="1:9" ht="15.75" customHeight="1">
      <c r="A295" s="51" t="s">
        <v>2192</v>
      </c>
      <c r="B295" s="51">
        <v>399</v>
      </c>
      <c r="C295" s="51" t="s">
        <v>1869</v>
      </c>
      <c r="I295" s="20"/>
    </row>
    <row r="296" spans="1:9" ht="15.75" customHeight="1">
      <c r="A296" s="51" t="s">
        <v>2193</v>
      </c>
      <c r="B296" s="51">
        <v>400</v>
      </c>
      <c r="C296" s="51" t="s">
        <v>1869</v>
      </c>
      <c r="I296" s="20"/>
    </row>
    <row r="297" spans="1:9" ht="15.75" customHeight="1">
      <c r="A297" s="51" t="s">
        <v>2194</v>
      </c>
      <c r="B297" s="51">
        <v>401</v>
      </c>
      <c r="C297" s="51" t="s">
        <v>1869</v>
      </c>
      <c r="I297" s="20"/>
    </row>
    <row r="298" spans="1:9" ht="15.75" customHeight="1">
      <c r="A298" s="51" t="s">
        <v>2195</v>
      </c>
      <c r="B298" s="51">
        <v>402</v>
      </c>
      <c r="C298" s="51" t="s">
        <v>1869</v>
      </c>
      <c r="I298" s="20"/>
    </row>
    <row r="299" spans="1:9" ht="15.75" customHeight="1">
      <c r="A299" s="51" t="s">
        <v>2196</v>
      </c>
      <c r="B299" s="51">
        <v>403</v>
      </c>
      <c r="C299" s="51" t="s">
        <v>1869</v>
      </c>
      <c r="I299" s="20"/>
    </row>
    <row r="300" spans="1:9" ht="15.75" customHeight="1">
      <c r="A300" s="51" t="s">
        <v>2197</v>
      </c>
      <c r="B300" s="51">
        <v>404</v>
      </c>
      <c r="C300" s="51" t="s">
        <v>1869</v>
      </c>
      <c r="I300" s="20"/>
    </row>
    <row r="301" spans="1:9" ht="15.75" customHeight="1">
      <c r="A301" s="51" t="s">
        <v>2198</v>
      </c>
      <c r="B301" s="51">
        <v>405</v>
      </c>
      <c r="C301" s="51" t="s">
        <v>1869</v>
      </c>
      <c r="I301" s="20"/>
    </row>
    <row r="302" spans="1:9" ht="15.75" customHeight="1">
      <c r="A302" s="51" t="s">
        <v>2199</v>
      </c>
      <c r="B302" s="51">
        <v>406</v>
      </c>
      <c r="C302" s="51" t="s">
        <v>1869</v>
      </c>
      <c r="I302" s="20"/>
    </row>
    <row r="303" spans="1:9" ht="15.75" customHeight="1">
      <c r="A303" s="51" t="s">
        <v>2200</v>
      </c>
      <c r="B303" s="51">
        <v>407</v>
      </c>
      <c r="C303" s="51" t="s">
        <v>1869</v>
      </c>
      <c r="I303" s="20"/>
    </row>
    <row r="304" spans="1:9" ht="15.75" customHeight="1">
      <c r="A304" s="51" t="s">
        <v>2201</v>
      </c>
      <c r="B304" s="51">
        <v>408</v>
      </c>
      <c r="C304" s="51" t="s">
        <v>1869</v>
      </c>
      <c r="I304" s="20"/>
    </row>
    <row r="305" spans="1:9" ht="15.75" customHeight="1">
      <c r="A305" s="51" t="s">
        <v>2202</v>
      </c>
      <c r="B305" s="51">
        <v>409</v>
      </c>
      <c r="C305" s="51" t="s">
        <v>1869</v>
      </c>
      <c r="I305" s="20"/>
    </row>
    <row r="306" spans="1:9" ht="15.75" customHeight="1">
      <c r="A306" s="51" t="s">
        <v>2203</v>
      </c>
      <c r="B306" s="51">
        <v>410</v>
      </c>
      <c r="C306" s="51" t="s">
        <v>1869</v>
      </c>
      <c r="I306" s="20"/>
    </row>
    <row r="307" spans="1:9" ht="15.75" customHeight="1">
      <c r="A307" s="51" t="s">
        <v>2204</v>
      </c>
      <c r="B307" s="51">
        <v>411</v>
      </c>
      <c r="C307" s="51" t="s">
        <v>1869</v>
      </c>
      <c r="I307" s="20"/>
    </row>
    <row r="308" spans="1:9" ht="15.75" customHeight="1">
      <c r="A308" s="51" t="s">
        <v>2205</v>
      </c>
      <c r="B308" s="51">
        <v>412</v>
      </c>
      <c r="C308" s="51" t="s">
        <v>1869</v>
      </c>
      <c r="I308" s="20"/>
    </row>
    <row r="309" spans="1:9" ht="15.75" customHeight="1">
      <c r="A309" s="51" t="s">
        <v>2206</v>
      </c>
      <c r="B309" s="51">
        <v>413</v>
      </c>
      <c r="C309" s="51" t="s">
        <v>1869</v>
      </c>
      <c r="I309" s="20"/>
    </row>
    <row r="310" spans="1:9" ht="15.75" customHeight="1">
      <c r="A310" s="51" t="s">
        <v>2207</v>
      </c>
      <c r="B310" s="51">
        <v>414</v>
      </c>
      <c r="C310" s="51" t="s">
        <v>1869</v>
      </c>
      <c r="I310" s="20"/>
    </row>
    <row r="311" spans="1:9" ht="15.75" customHeight="1">
      <c r="A311" s="51" t="s">
        <v>2208</v>
      </c>
      <c r="B311" s="51">
        <v>415</v>
      </c>
      <c r="C311" s="51" t="s">
        <v>1869</v>
      </c>
      <c r="I311" s="20"/>
    </row>
    <row r="312" spans="1:9" ht="15.75" customHeight="1">
      <c r="A312" s="51" t="s">
        <v>2209</v>
      </c>
      <c r="B312" s="51">
        <v>416</v>
      </c>
      <c r="C312" s="51" t="s">
        <v>1869</v>
      </c>
      <c r="I312" s="20"/>
    </row>
    <row r="313" spans="1:9" ht="15.75" customHeight="1">
      <c r="A313" s="51" t="s">
        <v>2210</v>
      </c>
      <c r="B313" s="51">
        <v>417</v>
      </c>
      <c r="C313" s="51" t="s">
        <v>1869</v>
      </c>
      <c r="I313" s="20"/>
    </row>
    <row r="314" spans="1:9" ht="15.75" customHeight="1">
      <c r="A314" s="51" t="s">
        <v>2211</v>
      </c>
      <c r="B314" s="51">
        <v>418</v>
      </c>
      <c r="C314" s="51" t="s">
        <v>1869</v>
      </c>
      <c r="I314" s="20"/>
    </row>
    <row r="315" spans="1:9" ht="15.75" customHeight="1">
      <c r="A315" s="51" t="s">
        <v>2212</v>
      </c>
      <c r="B315" s="51">
        <v>419</v>
      </c>
      <c r="C315" s="51" t="s">
        <v>1869</v>
      </c>
      <c r="I315" s="20"/>
    </row>
    <row r="316" spans="1:9" ht="15.75" customHeight="1">
      <c r="A316" s="51" t="s">
        <v>2213</v>
      </c>
      <c r="B316" s="51">
        <v>420</v>
      </c>
      <c r="C316" s="51" t="s">
        <v>1869</v>
      </c>
      <c r="I316" s="20"/>
    </row>
    <row r="317" spans="1:9" ht="15.75" customHeight="1">
      <c r="A317" s="51" t="s">
        <v>2214</v>
      </c>
      <c r="B317" s="51">
        <v>421</v>
      </c>
      <c r="C317" s="51" t="s">
        <v>1869</v>
      </c>
      <c r="I317" s="20"/>
    </row>
    <row r="318" spans="1:9" ht="15.75" customHeight="1">
      <c r="A318" s="51" t="s">
        <v>2215</v>
      </c>
      <c r="B318" s="51">
        <v>422</v>
      </c>
      <c r="C318" s="51" t="s">
        <v>1869</v>
      </c>
      <c r="I318" s="20"/>
    </row>
    <row r="319" spans="1:9" ht="15.75" customHeight="1">
      <c r="A319" s="51" t="s">
        <v>2216</v>
      </c>
      <c r="B319" s="51">
        <v>423</v>
      </c>
      <c r="C319" s="51" t="s">
        <v>1869</v>
      </c>
      <c r="I319" s="20"/>
    </row>
    <row r="320" spans="1:9" ht="15.75" customHeight="1">
      <c r="A320" s="51" t="s">
        <v>2217</v>
      </c>
      <c r="B320" s="51">
        <v>424</v>
      </c>
      <c r="C320" s="51" t="s">
        <v>1869</v>
      </c>
      <c r="I320" s="20"/>
    </row>
    <row r="321" spans="1:9" ht="15.75" customHeight="1">
      <c r="A321" s="51" t="s">
        <v>2218</v>
      </c>
      <c r="B321" s="51">
        <v>432</v>
      </c>
      <c r="C321" s="51" t="s">
        <v>1869</v>
      </c>
      <c r="I321" s="20"/>
    </row>
    <row r="322" spans="1:9" ht="15.75" customHeight="1">
      <c r="A322" s="51" t="s">
        <v>2219</v>
      </c>
      <c r="B322" s="51">
        <v>433</v>
      </c>
      <c r="C322" s="51" t="s">
        <v>1869</v>
      </c>
      <c r="I322" s="20"/>
    </row>
    <row r="323" spans="1:9" ht="15.75" customHeight="1">
      <c r="A323" s="51" t="s">
        <v>2220</v>
      </c>
      <c r="B323" s="51">
        <v>434</v>
      </c>
      <c r="C323" s="51" t="s">
        <v>1869</v>
      </c>
      <c r="I323" s="20"/>
    </row>
    <row r="324" spans="1:9" ht="15.75" customHeight="1">
      <c r="A324" s="51" t="s">
        <v>2221</v>
      </c>
      <c r="B324" s="51">
        <v>435</v>
      </c>
      <c r="C324" s="51" t="s">
        <v>1869</v>
      </c>
      <c r="I324" s="20"/>
    </row>
    <row r="325" spans="1:9" ht="15.75" customHeight="1">
      <c r="A325" s="51" t="s">
        <v>2222</v>
      </c>
      <c r="B325" s="51">
        <v>436</v>
      </c>
      <c r="C325" s="51" t="s">
        <v>1869</v>
      </c>
      <c r="I325" s="20"/>
    </row>
    <row r="326" spans="1:9" ht="15.75" customHeight="1">
      <c r="A326" s="51" t="s">
        <v>2223</v>
      </c>
      <c r="B326" s="51">
        <v>437</v>
      </c>
      <c r="C326" s="51" t="s">
        <v>1869</v>
      </c>
      <c r="I326" s="20"/>
    </row>
    <row r="327" spans="1:9" ht="15.75" customHeight="1">
      <c r="A327" s="51" t="s">
        <v>2224</v>
      </c>
      <c r="B327" s="51">
        <v>438</v>
      </c>
      <c r="C327" s="51" t="s">
        <v>1869</v>
      </c>
      <c r="I327" s="20"/>
    </row>
    <row r="328" spans="1:9" ht="15.75" customHeight="1">
      <c r="A328" s="51" t="s">
        <v>2225</v>
      </c>
      <c r="B328" s="51">
        <v>439</v>
      </c>
      <c r="C328" s="51" t="s">
        <v>2024</v>
      </c>
      <c r="I328" s="20"/>
    </row>
    <row r="329" spans="1:9" ht="15.75" customHeight="1">
      <c r="A329" s="51" t="s">
        <v>2226</v>
      </c>
      <c r="B329" s="51">
        <v>440</v>
      </c>
      <c r="C329" s="51" t="s">
        <v>1869</v>
      </c>
      <c r="I329" s="20"/>
    </row>
    <row r="330" spans="1:9" ht="15.75" customHeight="1">
      <c r="A330" s="51" t="s">
        <v>2227</v>
      </c>
      <c r="B330" s="51">
        <v>441</v>
      </c>
      <c r="C330" s="51" t="s">
        <v>1869</v>
      </c>
      <c r="I330" s="20"/>
    </row>
    <row r="331" spans="1:9" ht="15.75" customHeight="1">
      <c r="A331" s="51" t="s">
        <v>2228</v>
      </c>
      <c r="B331" s="51">
        <v>442</v>
      </c>
      <c r="C331" s="51" t="s">
        <v>1869</v>
      </c>
      <c r="I331" s="20"/>
    </row>
    <row r="332" spans="1:9" ht="15.75" customHeight="1">
      <c r="A332" s="51" t="s">
        <v>2229</v>
      </c>
      <c r="B332" s="51">
        <v>443</v>
      </c>
      <c r="C332" s="51" t="s">
        <v>1869</v>
      </c>
      <c r="I332" s="20"/>
    </row>
    <row r="333" spans="1:9" ht="15.75" customHeight="1">
      <c r="A333" s="51" t="s">
        <v>2230</v>
      </c>
      <c r="B333" s="51">
        <v>444</v>
      </c>
      <c r="C333" s="51" t="s">
        <v>1951</v>
      </c>
      <c r="I333" s="20"/>
    </row>
    <row r="334" spans="1:9" ht="15.75" customHeight="1">
      <c r="A334" s="51" t="s">
        <v>2231</v>
      </c>
      <c r="B334" s="51">
        <v>445</v>
      </c>
      <c r="C334" s="51" t="s">
        <v>1869</v>
      </c>
      <c r="I334" s="20"/>
    </row>
    <row r="335" spans="1:9" ht="15.75" customHeight="1">
      <c r="A335" s="51" t="s">
        <v>2232</v>
      </c>
      <c r="B335" s="51">
        <v>446</v>
      </c>
      <c r="C335" s="51" t="s">
        <v>1945</v>
      </c>
      <c r="I335" s="20"/>
    </row>
    <row r="336" spans="1:9" ht="15.75" customHeight="1">
      <c r="A336" s="51" t="s">
        <v>2233</v>
      </c>
      <c r="B336" s="51">
        <v>447</v>
      </c>
      <c r="C336" s="51" t="s">
        <v>1869</v>
      </c>
      <c r="I336" s="20"/>
    </row>
    <row r="337" spans="1:9" ht="15.75" customHeight="1">
      <c r="A337" s="51" t="s">
        <v>2234</v>
      </c>
      <c r="B337" s="51">
        <v>448</v>
      </c>
      <c r="C337" s="51" t="s">
        <v>2027</v>
      </c>
      <c r="I337" s="20"/>
    </row>
    <row r="338" spans="1:9" ht="15.75" customHeight="1">
      <c r="A338" s="51" t="s">
        <v>2235</v>
      </c>
      <c r="B338" s="51">
        <v>449</v>
      </c>
      <c r="C338" s="51" t="s">
        <v>1869</v>
      </c>
      <c r="I338" s="20"/>
    </row>
    <row r="339" spans="1:9" ht="15.75" customHeight="1">
      <c r="A339" s="51" t="s">
        <v>2236</v>
      </c>
      <c r="B339" s="51">
        <v>450</v>
      </c>
      <c r="C339" s="51" t="s">
        <v>2022</v>
      </c>
      <c r="I339" s="20"/>
    </row>
    <row r="340" spans="1:9" ht="15.75" customHeight="1">
      <c r="A340" s="51" t="s">
        <v>2237</v>
      </c>
      <c r="B340" s="51">
        <v>451</v>
      </c>
      <c r="C340" s="51" t="s">
        <v>2022</v>
      </c>
      <c r="I340" s="20"/>
    </row>
    <row r="341" spans="1:9" ht="15.75" customHeight="1">
      <c r="A341" s="51" t="s">
        <v>2238</v>
      </c>
      <c r="B341" s="51">
        <v>452</v>
      </c>
      <c r="C341" s="51" t="s">
        <v>1869</v>
      </c>
      <c r="I341" s="20"/>
    </row>
    <row r="342" spans="1:9" ht="15.75" customHeight="1">
      <c r="A342" s="51" t="s">
        <v>2239</v>
      </c>
      <c r="B342" s="51">
        <v>453</v>
      </c>
      <c r="C342" s="51" t="s">
        <v>1869</v>
      </c>
      <c r="I342" s="20"/>
    </row>
    <row r="343" spans="1:9" ht="15.75" customHeight="1">
      <c r="A343" s="51" t="s">
        <v>2240</v>
      </c>
      <c r="B343" s="51">
        <v>454</v>
      </c>
      <c r="C343" s="51" t="s">
        <v>1869</v>
      </c>
      <c r="I343" s="20"/>
    </row>
    <row r="344" spans="1:9" ht="15.75" customHeight="1">
      <c r="A344" s="51" t="s">
        <v>2241</v>
      </c>
      <c r="B344" s="51">
        <v>455</v>
      </c>
      <c r="C344" s="51" t="s">
        <v>1869</v>
      </c>
      <c r="I344" s="20"/>
    </row>
    <row r="345" spans="1:9" ht="15.75" customHeight="1">
      <c r="A345" s="51" t="s">
        <v>2242</v>
      </c>
      <c r="B345" s="51">
        <v>456</v>
      </c>
      <c r="C345" s="51" t="s">
        <v>1869</v>
      </c>
      <c r="I345" s="20"/>
    </row>
    <row r="346" spans="1:9" ht="15.75" customHeight="1">
      <c r="A346" s="51" t="s">
        <v>2243</v>
      </c>
      <c r="B346" s="51">
        <v>457</v>
      </c>
      <c r="C346" s="51" t="s">
        <v>1869</v>
      </c>
      <c r="I346" s="20"/>
    </row>
    <row r="347" spans="1:9" ht="15.75" customHeight="1">
      <c r="A347" s="51" t="s">
        <v>2244</v>
      </c>
      <c r="B347" s="51">
        <v>458</v>
      </c>
      <c r="C347" s="51" t="s">
        <v>1869</v>
      </c>
      <c r="I347" s="20"/>
    </row>
    <row r="348" spans="1:9" ht="15.75" customHeight="1">
      <c r="A348" s="51" t="s">
        <v>2245</v>
      </c>
      <c r="B348" s="51">
        <v>459</v>
      </c>
      <c r="C348" s="51" t="s">
        <v>1869</v>
      </c>
      <c r="I348" s="20"/>
    </row>
    <row r="349" spans="1:9" ht="15.75" customHeight="1">
      <c r="A349" s="51" t="s">
        <v>2246</v>
      </c>
      <c r="B349" s="51">
        <v>460</v>
      </c>
      <c r="C349" s="51" t="s">
        <v>1869</v>
      </c>
      <c r="I349" s="20"/>
    </row>
    <row r="350" spans="1:9" ht="15.75" customHeight="1">
      <c r="A350" s="51" t="s">
        <v>2247</v>
      </c>
      <c r="B350" s="51">
        <v>461</v>
      </c>
      <c r="C350" s="51" t="s">
        <v>1869</v>
      </c>
      <c r="I350" s="20"/>
    </row>
    <row r="351" spans="1:9" ht="15.75" customHeight="1">
      <c r="A351" s="51" t="s">
        <v>2248</v>
      </c>
      <c r="B351" s="51">
        <v>462</v>
      </c>
      <c r="C351" s="51" t="s">
        <v>1869</v>
      </c>
      <c r="I351" s="20"/>
    </row>
    <row r="352" spans="1:9" ht="15.75" customHeight="1">
      <c r="A352" s="51" t="s">
        <v>2249</v>
      </c>
      <c r="B352" s="51">
        <v>463</v>
      </c>
      <c r="C352" s="51" t="s">
        <v>1869</v>
      </c>
      <c r="I352" s="20"/>
    </row>
    <row r="353" spans="1:9" ht="15.75" customHeight="1">
      <c r="A353" s="51" t="s">
        <v>2250</v>
      </c>
      <c r="B353" s="51">
        <v>464</v>
      </c>
      <c r="C353" s="51" t="s">
        <v>1869</v>
      </c>
      <c r="I353" s="20"/>
    </row>
    <row r="354" spans="1:9" ht="15.75" customHeight="1">
      <c r="A354" s="51" t="s">
        <v>2251</v>
      </c>
      <c r="B354" s="51">
        <v>465</v>
      </c>
      <c r="C354" s="51" t="s">
        <v>1869</v>
      </c>
      <c r="I354" s="20"/>
    </row>
    <row r="355" spans="1:9" ht="15.75" customHeight="1">
      <c r="A355" s="51" t="s">
        <v>2252</v>
      </c>
      <c r="B355" s="51">
        <v>466</v>
      </c>
      <c r="C355" s="51" t="s">
        <v>1869</v>
      </c>
      <c r="I355" s="20"/>
    </row>
    <row r="356" spans="1:9" ht="15.75" customHeight="1">
      <c r="A356" s="51" t="s">
        <v>2253</v>
      </c>
      <c r="B356" s="51">
        <v>467</v>
      </c>
      <c r="C356" s="51" t="s">
        <v>1869</v>
      </c>
      <c r="I356" s="20"/>
    </row>
    <row r="357" spans="1:9" ht="15.75" customHeight="1">
      <c r="A357" s="51" t="s">
        <v>2254</v>
      </c>
      <c r="B357" s="51">
        <v>468</v>
      </c>
      <c r="C357" s="51" t="s">
        <v>1869</v>
      </c>
      <c r="I357" s="20"/>
    </row>
    <row r="358" spans="1:9" ht="15.75" customHeight="1">
      <c r="A358" s="51" t="s">
        <v>2255</v>
      </c>
      <c r="B358" s="51">
        <v>469</v>
      </c>
      <c r="C358" s="51" t="s">
        <v>1869</v>
      </c>
      <c r="I358" s="20"/>
    </row>
    <row r="359" spans="1:9" ht="15.75" customHeight="1">
      <c r="A359" s="51" t="s">
        <v>2256</v>
      </c>
      <c r="B359" s="51">
        <v>470</v>
      </c>
      <c r="C359" s="51" t="s">
        <v>1869</v>
      </c>
      <c r="I359" s="20"/>
    </row>
    <row r="360" spans="1:9" ht="15.75" customHeight="1">
      <c r="A360" s="51" t="s">
        <v>2257</v>
      </c>
      <c r="B360" s="51">
        <v>471</v>
      </c>
      <c r="C360" s="51" t="s">
        <v>1869</v>
      </c>
      <c r="I360" s="20"/>
    </row>
    <row r="361" spans="1:9" ht="15.75" customHeight="1">
      <c r="A361" s="51" t="s">
        <v>2258</v>
      </c>
      <c r="B361" s="51">
        <v>472</v>
      </c>
      <c r="C361" s="51" t="s">
        <v>1869</v>
      </c>
      <c r="I361" s="20"/>
    </row>
    <row r="362" spans="1:9" ht="15.75" customHeight="1">
      <c r="A362" s="51" t="s">
        <v>2259</v>
      </c>
      <c r="B362" s="51">
        <v>473</v>
      </c>
      <c r="C362" s="51" t="s">
        <v>1869</v>
      </c>
      <c r="I362" s="20"/>
    </row>
    <row r="363" spans="1:9" ht="15.75" customHeight="1">
      <c r="A363" s="51" t="s">
        <v>2260</v>
      </c>
      <c r="B363" s="51">
        <v>500</v>
      </c>
      <c r="C363" s="51" t="s">
        <v>1869</v>
      </c>
      <c r="I363" s="20"/>
    </row>
    <row r="364" spans="1:9" ht="15.75" customHeight="1">
      <c r="A364" s="51" t="s">
        <v>2261</v>
      </c>
      <c r="B364" s="51">
        <v>501</v>
      </c>
      <c r="C364" s="51" t="s">
        <v>1869</v>
      </c>
      <c r="I364" s="20"/>
    </row>
    <row r="365" spans="1:9" ht="15.75" customHeight="1">
      <c r="A365" s="51" t="s">
        <v>2262</v>
      </c>
      <c r="B365" s="51">
        <v>502</v>
      </c>
      <c r="C365" s="51" t="s">
        <v>1869</v>
      </c>
      <c r="I365" s="20"/>
    </row>
    <row r="366" spans="1:9" ht="15.75" customHeight="1">
      <c r="A366" s="51" t="s">
        <v>2263</v>
      </c>
      <c r="B366" s="51">
        <v>503</v>
      </c>
      <c r="C366" s="51" t="s">
        <v>1869</v>
      </c>
      <c r="I366" s="20"/>
    </row>
    <row r="367" spans="1:9" ht="15.75" customHeight="1">
      <c r="A367" s="51" t="s">
        <v>2264</v>
      </c>
      <c r="B367" s="51">
        <v>504</v>
      </c>
      <c r="C367" s="51" t="s">
        <v>2022</v>
      </c>
      <c r="I367" s="20"/>
    </row>
    <row r="368" spans="1:9" ht="15.75" customHeight="1">
      <c r="A368" s="51" t="s">
        <v>2265</v>
      </c>
      <c r="B368" s="51">
        <v>505</v>
      </c>
      <c r="C368" s="51" t="s">
        <v>2020</v>
      </c>
      <c r="I368" s="20"/>
    </row>
    <row r="369" spans="1:9" ht="15.75" customHeight="1">
      <c r="A369" s="51" t="s">
        <v>2266</v>
      </c>
      <c r="B369" s="51">
        <v>506</v>
      </c>
      <c r="C369" s="51" t="s">
        <v>1869</v>
      </c>
      <c r="I369" s="20"/>
    </row>
    <row r="370" spans="1:9" ht="15.75" customHeight="1">
      <c r="A370" s="51" t="s">
        <v>2267</v>
      </c>
      <c r="B370" s="51">
        <v>507</v>
      </c>
      <c r="C370" s="51" t="s">
        <v>1869</v>
      </c>
      <c r="I370" s="20"/>
    </row>
    <row r="371" spans="1:9" ht="15.75" customHeight="1">
      <c r="A371" s="51" t="s">
        <v>2268</v>
      </c>
      <c r="B371" s="51">
        <v>508</v>
      </c>
      <c r="C371" s="51" t="s">
        <v>1869</v>
      </c>
      <c r="I371" s="20"/>
    </row>
    <row r="372" spans="1:9" ht="15.75" customHeight="1">
      <c r="A372" s="51" t="s">
        <v>2269</v>
      </c>
      <c r="B372" s="51">
        <v>509</v>
      </c>
      <c r="C372" s="51" t="s">
        <v>1869</v>
      </c>
      <c r="I372" s="20"/>
    </row>
    <row r="373" spans="1:9" ht="15.75" customHeight="1">
      <c r="A373" s="51" t="s">
        <v>2270</v>
      </c>
      <c r="B373" s="51">
        <v>510</v>
      </c>
      <c r="C373" s="51" t="s">
        <v>1869</v>
      </c>
      <c r="I373" s="20"/>
    </row>
    <row r="374" spans="1:9" ht="15.75" customHeight="1">
      <c r="A374" s="51" t="s">
        <v>2271</v>
      </c>
      <c r="B374" s="51">
        <v>511</v>
      </c>
      <c r="C374" s="51" t="s">
        <v>1869</v>
      </c>
      <c r="I374" s="20"/>
    </row>
    <row r="375" spans="1:9" ht="15.75" customHeight="1">
      <c r="A375" s="51" t="s">
        <v>2272</v>
      </c>
      <c r="B375" s="51">
        <v>512</v>
      </c>
      <c r="C375" s="51" t="s">
        <v>1869</v>
      </c>
      <c r="I375" s="20"/>
    </row>
    <row r="376" spans="1:9" ht="15.75" customHeight="1">
      <c r="A376" s="51" t="s">
        <v>2273</v>
      </c>
      <c r="B376" s="51">
        <v>513</v>
      </c>
      <c r="C376" s="51" t="s">
        <v>1869</v>
      </c>
      <c r="I376" s="20"/>
    </row>
    <row r="377" spans="1:9" ht="15.75" customHeight="1">
      <c r="A377" s="51" t="s">
        <v>2274</v>
      </c>
      <c r="B377" s="51">
        <v>514</v>
      </c>
      <c r="C377" s="51" t="s">
        <v>2004</v>
      </c>
      <c r="I377" s="20"/>
    </row>
    <row r="378" spans="1:9" ht="15.75" customHeight="1">
      <c r="A378" s="51" t="s">
        <v>2275</v>
      </c>
      <c r="B378" s="51">
        <v>515</v>
      </c>
      <c r="C378" s="51" t="s">
        <v>1869</v>
      </c>
      <c r="I378" s="20"/>
    </row>
    <row r="379" spans="1:9" ht="15.75" customHeight="1">
      <c r="A379" s="51" t="s">
        <v>2276</v>
      </c>
      <c r="B379" s="51">
        <v>516</v>
      </c>
      <c r="C379" s="51" t="s">
        <v>1869</v>
      </c>
      <c r="I379" s="20"/>
    </row>
    <row r="380" spans="1:9" ht="15.75" customHeight="1">
      <c r="A380" s="51" t="s">
        <v>2277</v>
      </c>
      <c r="B380" s="51">
        <v>517</v>
      </c>
      <c r="C380" s="51" t="s">
        <v>1869</v>
      </c>
      <c r="I380" s="20"/>
    </row>
    <row r="381" spans="1:9" ht="15.75" customHeight="1">
      <c r="A381" s="51" t="s">
        <v>2278</v>
      </c>
      <c r="B381" s="51">
        <v>518</v>
      </c>
      <c r="C381" s="51" t="s">
        <v>1869</v>
      </c>
      <c r="I381" s="20"/>
    </row>
    <row r="382" spans="1:9" ht="15.75" customHeight="1">
      <c r="A382" s="51" t="s">
        <v>2279</v>
      </c>
      <c r="B382" s="51">
        <v>519</v>
      </c>
      <c r="C382" s="51" t="s">
        <v>1869</v>
      </c>
      <c r="I382" s="20"/>
    </row>
    <row r="383" spans="1:9" ht="15.75" customHeight="1">
      <c r="A383" s="51" t="s">
        <v>2280</v>
      </c>
      <c r="B383" s="51">
        <v>520</v>
      </c>
      <c r="C383" s="51" t="s">
        <v>1869</v>
      </c>
      <c r="I383" s="20"/>
    </row>
    <row r="384" spans="1:9" ht="15.75" customHeight="1">
      <c r="A384" s="51" t="s">
        <v>2281</v>
      </c>
      <c r="B384" s="51">
        <v>521</v>
      </c>
      <c r="C384" s="51" t="s">
        <v>1869</v>
      </c>
      <c r="I384" s="20"/>
    </row>
    <row r="385" spans="1:9" ht="15.75" customHeight="1">
      <c r="A385" s="51" t="s">
        <v>2282</v>
      </c>
      <c r="B385" s="51">
        <v>522</v>
      </c>
      <c r="C385" s="51" t="s">
        <v>1869</v>
      </c>
      <c r="I385" s="20"/>
    </row>
    <row r="386" spans="1:9" ht="15.75" customHeight="1">
      <c r="A386" s="51" t="s">
        <v>2283</v>
      </c>
      <c r="B386" s="51">
        <v>523</v>
      </c>
      <c r="C386" s="51" t="s">
        <v>1869</v>
      </c>
      <c r="I386" s="20"/>
    </row>
    <row r="387" spans="1:9" ht="15.75" customHeight="1">
      <c r="A387" s="51" t="s">
        <v>2284</v>
      </c>
      <c r="B387" s="51">
        <v>524</v>
      </c>
      <c r="C387" s="51" t="s">
        <v>1869</v>
      </c>
      <c r="I387" s="20"/>
    </row>
    <row r="388" spans="1:9" ht="15.75" customHeight="1">
      <c r="A388" s="51" t="s">
        <v>2285</v>
      </c>
      <c r="B388" s="51">
        <v>525</v>
      </c>
      <c r="C388" s="51" t="s">
        <v>1869</v>
      </c>
      <c r="I388" s="20"/>
    </row>
    <row r="389" spans="1:9" ht="15.75" customHeight="1">
      <c r="A389" s="51" t="s">
        <v>2286</v>
      </c>
      <c r="B389" s="51">
        <v>526</v>
      </c>
      <c r="C389" s="51" t="s">
        <v>1869</v>
      </c>
      <c r="I389" s="20"/>
    </row>
    <row r="390" spans="1:9" ht="15.75" customHeight="1">
      <c r="A390" s="51" t="s">
        <v>2287</v>
      </c>
      <c r="B390" s="51">
        <v>527</v>
      </c>
      <c r="C390" s="51" t="s">
        <v>1869</v>
      </c>
      <c r="I390" s="20"/>
    </row>
    <row r="391" spans="1:9" ht="15.75" customHeight="1">
      <c r="A391" s="51" t="s">
        <v>2288</v>
      </c>
      <c r="B391" s="51">
        <v>600</v>
      </c>
      <c r="C391" s="51" t="s">
        <v>1869</v>
      </c>
      <c r="I391" s="20"/>
    </row>
    <row r="392" spans="1:9" ht="15.75" customHeight="1">
      <c r="A392" s="51" t="s">
        <v>2289</v>
      </c>
      <c r="B392" s="51">
        <v>605</v>
      </c>
      <c r="C392" s="51" t="s">
        <v>1869</v>
      </c>
      <c r="I392" s="20"/>
    </row>
    <row r="393" spans="1:9" ht="15.75" customHeight="1">
      <c r="A393" s="51" t="s">
        <v>2290</v>
      </c>
      <c r="B393" s="51">
        <v>606</v>
      </c>
      <c r="C393" s="51" t="s">
        <v>1869</v>
      </c>
      <c r="I393" s="20"/>
    </row>
    <row r="394" spans="1:9" ht="15.75" customHeight="1">
      <c r="A394" s="51" t="s">
        <v>2291</v>
      </c>
      <c r="B394" s="51">
        <v>607</v>
      </c>
      <c r="C394" s="51" t="s">
        <v>1869</v>
      </c>
      <c r="I394" s="20"/>
    </row>
    <row r="395" spans="1:9" ht="15.75" customHeight="1">
      <c r="A395" s="51" t="s">
        <v>2292</v>
      </c>
      <c r="B395" s="51">
        <v>608</v>
      </c>
      <c r="C395" s="51" t="s">
        <v>1869</v>
      </c>
      <c r="I395" s="20"/>
    </row>
    <row r="396" spans="1:9" ht="15.75" customHeight="1">
      <c r="A396" s="51" t="s">
        <v>2293</v>
      </c>
      <c r="B396" s="51">
        <v>609</v>
      </c>
      <c r="C396" s="51" t="s">
        <v>1869</v>
      </c>
      <c r="I396" s="20"/>
    </row>
    <row r="397" spans="1:9" ht="15.75" customHeight="1">
      <c r="A397" s="51" t="s">
        <v>2294</v>
      </c>
      <c r="B397" s="51">
        <v>610</v>
      </c>
      <c r="C397" s="51" t="s">
        <v>1869</v>
      </c>
    </row>
    <row r="398" spans="1:9" ht="15.75" customHeight="1">
      <c r="A398" s="51" t="s">
        <v>2295</v>
      </c>
      <c r="B398" s="51">
        <v>611</v>
      </c>
      <c r="C398" s="51" t="s">
        <v>1869</v>
      </c>
    </row>
    <row r="399" spans="1:9" ht="15.75" customHeight="1">
      <c r="A399" s="51" t="s">
        <v>2296</v>
      </c>
      <c r="B399" s="51">
        <v>612</v>
      </c>
      <c r="C399" s="51" t="s">
        <v>1869</v>
      </c>
    </row>
    <row r="400" spans="1:9" ht="15.75" customHeight="1">
      <c r="A400" s="51" t="s">
        <v>2297</v>
      </c>
      <c r="B400" s="51">
        <v>613</v>
      </c>
      <c r="C400" s="51" t="s">
        <v>1869</v>
      </c>
    </row>
    <row r="401" spans="1:3" ht="15.75" customHeight="1">
      <c r="A401" s="51" t="s">
        <v>2298</v>
      </c>
      <c r="B401" s="51">
        <v>614</v>
      </c>
      <c r="C401" s="51" t="s">
        <v>1869</v>
      </c>
    </row>
    <row r="402" spans="1:3" ht="15.75" customHeight="1">
      <c r="A402" s="51" t="s">
        <v>2299</v>
      </c>
      <c r="B402" s="51">
        <v>615</v>
      </c>
      <c r="C402" s="51" t="s">
        <v>1869</v>
      </c>
    </row>
    <row r="403" spans="1:3" ht="15.75" customHeight="1">
      <c r="A403" s="51" t="s">
        <v>2300</v>
      </c>
      <c r="B403" s="51">
        <v>616</v>
      </c>
      <c r="C403" s="51" t="s">
        <v>1869</v>
      </c>
    </row>
    <row r="404" spans="1:3" ht="15.75" customHeight="1">
      <c r="A404" s="51" t="s">
        <v>2301</v>
      </c>
      <c r="B404" s="51">
        <v>617</v>
      </c>
      <c r="C404" s="51" t="s">
        <v>1869</v>
      </c>
    </row>
    <row r="405" spans="1:3" ht="15.75" customHeight="1">
      <c r="A405" s="51" t="s">
        <v>2302</v>
      </c>
      <c r="B405" s="51">
        <v>618</v>
      </c>
      <c r="C405" s="51" t="s">
        <v>1869</v>
      </c>
    </row>
    <row r="406" spans="1:3" ht="15.75" customHeight="1">
      <c r="A406" s="51" t="s">
        <v>2303</v>
      </c>
      <c r="B406" s="51">
        <v>619</v>
      </c>
      <c r="C406" s="51" t="s">
        <v>1869</v>
      </c>
    </row>
    <row r="407" spans="1:3" ht="15.75" customHeight="1">
      <c r="A407" s="51" t="s">
        <v>2304</v>
      </c>
      <c r="B407" s="51">
        <v>620</v>
      </c>
      <c r="C407" s="51" t="s">
        <v>1869</v>
      </c>
    </row>
    <row r="408" spans="1:3" ht="15.75" customHeight="1">
      <c r="A408" s="51" t="s">
        <v>2305</v>
      </c>
      <c r="B408" s="51">
        <v>621</v>
      </c>
      <c r="C408" s="51" t="s">
        <v>1869</v>
      </c>
    </row>
    <row r="409" spans="1:3" ht="15.75" customHeight="1">
      <c r="A409" s="51" t="s">
        <v>2306</v>
      </c>
      <c r="B409" s="51">
        <v>622</v>
      </c>
      <c r="C409" s="51" t="s">
        <v>1869</v>
      </c>
    </row>
    <row r="410" spans="1:3" ht="15.75" customHeight="1">
      <c r="A410" s="51" t="s">
        <v>2307</v>
      </c>
      <c r="B410" s="51">
        <v>623</v>
      </c>
      <c r="C410" s="51" t="s">
        <v>1869</v>
      </c>
    </row>
    <row r="411" spans="1:3" ht="15.75" customHeight="1">
      <c r="A411" s="51" t="s">
        <v>2308</v>
      </c>
      <c r="B411" s="51">
        <v>624</v>
      </c>
      <c r="C411" s="51" t="s">
        <v>2027</v>
      </c>
    </row>
    <row r="412" spans="1:3" ht="15.75" customHeight="1">
      <c r="A412" s="51" t="s">
        <v>2309</v>
      </c>
      <c r="B412" s="51">
        <v>625</v>
      </c>
      <c r="C412" s="51" t="s">
        <v>2027</v>
      </c>
    </row>
    <row r="413" spans="1:3" ht="15.75" customHeight="1">
      <c r="A413" s="51" t="s">
        <v>2310</v>
      </c>
      <c r="B413" s="51">
        <v>703</v>
      </c>
      <c r="C413" s="51" t="s">
        <v>1869</v>
      </c>
    </row>
    <row r="414" spans="1:3" ht="15.75" customHeight="1">
      <c r="A414" s="51" t="s">
        <v>2311</v>
      </c>
      <c r="B414" s="51">
        <v>705</v>
      </c>
      <c r="C414" s="51" t="s">
        <v>1869</v>
      </c>
    </row>
    <row r="415" spans="1:3" ht="15.75" customHeight="1">
      <c r="A415" s="51" t="s">
        <v>2312</v>
      </c>
      <c r="B415" s="51">
        <v>706</v>
      </c>
      <c r="C415" s="51" t="s">
        <v>1869</v>
      </c>
    </row>
    <row r="416" spans="1:3" ht="15.75" customHeight="1">
      <c r="A416" s="51" t="s">
        <v>2313</v>
      </c>
      <c r="B416" s="51">
        <v>707</v>
      </c>
      <c r="C416" s="51" t="s">
        <v>1869</v>
      </c>
    </row>
    <row r="417" spans="1:3" ht="15.75" customHeight="1">
      <c r="A417" s="51" t="s">
        <v>2314</v>
      </c>
      <c r="B417" s="51">
        <v>708</v>
      </c>
      <c r="C417" s="51" t="s">
        <v>1869</v>
      </c>
    </row>
    <row r="418" spans="1:3" ht="15.75" customHeight="1">
      <c r="A418" s="51" t="s">
        <v>2315</v>
      </c>
      <c r="B418" s="51">
        <v>709</v>
      </c>
      <c r="C418" s="51" t="s">
        <v>2000</v>
      </c>
    </row>
    <row r="419" spans="1:3" ht="15.75" customHeight="1">
      <c r="A419" s="51" t="s">
        <v>2316</v>
      </c>
      <c r="B419" s="51">
        <v>710</v>
      </c>
      <c r="C419" s="51" t="s">
        <v>2000</v>
      </c>
    </row>
    <row r="420" spans="1:3" ht="15.75" customHeight="1">
      <c r="A420" s="51" t="s">
        <v>2317</v>
      </c>
      <c r="B420" s="51">
        <v>711</v>
      </c>
      <c r="C420" s="51" t="s">
        <v>1869</v>
      </c>
    </row>
    <row r="421" spans="1:3" ht="15.75" customHeight="1">
      <c r="A421" s="51" t="s">
        <v>2318</v>
      </c>
      <c r="B421" s="51">
        <v>712</v>
      </c>
      <c r="C421" s="51" t="s">
        <v>1869</v>
      </c>
    </row>
    <row r="422" spans="1:3" ht="15.75" customHeight="1">
      <c r="A422" s="51" t="s">
        <v>2319</v>
      </c>
      <c r="B422" s="51">
        <v>800</v>
      </c>
      <c r="C422" s="51" t="s">
        <v>1869</v>
      </c>
    </row>
    <row r="423" spans="1:3" ht="15.75" customHeight="1">
      <c r="A423" s="51" t="s">
        <v>2320</v>
      </c>
      <c r="B423" s="51">
        <v>801</v>
      </c>
      <c r="C423" s="51" t="s">
        <v>2000</v>
      </c>
    </row>
    <row r="424" spans="1:3" ht="15.75" customHeight="1">
      <c r="A424" s="51" t="s">
        <v>2321</v>
      </c>
      <c r="B424" s="51">
        <v>802</v>
      </c>
      <c r="C424" s="51">
        <v>0</v>
      </c>
    </row>
    <row r="425" spans="1:3" ht="15.75" customHeight="1">
      <c r="A425" s="51" t="s">
        <v>2322</v>
      </c>
      <c r="B425" s="51">
        <v>803</v>
      </c>
      <c r="C425" s="51" t="s">
        <v>1951</v>
      </c>
    </row>
    <row r="426" spans="1:3" ht="15.75" customHeight="1">
      <c r="A426" s="51" t="s">
        <v>2323</v>
      </c>
      <c r="B426" s="51">
        <v>804</v>
      </c>
      <c r="C426" s="51" t="s">
        <v>2027</v>
      </c>
    </row>
    <row r="427" spans="1:3" ht="15.75" customHeight="1">
      <c r="A427" s="51" t="s">
        <v>2324</v>
      </c>
      <c r="B427" s="51">
        <v>805</v>
      </c>
      <c r="C427" s="51" t="s">
        <v>1945</v>
      </c>
    </row>
    <row r="428" spans="1:3" ht="15.75" customHeight="1">
      <c r="A428" s="51" t="s">
        <v>2325</v>
      </c>
      <c r="B428" s="51">
        <v>806</v>
      </c>
      <c r="C428" s="51">
        <v>0</v>
      </c>
    </row>
    <row r="429" spans="1:3" ht="15.75" customHeight="1">
      <c r="A429" s="51" t="s">
        <v>2326</v>
      </c>
      <c r="B429" s="51">
        <v>807</v>
      </c>
      <c r="C429" s="51" t="s">
        <v>2000</v>
      </c>
    </row>
    <row r="430" spans="1:3" ht="15.75" customHeight="1">
      <c r="A430" s="51" t="s">
        <v>2327</v>
      </c>
      <c r="B430" s="51">
        <v>808</v>
      </c>
      <c r="C430" s="51" t="s">
        <v>1951</v>
      </c>
    </row>
    <row r="431" spans="1:3" ht="15.75" customHeight="1">
      <c r="A431" s="51" t="s">
        <v>2328</v>
      </c>
      <c r="B431" s="51">
        <v>809</v>
      </c>
      <c r="C431" s="51" t="s">
        <v>1951</v>
      </c>
    </row>
    <row r="432" spans="1:3" ht="15.75" customHeight="1">
      <c r="A432" s="51" t="s">
        <v>2329</v>
      </c>
      <c r="B432" s="51">
        <v>810</v>
      </c>
      <c r="C432" s="51" t="s">
        <v>2020</v>
      </c>
    </row>
    <row r="433" spans="1:3" ht="15.75" customHeight="1">
      <c r="A433" s="51" t="s">
        <v>2330</v>
      </c>
      <c r="B433" s="51">
        <v>811</v>
      </c>
      <c r="C433" s="51" t="s">
        <v>2022</v>
      </c>
    </row>
    <row r="434" spans="1:3" ht="15.75" customHeight="1">
      <c r="A434" s="51" t="s">
        <v>2331</v>
      </c>
      <c r="B434" s="51">
        <v>812</v>
      </c>
      <c r="C434" s="51" t="s">
        <v>2024</v>
      </c>
    </row>
    <row r="435" spans="1:3" ht="15.75" customHeight="1">
      <c r="A435" s="51" t="s">
        <v>2332</v>
      </c>
      <c r="B435" s="51">
        <v>813</v>
      </c>
      <c r="C435" s="51" t="s">
        <v>1869</v>
      </c>
    </row>
    <row r="436" spans="1:3" ht="15.75" customHeight="1">
      <c r="A436" s="51" t="s">
        <v>2333</v>
      </c>
      <c r="B436" s="51">
        <v>814</v>
      </c>
      <c r="C436" s="51" t="s">
        <v>2027</v>
      </c>
    </row>
    <row r="437" spans="1:3" ht="15.75" customHeight="1">
      <c r="A437" s="51" t="s">
        <v>2334</v>
      </c>
      <c r="B437" s="51">
        <v>815</v>
      </c>
      <c r="C437" s="51" t="s">
        <v>1869</v>
      </c>
    </row>
    <row r="438" spans="1:3" ht="15.75" customHeight="1">
      <c r="A438" s="51" t="s">
        <v>2335</v>
      </c>
      <c r="B438" s="51">
        <v>816</v>
      </c>
      <c r="C438" s="51" t="s">
        <v>1869</v>
      </c>
    </row>
    <row r="439" spans="1:3" ht="15.75" customHeight="1">
      <c r="A439" s="51" t="s">
        <v>2336</v>
      </c>
      <c r="B439" s="51">
        <v>817</v>
      </c>
      <c r="C439" s="51" t="s">
        <v>1869</v>
      </c>
    </row>
    <row r="440" spans="1:3" ht="15.75" customHeight="1">
      <c r="A440" s="51" t="s">
        <v>2337</v>
      </c>
      <c r="B440" s="51">
        <v>818</v>
      </c>
      <c r="C440" s="51" t="s">
        <v>1869</v>
      </c>
    </row>
    <row r="441" spans="1:3" ht="15.75" customHeight="1">
      <c r="A441" s="51" t="s">
        <v>2338</v>
      </c>
      <c r="B441" s="51">
        <v>819</v>
      </c>
      <c r="C441" s="51" t="s">
        <v>1869</v>
      </c>
    </row>
    <row r="442" spans="1:3" ht="15.75" customHeight="1">
      <c r="A442" s="51" t="s">
        <v>2339</v>
      </c>
      <c r="B442" s="51">
        <v>820</v>
      </c>
      <c r="C442" s="51" t="s">
        <v>1869</v>
      </c>
    </row>
    <row r="443" spans="1:3" ht="15.75" customHeight="1">
      <c r="A443" s="51" t="s">
        <v>2340</v>
      </c>
      <c r="B443" s="51">
        <v>821</v>
      </c>
      <c r="C443" s="51" t="s">
        <v>1869</v>
      </c>
    </row>
    <row r="444" spans="1:3" ht="15.75" customHeight="1">
      <c r="A444" s="51" t="s">
        <v>2341</v>
      </c>
      <c r="B444" s="51">
        <v>822</v>
      </c>
      <c r="C444" s="51" t="s">
        <v>1869</v>
      </c>
    </row>
    <row r="445" spans="1:3" ht="15.75" customHeight="1">
      <c r="A445" s="51" t="s">
        <v>2342</v>
      </c>
      <c r="B445" s="51">
        <v>823</v>
      </c>
      <c r="C445" s="51" t="s">
        <v>1869</v>
      </c>
    </row>
    <row r="446" spans="1:3" ht="15.75" customHeight="1">
      <c r="A446" s="51" t="s">
        <v>2343</v>
      </c>
      <c r="B446" s="51">
        <v>824</v>
      </c>
      <c r="C446" s="51" t="s">
        <v>1869</v>
      </c>
    </row>
    <row r="447" spans="1:3" ht="15.75" customHeight="1">
      <c r="A447" s="51" t="s">
        <v>2344</v>
      </c>
      <c r="B447" s="51">
        <v>825</v>
      </c>
      <c r="C447" s="51" t="s">
        <v>1951</v>
      </c>
    </row>
    <row r="448" spans="1:3" ht="15.75" customHeight="1">
      <c r="A448" s="51" t="s">
        <v>2345</v>
      </c>
      <c r="B448" s="51">
        <v>826</v>
      </c>
      <c r="C448" s="51" t="s">
        <v>1869</v>
      </c>
    </row>
    <row r="449" spans="1:3" ht="15.75" customHeight="1">
      <c r="A449" s="51" t="s">
        <v>2346</v>
      </c>
      <c r="B449" s="51">
        <v>827</v>
      </c>
      <c r="C449" s="51" t="s">
        <v>1869</v>
      </c>
    </row>
    <row r="450" spans="1:3" ht="15.75" customHeight="1">
      <c r="A450" s="51" t="s">
        <v>2347</v>
      </c>
      <c r="B450" s="51">
        <v>828</v>
      </c>
      <c r="C450" s="51" t="s">
        <v>1869</v>
      </c>
    </row>
    <row r="451" spans="1:3" ht="15.75" customHeight="1">
      <c r="A451" s="51" t="s">
        <v>2348</v>
      </c>
      <c r="B451" s="51">
        <v>829</v>
      </c>
      <c r="C451" s="51" t="s">
        <v>2004</v>
      </c>
    </row>
    <row r="452" spans="1:3" ht="15.75" customHeight="1">
      <c r="A452" s="51" t="s">
        <v>2349</v>
      </c>
      <c r="B452" s="51">
        <v>830</v>
      </c>
      <c r="C452" s="51" t="s">
        <v>2000</v>
      </c>
    </row>
    <row r="453" spans="1:3" ht="15.75" customHeight="1">
      <c r="A453" s="51" t="s">
        <v>2350</v>
      </c>
      <c r="B453" s="51">
        <v>831</v>
      </c>
      <c r="C453" s="51" t="s">
        <v>1869</v>
      </c>
    </row>
    <row r="454" spans="1:3" ht="15.75" customHeight="1">
      <c r="A454" s="51" t="s">
        <v>2351</v>
      </c>
      <c r="B454" s="51">
        <v>832</v>
      </c>
      <c r="C454" s="51">
        <v>0</v>
      </c>
    </row>
    <row r="455" spans="1:3" ht="15.75" customHeight="1">
      <c r="A455" s="51" t="s">
        <v>2352</v>
      </c>
      <c r="B455" s="51">
        <v>833</v>
      </c>
      <c r="C455" s="51" t="s">
        <v>1869</v>
      </c>
    </row>
    <row r="456" spans="1:3" ht="15.75" customHeight="1">
      <c r="A456" s="51" t="s">
        <v>2353</v>
      </c>
      <c r="B456" s="51">
        <v>834</v>
      </c>
      <c r="C456" s="51" t="s">
        <v>1869</v>
      </c>
    </row>
    <row r="457" spans="1:3" ht="15.75" customHeight="1">
      <c r="A457" s="51" t="s">
        <v>2354</v>
      </c>
      <c r="B457" s="51">
        <v>835</v>
      </c>
      <c r="C457" s="51" t="s">
        <v>1869</v>
      </c>
    </row>
    <row r="458" spans="1:3" ht="15.75" customHeight="1">
      <c r="A458" s="51" t="s">
        <v>2355</v>
      </c>
      <c r="B458" s="51">
        <v>836</v>
      </c>
      <c r="C458" s="51" t="s">
        <v>1869</v>
      </c>
    </row>
    <row r="459" spans="1:3" ht="15.75" customHeight="1">
      <c r="A459" s="51" t="s">
        <v>2356</v>
      </c>
      <c r="B459" s="51">
        <v>837</v>
      </c>
      <c r="C459" s="51" t="s">
        <v>1869</v>
      </c>
    </row>
    <row r="460" spans="1:3" ht="15.75" customHeight="1">
      <c r="A460" s="51" t="s">
        <v>2357</v>
      </c>
      <c r="B460" s="51">
        <v>838</v>
      </c>
      <c r="C460" s="51" t="s">
        <v>1869</v>
      </c>
    </row>
    <row r="461" spans="1:3" ht="15.75" customHeight="1">
      <c r="A461" s="51" t="s">
        <v>2358</v>
      </c>
      <c r="B461" s="51">
        <v>839</v>
      </c>
      <c r="C461" s="51" t="s">
        <v>1869</v>
      </c>
    </row>
    <row r="462" spans="1:3" ht="15.75" customHeight="1">
      <c r="A462" s="51" t="s">
        <v>2359</v>
      </c>
      <c r="B462" s="51">
        <v>840</v>
      </c>
      <c r="C462" s="51" t="s">
        <v>1869</v>
      </c>
    </row>
    <row r="463" spans="1:3" ht="15.75" customHeight="1">
      <c r="A463" s="51" t="s">
        <v>2360</v>
      </c>
      <c r="B463" s="51">
        <v>841</v>
      </c>
      <c r="C463" s="51" t="s">
        <v>1869</v>
      </c>
    </row>
    <row r="464" spans="1:3" ht="15.75" customHeight="1">
      <c r="A464" s="51" t="s">
        <v>2361</v>
      </c>
      <c r="B464" s="51">
        <v>842</v>
      </c>
      <c r="C464" s="51" t="s">
        <v>1869</v>
      </c>
    </row>
    <row r="465" spans="1:3" ht="15.75" customHeight="1">
      <c r="A465" s="52" t="s">
        <v>2362</v>
      </c>
      <c r="B465" s="51">
        <v>843</v>
      </c>
      <c r="C465" s="51" t="s">
        <v>1869</v>
      </c>
    </row>
    <row r="466" spans="1:3" ht="15.75" customHeight="1">
      <c r="A466" s="52" t="s">
        <v>2363</v>
      </c>
      <c r="B466" s="51">
        <v>844</v>
      </c>
      <c r="C466" s="51" t="s">
        <v>1869</v>
      </c>
    </row>
    <row r="467" spans="1:3" ht="15.75" customHeight="1">
      <c r="A467" s="52" t="s">
        <v>2364</v>
      </c>
      <c r="B467" s="51">
        <v>896</v>
      </c>
      <c r="C467" s="51" t="s">
        <v>1869</v>
      </c>
    </row>
    <row r="468" spans="1:3" ht="15.75" customHeight="1">
      <c r="A468" s="52" t="s">
        <v>2365</v>
      </c>
      <c r="B468" s="51">
        <v>897</v>
      </c>
      <c r="C468" s="51" t="s">
        <v>1869</v>
      </c>
    </row>
    <row r="469" spans="1:3" ht="15.75" customHeight="1">
      <c r="A469" s="52" t="s">
        <v>2366</v>
      </c>
      <c r="B469" s="51">
        <v>898</v>
      </c>
      <c r="C469" s="51" t="s">
        <v>1869</v>
      </c>
    </row>
    <row r="470" spans="1:3" ht="15.75" customHeight="1">
      <c r="A470" s="52" t="s">
        <v>2367</v>
      </c>
      <c r="B470" s="51">
        <v>899</v>
      </c>
      <c r="C470" s="51" t="s">
        <v>1869</v>
      </c>
    </row>
    <row r="471" spans="1:3" ht="15.75" customHeight="1">
      <c r="A471" s="52" t="s">
        <v>2368</v>
      </c>
      <c r="B471" s="51">
        <v>900</v>
      </c>
      <c r="C471" s="51" t="s">
        <v>1869</v>
      </c>
    </row>
    <row r="472" spans="1:3" ht="15.75" customHeight="1">
      <c r="A472" s="52" t="s">
        <v>2369</v>
      </c>
      <c r="B472" s="51">
        <v>901</v>
      </c>
      <c r="C472" s="51" t="s">
        <v>1869</v>
      </c>
    </row>
    <row r="473" spans="1:3" ht="15.75" customHeight="1">
      <c r="A473" s="52" t="s">
        <v>2370</v>
      </c>
      <c r="B473" s="51">
        <v>902</v>
      </c>
      <c r="C473" s="51" t="s">
        <v>1869</v>
      </c>
    </row>
    <row r="474" spans="1:3" ht="15.75" customHeight="1">
      <c r="A474" s="52" t="s">
        <v>2371</v>
      </c>
      <c r="B474" s="51">
        <v>903</v>
      </c>
      <c r="C474" s="51" t="s">
        <v>1869</v>
      </c>
    </row>
    <row r="475" spans="1:3" ht="15.75" customHeight="1">
      <c r="A475" s="52" t="s">
        <v>2372</v>
      </c>
      <c r="B475" s="51">
        <v>904</v>
      </c>
      <c r="C475" s="51" t="s">
        <v>1869</v>
      </c>
    </row>
    <row r="476" spans="1:3" ht="15.75" customHeight="1">
      <c r="A476" s="52" t="s">
        <v>2373</v>
      </c>
      <c r="B476" s="51">
        <v>905</v>
      </c>
      <c r="C476" s="51" t="s">
        <v>1869</v>
      </c>
    </row>
    <row r="477" spans="1:3" ht="15.75" customHeight="1">
      <c r="A477" s="52" t="s">
        <v>2374</v>
      </c>
      <c r="B477" s="51">
        <v>906</v>
      </c>
      <c r="C477" s="51" t="s">
        <v>1869</v>
      </c>
    </row>
    <row r="478" spans="1:3" ht="15.75" customHeight="1">
      <c r="A478" s="52" t="s">
        <v>2375</v>
      </c>
      <c r="B478" s="51">
        <v>907</v>
      </c>
      <c r="C478" s="51" t="s">
        <v>1869</v>
      </c>
    </row>
    <row r="479" spans="1:3" ht="15.75" customHeight="1">
      <c r="A479" s="52" t="s">
        <v>2376</v>
      </c>
      <c r="B479" s="51">
        <v>908</v>
      </c>
      <c r="C479" s="51" t="s">
        <v>1869</v>
      </c>
    </row>
    <row r="480" spans="1:3" ht="15.75" customHeight="1">
      <c r="A480" s="52" t="s">
        <v>2377</v>
      </c>
      <c r="B480" s="51">
        <v>909</v>
      </c>
      <c r="C480" s="51" t="s">
        <v>1869</v>
      </c>
    </row>
    <row r="481" spans="1:3" ht="15.75" customHeight="1">
      <c r="A481" s="52" t="s">
        <v>2378</v>
      </c>
      <c r="B481" s="51">
        <v>910</v>
      </c>
      <c r="C481" s="51" t="s">
        <v>1869</v>
      </c>
    </row>
    <row r="482" spans="1:3" ht="15.75" customHeight="1">
      <c r="A482" s="52" t="s">
        <v>2379</v>
      </c>
      <c r="B482" s="51">
        <v>911</v>
      </c>
      <c r="C482" s="51" t="s">
        <v>1869</v>
      </c>
    </row>
    <row r="483" spans="1:3" ht="15.75" customHeight="1">
      <c r="A483" s="52" t="s">
        <v>2380</v>
      </c>
      <c r="B483" s="51">
        <v>912</v>
      </c>
      <c r="C483" s="51" t="s">
        <v>1869</v>
      </c>
    </row>
    <row r="484" spans="1:3" ht="15.75" customHeight="1">
      <c r="A484" s="52" t="s">
        <v>2381</v>
      </c>
      <c r="B484" s="51">
        <v>913</v>
      </c>
      <c r="C484" s="51" t="s">
        <v>1869</v>
      </c>
    </row>
    <row r="485" spans="1:3" ht="15.75" customHeight="1">
      <c r="A485" s="52" t="s">
        <v>2382</v>
      </c>
      <c r="B485" s="51">
        <v>914</v>
      </c>
      <c r="C485" s="51" t="s">
        <v>1869</v>
      </c>
    </row>
    <row r="486" spans="1:3" ht="15.75" customHeight="1">
      <c r="A486" s="52" t="s">
        <v>2383</v>
      </c>
      <c r="B486" s="51">
        <v>915</v>
      </c>
      <c r="C486" s="51" t="s">
        <v>1869</v>
      </c>
    </row>
    <row r="487" spans="1:3" ht="15.75" customHeight="1">
      <c r="A487" s="52" t="s">
        <v>2384</v>
      </c>
      <c r="B487" s="51">
        <v>916</v>
      </c>
      <c r="C487" s="51" t="s">
        <v>1869</v>
      </c>
    </row>
    <row r="488" spans="1:3" ht="15.75" customHeight="1">
      <c r="A488" s="52" t="s">
        <v>2385</v>
      </c>
      <c r="B488" s="51">
        <v>917</v>
      </c>
      <c r="C488" s="51" t="s">
        <v>1869</v>
      </c>
    </row>
    <row r="489" spans="1:3" ht="15.75" customHeight="1">
      <c r="A489" s="52" t="s">
        <v>2386</v>
      </c>
      <c r="B489" s="51">
        <v>918</v>
      </c>
      <c r="C489" s="51" t="s">
        <v>1869</v>
      </c>
    </row>
    <row r="490" spans="1:3" ht="15.75" customHeight="1">
      <c r="A490" s="52" t="s">
        <v>2387</v>
      </c>
      <c r="B490" s="51">
        <v>919</v>
      </c>
      <c r="C490" s="51" t="s">
        <v>1869</v>
      </c>
    </row>
    <row r="491" spans="1:3" ht="15.75" customHeight="1">
      <c r="A491" s="52" t="s">
        <v>2388</v>
      </c>
      <c r="B491" s="51">
        <v>920</v>
      </c>
      <c r="C491" s="51" t="s">
        <v>1869</v>
      </c>
    </row>
    <row r="492" spans="1:3" ht="15.75" customHeight="1">
      <c r="A492" s="52" t="s">
        <v>2389</v>
      </c>
      <c r="B492" s="51">
        <v>921</v>
      </c>
      <c r="C492" s="51" t="s">
        <v>1869</v>
      </c>
    </row>
    <row r="493" spans="1:3" ht="15.75" customHeight="1">
      <c r="A493" s="52" t="s">
        <v>2390</v>
      </c>
      <c r="B493" s="51">
        <v>922</v>
      </c>
      <c r="C493" s="51" t="s">
        <v>1869</v>
      </c>
    </row>
    <row r="494" spans="1:3" ht="15.75" customHeight="1">
      <c r="A494" s="52" t="s">
        <v>2391</v>
      </c>
      <c r="B494" s="51">
        <v>923</v>
      </c>
      <c r="C494" s="51" t="s">
        <v>1869</v>
      </c>
    </row>
    <row r="495" spans="1:3" ht="15.75" customHeight="1">
      <c r="A495" s="52" t="s">
        <v>2392</v>
      </c>
      <c r="B495" s="51">
        <v>924</v>
      </c>
      <c r="C495" s="51" t="s">
        <v>1869</v>
      </c>
    </row>
    <row r="496" spans="1:3" ht="15.75" customHeight="1">
      <c r="A496" s="52" t="s">
        <v>2393</v>
      </c>
      <c r="B496" s="51">
        <v>925</v>
      </c>
      <c r="C496" s="51" t="s">
        <v>1869</v>
      </c>
    </row>
    <row r="497" spans="1:3" ht="15.75" customHeight="1">
      <c r="A497" s="52" t="s">
        <v>2394</v>
      </c>
      <c r="B497" s="51">
        <v>926</v>
      </c>
      <c r="C497" s="51" t="s">
        <v>1869</v>
      </c>
    </row>
    <row r="498" spans="1:3" ht="15.75" customHeight="1">
      <c r="A498" s="52" t="s">
        <v>2395</v>
      </c>
      <c r="B498" s="51">
        <v>928</v>
      </c>
      <c r="C498" s="51" t="s">
        <v>1869</v>
      </c>
    </row>
    <row r="499" spans="1:3" ht="15.75" customHeight="1">
      <c r="A499" s="52" t="s">
        <v>2396</v>
      </c>
      <c r="B499" s="51">
        <v>929</v>
      </c>
      <c r="C499" s="51" t="s">
        <v>1869</v>
      </c>
    </row>
    <row r="500" spans="1:3" ht="15.75" customHeight="1">
      <c r="A500" s="52" t="s">
        <v>2397</v>
      </c>
      <c r="B500" s="51">
        <v>930</v>
      </c>
      <c r="C500" s="51" t="s">
        <v>1869</v>
      </c>
    </row>
    <row r="501" spans="1:3" ht="15.75" customHeight="1">
      <c r="A501" s="52" t="s">
        <v>2398</v>
      </c>
      <c r="B501" s="51">
        <v>931</v>
      </c>
      <c r="C501" s="51" t="s">
        <v>1869</v>
      </c>
    </row>
    <row r="502" spans="1:3" ht="15.75" customHeight="1">
      <c r="A502" s="52" t="s">
        <v>2399</v>
      </c>
      <c r="B502" s="51">
        <v>932</v>
      </c>
      <c r="C502" s="51" t="s">
        <v>1869</v>
      </c>
    </row>
    <row r="503" spans="1:3" ht="15.75" customHeight="1">
      <c r="A503" s="52" t="s">
        <v>2400</v>
      </c>
      <c r="B503" s="51">
        <v>933</v>
      </c>
      <c r="C503" s="51" t="s">
        <v>1869</v>
      </c>
    </row>
    <row r="504" spans="1:3" ht="15.75" customHeight="1">
      <c r="A504" s="52" t="s">
        <v>2401</v>
      </c>
      <c r="B504" s="51">
        <v>934</v>
      </c>
      <c r="C504" s="51" t="s">
        <v>1869</v>
      </c>
    </row>
    <row r="505" spans="1:3" ht="15.75" customHeight="1">
      <c r="A505" s="52" t="s">
        <v>2402</v>
      </c>
      <c r="B505" s="51">
        <v>935</v>
      </c>
      <c r="C505" s="51" t="s">
        <v>1869</v>
      </c>
    </row>
    <row r="506" spans="1:3" ht="15.75" customHeight="1">
      <c r="A506" s="52" t="s">
        <v>2403</v>
      </c>
      <c r="B506" s="51">
        <v>936</v>
      </c>
      <c r="C506" s="51" t="s">
        <v>1869</v>
      </c>
    </row>
    <row r="507" spans="1:3" ht="15.75" customHeight="1">
      <c r="A507" s="52" t="s">
        <v>2404</v>
      </c>
      <c r="B507" s="51">
        <v>937</v>
      </c>
      <c r="C507" s="51" t="s">
        <v>1951</v>
      </c>
    </row>
    <row r="508" spans="1:3" ht="15.75" customHeight="1">
      <c r="A508" s="52" t="s">
        <v>2405</v>
      </c>
      <c r="B508" s="51">
        <v>938</v>
      </c>
      <c r="C508" s="51" t="s">
        <v>1869</v>
      </c>
    </row>
    <row r="509" spans="1:3" ht="15.75" customHeight="1">
      <c r="A509" s="52" t="s">
        <v>2406</v>
      </c>
      <c r="B509" s="51">
        <v>939</v>
      </c>
      <c r="C509" s="51" t="s">
        <v>1951</v>
      </c>
    </row>
    <row r="510" spans="1:3" ht="15.75" customHeight="1">
      <c r="A510" s="52" t="s">
        <v>2407</v>
      </c>
      <c r="B510" s="51">
        <v>940</v>
      </c>
      <c r="C510" s="51" t="s">
        <v>1869</v>
      </c>
    </row>
    <row r="511" spans="1:3" ht="15.75" customHeight="1">
      <c r="A511" s="52" t="s">
        <v>2408</v>
      </c>
      <c r="B511" s="51">
        <v>941</v>
      </c>
      <c r="C511" s="51" t="s">
        <v>1869</v>
      </c>
    </row>
    <row r="512" spans="1:3" ht="15.75" customHeight="1">
      <c r="A512" s="52" t="s">
        <v>2409</v>
      </c>
      <c r="B512" s="51">
        <v>942</v>
      </c>
      <c r="C512" s="51" t="s">
        <v>2027</v>
      </c>
    </row>
    <row r="513" spans="1:3" ht="15.75" customHeight="1">
      <c r="A513" s="52" t="s">
        <v>2410</v>
      </c>
      <c r="B513" s="51">
        <v>943</v>
      </c>
      <c r="C513" s="51" t="s">
        <v>1869</v>
      </c>
    </row>
    <row r="514" spans="1:3" ht="15.75" customHeight="1">
      <c r="A514" s="52" t="s">
        <v>2411</v>
      </c>
      <c r="B514" s="51">
        <v>944</v>
      </c>
      <c r="C514" s="51" t="s">
        <v>1869</v>
      </c>
    </row>
    <row r="515" spans="1:3" ht="15.75" customHeight="1">
      <c r="A515" s="52" t="s">
        <v>2412</v>
      </c>
      <c r="B515" s="51">
        <v>946</v>
      </c>
      <c r="C515" s="51" t="s">
        <v>1869</v>
      </c>
    </row>
    <row r="516" spans="1:3" ht="15.75" customHeight="1">
      <c r="A516" s="52" t="s">
        <v>2413</v>
      </c>
      <c r="B516" s="51">
        <v>947</v>
      </c>
      <c r="C516" s="51" t="s">
        <v>1869</v>
      </c>
    </row>
    <row r="517" spans="1:3" ht="15.75" customHeight="1">
      <c r="A517" s="52" t="s">
        <v>2414</v>
      </c>
      <c r="B517" s="51">
        <v>948</v>
      </c>
      <c r="C517" s="51" t="s">
        <v>1869</v>
      </c>
    </row>
    <row r="518" spans="1:3" ht="15.75" customHeight="1">
      <c r="A518" s="52" t="s">
        <v>2415</v>
      </c>
      <c r="B518" s="51">
        <v>949</v>
      </c>
      <c r="C518" s="51" t="s">
        <v>2004</v>
      </c>
    </row>
    <row r="519" spans="1:3" ht="15.75" customHeight="1">
      <c r="A519" s="52" t="s">
        <v>2416</v>
      </c>
      <c r="B519" s="51">
        <v>950</v>
      </c>
      <c r="C519" s="51" t="s">
        <v>1869</v>
      </c>
    </row>
    <row r="520" spans="1:3" ht="15.75" customHeight="1">
      <c r="A520" s="52" t="s">
        <v>2417</v>
      </c>
      <c r="B520" s="51">
        <v>951</v>
      </c>
      <c r="C520" s="51" t="s">
        <v>1869</v>
      </c>
    </row>
    <row r="521" spans="1:3" ht="15.75" customHeight="1">
      <c r="A521" s="52" t="s">
        <v>2418</v>
      </c>
      <c r="B521" s="51">
        <v>952</v>
      </c>
      <c r="C521" s="51" t="s">
        <v>1869</v>
      </c>
    </row>
    <row r="522" spans="1:3" ht="15.75" customHeight="1">
      <c r="A522" s="52" t="s">
        <v>2419</v>
      </c>
      <c r="B522" s="51">
        <v>953</v>
      </c>
      <c r="C522" s="51" t="s">
        <v>1869</v>
      </c>
    </row>
    <row r="523" spans="1:3" ht="15.75" customHeight="1">
      <c r="A523" s="52" t="s">
        <v>2420</v>
      </c>
      <c r="B523" s="51">
        <v>954</v>
      </c>
      <c r="C523" s="51" t="s">
        <v>1869</v>
      </c>
    </row>
    <row r="524" spans="1:3" ht="15.75" customHeight="1">
      <c r="A524" s="52" t="s">
        <v>2421</v>
      </c>
      <c r="B524" s="51">
        <v>955</v>
      </c>
      <c r="C524" s="51" t="s">
        <v>1869</v>
      </c>
    </row>
    <row r="525" spans="1:3" ht="15.75" customHeight="1">
      <c r="A525" s="52" t="s">
        <v>2422</v>
      </c>
      <c r="B525" s="51">
        <v>956</v>
      </c>
      <c r="C525" s="51" t="s">
        <v>1869</v>
      </c>
    </row>
    <row r="526" spans="1:3" ht="15.75" customHeight="1">
      <c r="A526" s="52" t="s">
        <v>2423</v>
      </c>
      <c r="B526" s="51">
        <v>957</v>
      </c>
      <c r="C526" s="51" t="s">
        <v>1869</v>
      </c>
    </row>
    <row r="527" spans="1:3" ht="15.75" customHeight="1">
      <c r="A527" s="52" t="s">
        <v>2424</v>
      </c>
      <c r="B527" s="51">
        <v>958</v>
      </c>
      <c r="C527" s="51" t="s">
        <v>1869</v>
      </c>
    </row>
    <row r="528" spans="1:3" ht="15.75" customHeight="1">
      <c r="A528" s="52" t="s">
        <v>2425</v>
      </c>
      <c r="B528" s="51">
        <v>959</v>
      </c>
      <c r="C528" s="51" t="s">
        <v>1869</v>
      </c>
    </row>
    <row r="529" spans="1:3" ht="15.75" customHeight="1">
      <c r="A529" s="52" t="s">
        <v>2426</v>
      </c>
      <c r="B529" s="51">
        <v>960</v>
      </c>
      <c r="C529" s="51" t="s">
        <v>1869</v>
      </c>
    </row>
    <row r="530" spans="1:3" ht="15.75" customHeight="1">
      <c r="A530" s="52" t="s">
        <v>2427</v>
      </c>
      <c r="B530" s="51">
        <v>961</v>
      </c>
      <c r="C530" s="51" t="s">
        <v>1869</v>
      </c>
    </row>
    <row r="531" spans="1:3" ht="15.75" customHeight="1">
      <c r="A531" s="52" t="s">
        <v>2428</v>
      </c>
      <c r="B531" s="51">
        <v>962</v>
      </c>
      <c r="C531" s="51" t="s">
        <v>1869</v>
      </c>
    </row>
    <row r="532" spans="1:3" ht="15.75" customHeight="1">
      <c r="A532" s="52" t="s">
        <v>2429</v>
      </c>
      <c r="B532" s="51">
        <v>963</v>
      </c>
      <c r="C532" s="51" t="s">
        <v>1869</v>
      </c>
    </row>
    <row r="533" spans="1:3" ht="15.75" customHeight="1">
      <c r="A533" s="52" t="s">
        <v>2430</v>
      </c>
      <c r="B533" s="51">
        <v>964</v>
      </c>
      <c r="C533" s="51" t="s">
        <v>1869</v>
      </c>
    </row>
    <row r="534" spans="1:3" ht="15.75" customHeight="1">
      <c r="A534" s="52" t="s">
        <v>2431</v>
      </c>
      <c r="B534" s="51">
        <v>965</v>
      </c>
      <c r="C534" s="51" t="s">
        <v>1869</v>
      </c>
    </row>
    <row r="535" spans="1:3" ht="15.75" customHeight="1">
      <c r="A535" s="52" t="s">
        <v>2432</v>
      </c>
      <c r="B535" s="51">
        <v>966</v>
      </c>
      <c r="C535" s="51" t="s">
        <v>1869</v>
      </c>
    </row>
    <row r="536" spans="1:3" ht="15.75" customHeight="1">
      <c r="A536" s="52" t="s">
        <v>2433</v>
      </c>
      <c r="B536" s="51">
        <v>967</v>
      </c>
      <c r="C536" s="51" t="s">
        <v>1869</v>
      </c>
    </row>
    <row r="537" spans="1:3" ht="15.75" customHeight="1">
      <c r="A537" s="52" t="s">
        <v>2434</v>
      </c>
      <c r="B537" s="51">
        <v>968</v>
      </c>
      <c r="C537" s="51" t="s">
        <v>1869</v>
      </c>
    </row>
    <row r="538" spans="1:3" ht="15.75" customHeight="1">
      <c r="A538" s="52" t="s">
        <v>2435</v>
      </c>
      <c r="B538" s="51">
        <v>969</v>
      </c>
      <c r="C538" s="51" t="s">
        <v>1869</v>
      </c>
    </row>
    <row r="539" spans="1:3" ht="15.75" customHeight="1">
      <c r="A539" s="52" t="s">
        <v>2436</v>
      </c>
      <c r="B539" s="51">
        <v>970</v>
      </c>
      <c r="C539" s="51" t="s">
        <v>1869</v>
      </c>
    </row>
    <row r="540" spans="1:3" ht="15.75" customHeight="1">
      <c r="A540" s="52" t="s">
        <v>2437</v>
      </c>
      <c r="B540" s="51">
        <v>971</v>
      </c>
      <c r="C540" s="51" t="s">
        <v>1869</v>
      </c>
    </row>
    <row r="541" spans="1:3" ht="15.75" customHeight="1">
      <c r="A541" s="52" t="s">
        <v>2438</v>
      </c>
      <c r="B541" s="51">
        <v>972</v>
      </c>
      <c r="C541" s="51" t="s">
        <v>1869</v>
      </c>
    </row>
    <row r="542" spans="1:3" ht="15.75" customHeight="1">
      <c r="A542" s="52" t="s">
        <v>2439</v>
      </c>
      <c r="B542" s="51">
        <v>973</v>
      </c>
      <c r="C542" s="51" t="s">
        <v>1869</v>
      </c>
    </row>
    <row r="543" spans="1:3" ht="15.75" customHeight="1">
      <c r="A543" s="52" t="s">
        <v>2440</v>
      </c>
      <c r="B543" s="51">
        <v>974</v>
      </c>
      <c r="C543" s="51" t="s">
        <v>1869</v>
      </c>
    </row>
    <row r="544" spans="1:3" ht="15.75" customHeight="1">
      <c r="A544" s="52" t="s">
        <v>2441</v>
      </c>
      <c r="B544" s="51">
        <v>975</v>
      </c>
      <c r="C544" s="51" t="s">
        <v>1869</v>
      </c>
    </row>
    <row r="545" spans="1:3" ht="15.75" customHeight="1">
      <c r="A545" s="52" t="s">
        <v>2442</v>
      </c>
      <c r="B545" s="51">
        <v>976</v>
      </c>
      <c r="C545" s="51" t="s">
        <v>1869</v>
      </c>
    </row>
    <row r="546" spans="1:3" ht="15.75" customHeight="1">
      <c r="A546" s="52" t="s">
        <v>2443</v>
      </c>
      <c r="B546" s="51">
        <v>977</v>
      </c>
      <c r="C546" s="51" t="s">
        <v>1869</v>
      </c>
    </row>
    <row r="547" spans="1:3" ht="15.75" customHeight="1">
      <c r="A547" s="52" t="s">
        <v>2444</v>
      </c>
      <c r="B547" s="51">
        <v>978</v>
      </c>
      <c r="C547" s="51" t="s">
        <v>1869</v>
      </c>
    </row>
    <row r="548" spans="1:3" ht="15.75" customHeight="1">
      <c r="A548" s="52" t="s">
        <v>2445</v>
      </c>
      <c r="B548" s="51">
        <v>979</v>
      </c>
      <c r="C548" s="51" t="s">
        <v>1869</v>
      </c>
    </row>
    <row r="549" spans="1:3" ht="15.75" customHeight="1">
      <c r="A549" s="52" t="s">
        <v>2446</v>
      </c>
      <c r="B549" s="51">
        <v>980</v>
      </c>
      <c r="C549" s="51" t="s">
        <v>1869</v>
      </c>
    </row>
    <row r="550" spans="1:3" ht="15.75" customHeight="1">
      <c r="A550" s="52" t="s">
        <v>2447</v>
      </c>
      <c r="B550" s="51">
        <v>981</v>
      </c>
      <c r="C550" s="51" t="s">
        <v>1869</v>
      </c>
    </row>
    <row r="551" spans="1:3" ht="15.75" customHeight="1">
      <c r="A551" s="52" t="s">
        <v>2448</v>
      </c>
      <c r="B551" s="51">
        <v>982</v>
      </c>
      <c r="C551" s="51" t="s">
        <v>1869</v>
      </c>
    </row>
    <row r="552" spans="1:3" ht="15.75" customHeight="1">
      <c r="A552" s="52" t="s">
        <v>2449</v>
      </c>
      <c r="B552" s="51">
        <v>983</v>
      </c>
      <c r="C552" s="51" t="s">
        <v>1869</v>
      </c>
    </row>
    <row r="553" spans="1:3" ht="15.75" customHeight="1">
      <c r="A553" s="52" t="s">
        <v>2450</v>
      </c>
      <c r="B553" s="51">
        <v>984</v>
      </c>
      <c r="C553" s="51" t="s">
        <v>1869</v>
      </c>
    </row>
    <row r="554" spans="1:3" ht="15.75" customHeight="1">
      <c r="A554" s="52" t="s">
        <v>2451</v>
      </c>
      <c r="B554" s="51">
        <v>985</v>
      </c>
      <c r="C554" s="51" t="s">
        <v>1869</v>
      </c>
    </row>
    <row r="555" spans="1:3" ht="15.75" customHeight="1">
      <c r="A555" s="52" t="s">
        <v>2452</v>
      </c>
      <c r="B555" s="51">
        <v>986</v>
      </c>
      <c r="C555" s="51" t="s">
        <v>1869</v>
      </c>
    </row>
    <row r="556" spans="1:3" ht="15.75" customHeight="1">
      <c r="A556" s="52" t="s">
        <v>2453</v>
      </c>
      <c r="B556" s="51">
        <v>987</v>
      </c>
      <c r="C556" s="51" t="s">
        <v>1869</v>
      </c>
    </row>
    <row r="557" spans="1:3" ht="15.75" customHeight="1">
      <c r="A557" s="52" t="s">
        <v>2454</v>
      </c>
      <c r="B557" s="51">
        <v>988</v>
      </c>
      <c r="C557" s="51" t="s">
        <v>1869</v>
      </c>
    </row>
    <row r="558" spans="1:3" ht="15.75" customHeight="1">
      <c r="A558" s="52" t="s">
        <v>2455</v>
      </c>
      <c r="B558" s="51">
        <v>989</v>
      </c>
      <c r="C558" s="51" t="s">
        <v>1869</v>
      </c>
    </row>
    <row r="559" spans="1:3" ht="15.75" customHeight="1">
      <c r="A559" s="52" t="s">
        <v>2456</v>
      </c>
      <c r="B559" s="51">
        <v>990</v>
      </c>
      <c r="C559" s="51" t="s">
        <v>1951</v>
      </c>
    </row>
    <row r="560" spans="1:3" ht="15.75" customHeight="1">
      <c r="A560" s="52" t="s">
        <v>2457</v>
      </c>
      <c r="B560" s="51">
        <v>991</v>
      </c>
      <c r="C560" s="51" t="s">
        <v>1869</v>
      </c>
    </row>
    <row r="561" spans="1:3" ht="15.75" customHeight="1">
      <c r="A561" s="52" t="s">
        <v>2458</v>
      </c>
      <c r="B561" s="51">
        <v>992</v>
      </c>
      <c r="C561" s="51" t="s">
        <v>1869</v>
      </c>
    </row>
    <row r="562" spans="1:3" ht="15.75" customHeight="1">
      <c r="A562" s="52" t="s">
        <v>2459</v>
      </c>
      <c r="B562" s="51">
        <v>993</v>
      </c>
      <c r="C562" s="51" t="s">
        <v>1869</v>
      </c>
    </row>
    <row r="563" spans="1:3" ht="15.75" customHeight="1">
      <c r="A563" s="52" t="s">
        <v>2460</v>
      </c>
      <c r="B563" s="51">
        <v>994</v>
      </c>
      <c r="C563" s="51" t="s">
        <v>1869</v>
      </c>
    </row>
    <row r="564" spans="1:3" ht="15.75" customHeight="1">
      <c r="A564" s="52" t="s">
        <v>2461</v>
      </c>
      <c r="B564" s="51">
        <v>995</v>
      </c>
      <c r="C564" s="51" t="s">
        <v>1869</v>
      </c>
    </row>
    <row r="565" spans="1:3" ht="15.75" customHeight="1">
      <c r="A565" s="52" t="s">
        <v>2462</v>
      </c>
      <c r="B565" s="51">
        <v>996</v>
      </c>
      <c r="C565" s="51" t="s">
        <v>1869</v>
      </c>
    </row>
    <row r="566" spans="1:3" ht="15.75" customHeight="1">
      <c r="A566" s="52" t="s">
        <v>2463</v>
      </c>
      <c r="B566" s="51">
        <v>997</v>
      </c>
      <c r="C566" s="51" t="s">
        <v>1869</v>
      </c>
    </row>
    <row r="567" spans="1:3" ht="15.75" customHeight="1">
      <c r="A567" s="52" t="s">
        <v>2464</v>
      </c>
      <c r="B567" s="51">
        <v>998</v>
      </c>
      <c r="C567" s="51" t="s">
        <v>1869</v>
      </c>
    </row>
    <row r="568" spans="1:3" ht="15.75" customHeight="1"/>
    <row r="569" spans="1:3" ht="15.75" customHeight="1"/>
    <row r="570" spans="1:3" ht="15.75" customHeight="1"/>
    <row r="571" spans="1:3" ht="15.75" customHeight="1"/>
    <row r="572" spans="1:3" ht="15.75" customHeight="1"/>
    <row r="573" spans="1:3" ht="15.75" customHeight="1"/>
    <row r="574" spans="1:3" ht="15.75" customHeight="1"/>
    <row r="575" spans="1:3" ht="15.75" customHeight="1"/>
    <row r="576" spans="1:3"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conditionalFormatting sqref="A1:A466 A468:A1048576">
    <cfRule type="duplicateValues" dxfId="15" priority="3"/>
    <cfRule type="duplicateValues" dxfId="14" priority="6"/>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396"/>
  <sheetViews>
    <sheetView workbookViewId="0">
      <selection activeCell="F35" sqref="F35"/>
    </sheetView>
  </sheetViews>
  <sheetFormatPr baseColWidth="10" defaultRowHeight="14.4"/>
  <cols>
    <col min="1" max="1" width="24.44140625" bestFit="1" customWidth="1"/>
  </cols>
  <sheetData>
    <row r="1" spans="1:13" ht="15" customHeight="1" thickBot="1">
      <c r="A1" s="20" t="s">
        <v>2465</v>
      </c>
      <c r="C1" s="20" t="s">
        <v>1257</v>
      </c>
      <c r="H1" s="20">
        <v>2024</v>
      </c>
      <c r="M1" s="80" t="s">
        <v>2466</v>
      </c>
    </row>
    <row r="2" spans="1:13" ht="15" customHeight="1" thickBot="1">
      <c r="A2" s="20" t="s">
        <v>2467</v>
      </c>
      <c r="C2" s="20" t="s">
        <v>923</v>
      </c>
      <c r="H2" s="20">
        <v>2025</v>
      </c>
      <c r="M2" s="80" t="s">
        <v>2468</v>
      </c>
    </row>
    <row r="3" spans="1:13" ht="15" customHeight="1" thickBot="1">
      <c r="A3" s="20" t="s">
        <v>2469</v>
      </c>
      <c r="C3" s="20" t="s">
        <v>1062</v>
      </c>
      <c r="H3" s="20">
        <v>2026</v>
      </c>
      <c r="M3" s="80" t="s">
        <v>2470</v>
      </c>
    </row>
    <row r="4" spans="1:13" ht="15" customHeight="1" thickBot="1">
      <c r="A4" s="20" t="s">
        <v>2471</v>
      </c>
      <c r="C4" s="20" t="s">
        <v>852</v>
      </c>
      <c r="H4" s="20">
        <v>2027</v>
      </c>
      <c r="M4" s="80" t="s">
        <v>2472</v>
      </c>
    </row>
    <row r="5" spans="1:13" ht="15" customHeight="1" thickBot="1">
      <c r="A5" s="20" t="s">
        <v>2473</v>
      </c>
      <c r="C5" s="20" t="s">
        <v>1587</v>
      </c>
      <c r="H5" s="20">
        <v>2028</v>
      </c>
      <c r="M5" s="80" t="s">
        <v>2474</v>
      </c>
    </row>
    <row r="6" spans="1:13" ht="15" customHeight="1" thickBot="1">
      <c r="A6" s="20" t="s">
        <v>2475</v>
      </c>
      <c r="C6" s="20" t="s">
        <v>987</v>
      </c>
      <c r="M6" s="80" t="s">
        <v>2476</v>
      </c>
    </row>
    <row r="7" spans="1:13" ht="15" customHeight="1" thickBot="1">
      <c r="A7" s="20" t="s">
        <v>2477</v>
      </c>
      <c r="C7" s="20" t="s">
        <v>682</v>
      </c>
      <c r="M7" s="80" t="s">
        <v>2478</v>
      </c>
    </row>
    <row r="8" spans="1:13" ht="15" customHeight="1" thickBot="1">
      <c r="A8" s="20" t="s">
        <v>2479</v>
      </c>
      <c r="C8" s="20" t="s">
        <v>1612</v>
      </c>
      <c r="M8" s="80" t="s">
        <v>2480</v>
      </c>
    </row>
    <row r="9" spans="1:13" ht="15" customHeight="1" thickBot="1">
      <c r="A9" s="20" t="s">
        <v>2481</v>
      </c>
      <c r="C9" s="20" t="s">
        <v>1001</v>
      </c>
      <c r="M9" s="80" t="s">
        <v>2482</v>
      </c>
    </row>
    <row r="10" spans="1:13" ht="15" customHeight="1" thickBot="1">
      <c r="A10" s="20" t="s">
        <v>2483</v>
      </c>
      <c r="C10" s="20" t="s">
        <v>599</v>
      </c>
      <c r="M10" s="80" t="s">
        <v>2484</v>
      </c>
    </row>
    <row r="11" spans="1:13" ht="15" customHeight="1" thickBot="1">
      <c r="A11" s="20" t="s">
        <v>2485</v>
      </c>
      <c r="C11" s="20" t="s">
        <v>1546</v>
      </c>
      <c r="M11" s="80" t="s">
        <v>2486</v>
      </c>
    </row>
    <row r="12" spans="1:13" ht="15" customHeight="1" thickBot="1">
      <c r="A12" s="20" t="s">
        <v>2487</v>
      </c>
      <c r="C12" s="20" t="s">
        <v>1785</v>
      </c>
      <c r="M12" s="80" t="s">
        <v>2488</v>
      </c>
    </row>
    <row r="13" spans="1:13" ht="15" customHeight="1" thickBot="1">
      <c r="A13" s="20" t="s">
        <v>2489</v>
      </c>
      <c r="C13" s="20" t="s">
        <v>1115</v>
      </c>
      <c r="M13" s="80" t="s">
        <v>2490</v>
      </c>
    </row>
    <row r="14" spans="1:13" ht="15" customHeight="1" thickBot="1">
      <c r="A14" s="20" t="s">
        <v>2491</v>
      </c>
      <c r="C14" s="20" t="s">
        <v>676</v>
      </c>
      <c r="M14" s="80" t="s">
        <v>2492</v>
      </c>
    </row>
    <row r="15" spans="1:13" ht="15" customHeight="1" thickBot="1">
      <c r="A15" s="20" t="s">
        <v>2493</v>
      </c>
      <c r="C15" s="20" t="s">
        <v>664</v>
      </c>
      <c r="M15" s="80" t="s">
        <v>2494</v>
      </c>
    </row>
    <row r="16" spans="1:13" ht="15" customHeight="1" thickBot="1">
      <c r="A16" s="20" t="s">
        <v>2495</v>
      </c>
      <c r="C16" s="20" t="s">
        <v>1766</v>
      </c>
      <c r="M16" s="80" t="s">
        <v>2496</v>
      </c>
    </row>
    <row r="17" spans="1:13" ht="29.4" customHeight="1" thickBot="1">
      <c r="A17" s="20" t="s">
        <v>2497</v>
      </c>
      <c r="C17" s="20" t="s">
        <v>1129</v>
      </c>
      <c r="M17" s="79" t="s">
        <v>2498</v>
      </c>
    </row>
    <row r="18" spans="1:13" ht="15" customHeight="1" thickBot="1">
      <c r="A18" s="20" t="s">
        <v>2499</v>
      </c>
      <c r="C18" s="20" t="s">
        <v>697</v>
      </c>
      <c r="M18" s="80" t="s">
        <v>2500</v>
      </c>
    </row>
    <row r="19" spans="1:13" ht="15" customHeight="1" thickBot="1">
      <c r="A19" s="20" t="s">
        <v>2501</v>
      </c>
      <c r="C19" s="20" t="s">
        <v>820</v>
      </c>
      <c r="M19" s="80" t="s">
        <v>2502</v>
      </c>
    </row>
    <row r="20" spans="1:13" ht="15" customHeight="1" thickBot="1">
      <c r="A20" s="20" t="s">
        <v>2503</v>
      </c>
      <c r="C20" s="20" t="s">
        <v>1217</v>
      </c>
      <c r="M20" s="80" t="s">
        <v>2504</v>
      </c>
    </row>
    <row r="21" spans="1:13" ht="15" customHeight="1" thickBot="1">
      <c r="A21" s="20" t="s">
        <v>2505</v>
      </c>
      <c r="C21" s="20" t="s">
        <v>1101</v>
      </c>
      <c r="M21" s="79" t="s">
        <v>2506</v>
      </c>
    </row>
    <row r="22" spans="1:13" ht="15" customHeight="1" thickBot="1">
      <c r="A22" s="20" t="s">
        <v>2507</v>
      </c>
      <c r="C22" s="20" t="s">
        <v>1689</v>
      </c>
      <c r="M22" s="79" t="s">
        <v>329</v>
      </c>
    </row>
    <row r="23" spans="1:13">
      <c r="A23" s="20" t="s">
        <v>2508</v>
      </c>
      <c r="C23" s="20" t="s">
        <v>1015</v>
      </c>
    </row>
    <row r="24" spans="1:13">
      <c r="A24" s="20" t="s">
        <v>2509</v>
      </c>
      <c r="C24" s="20" t="s">
        <v>717</v>
      </c>
    </row>
    <row r="25" spans="1:13">
      <c r="A25" s="20" t="s">
        <v>2510</v>
      </c>
      <c r="C25" s="20" t="s">
        <v>1511</v>
      </c>
    </row>
    <row r="26" spans="1:13">
      <c r="A26" s="20" t="s">
        <v>2511</v>
      </c>
      <c r="C26" s="20" t="s">
        <v>866</v>
      </c>
    </row>
    <row r="27" spans="1:13">
      <c r="A27" s="20" t="s">
        <v>2512</v>
      </c>
      <c r="C27" s="20" t="s">
        <v>655</v>
      </c>
    </row>
    <row r="28" spans="1:13">
      <c r="A28" s="20" t="s">
        <v>2513</v>
      </c>
      <c r="C28" s="20" t="s">
        <v>1309</v>
      </c>
    </row>
    <row r="29" spans="1:13">
      <c r="A29" s="20" t="s">
        <v>2514</v>
      </c>
      <c r="C29" s="20" t="s">
        <v>1422</v>
      </c>
    </row>
    <row r="30" spans="1:13">
      <c r="A30" s="20" t="s">
        <v>2515</v>
      </c>
      <c r="C30" s="20" t="s">
        <v>745</v>
      </c>
    </row>
    <row r="31" spans="1:13">
      <c r="A31" s="20" t="s">
        <v>2516</v>
      </c>
      <c r="C31" s="20" t="s">
        <v>776</v>
      </c>
    </row>
    <row r="32" spans="1:13">
      <c r="A32" s="20" t="s">
        <v>2517</v>
      </c>
      <c r="C32" s="20" t="s">
        <v>1759</v>
      </c>
    </row>
    <row r="33" spans="1:3">
      <c r="A33" s="20" t="s">
        <v>2518</v>
      </c>
      <c r="C33" s="20" t="s">
        <v>911</v>
      </c>
    </row>
    <row r="34" spans="1:3">
      <c r="A34" s="20" t="s">
        <v>2519</v>
      </c>
    </row>
    <row r="35" spans="1:3">
      <c r="A35" s="20" t="s">
        <v>2520</v>
      </c>
    </row>
    <row r="36" spans="1:3">
      <c r="A36" s="20" t="s">
        <v>2521</v>
      </c>
    </row>
    <row r="37" spans="1:3">
      <c r="A37" s="20" t="s">
        <v>2522</v>
      </c>
    </row>
    <row r="38" spans="1:3">
      <c r="A38" s="20" t="s">
        <v>2523</v>
      </c>
    </row>
    <row r="39" spans="1:3">
      <c r="A39" s="20" t="s">
        <v>2524</v>
      </c>
    </row>
    <row r="40" spans="1:3">
      <c r="A40" s="20" t="s">
        <v>2525</v>
      </c>
    </row>
    <row r="41" spans="1:3">
      <c r="A41" s="20" t="s">
        <v>2526</v>
      </c>
    </row>
    <row r="42" spans="1:3">
      <c r="A42" s="20" t="s">
        <v>2527</v>
      </c>
    </row>
    <row r="43" spans="1:3">
      <c r="A43" s="20" t="s">
        <v>2528</v>
      </c>
    </row>
    <row r="44" spans="1:3">
      <c r="A44" s="20" t="s">
        <v>2529</v>
      </c>
    </row>
    <row r="45" spans="1:3">
      <c r="A45" s="20" t="s">
        <v>2530</v>
      </c>
    </row>
    <row r="46" spans="1:3">
      <c r="A46" s="20" t="s">
        <v>2531</v>
      </c>
    </row>
    <row r="47" spans="1:3">
      <c r="A47" s="20" t="s">
        <v>2532</v>
      </c>
    </row>
    <row r="48" spans="1:3">
      <c r="A48" s="20" t="s">
        <v>2533</v>
      </c>
    </row>
    <row r="49" spans="1:1">
      <c r="A49" s="20" t="s">
        <v>2534</v>
      </c>
    </row>
    <row r="50" spans="1:1">
      <c r="A50" s="20" t="s">
        <v>2535</v>
      </c>
    </row>
    <row r="51" spans="1:1">
      <c r="A51" s="20" t="s">
        <v>2536</v>
      </c>
    </row>
    <row r="52" spans="1:1">
      <c r="A52" s="20" t="s">
        <v>2537</v>
      </c>
    </row>
    <row r="53" spans="1:1">
      <c r="A53" s="20" t="s">
        <v>2538</v>
      </c>
    </row>
    <row r="54" spans="1:1">
      <c r="A54" s="20" t="s">
        <v>2539</v>
      </c>
    </row>
    <row r="55" spans="1:1">
      <c r="A55" s="20" t="s">
        <v>2540</v>
      </c>
    </row>
    <row r="56" spans="1:1">
      <c r="A56" s="20" t="s">
        <v>2541</v>
      </c>
    </row>
    <row r="57" spans="1:1">
      <c r="A57" s="20" t="s">
        <v>2542</v>
      </c>
    </row>
    <row r="58" spans="1:1">
      <c r="A58" s="20" t="s">
        <v>2543</v>
      </c>
    </row>
    <row r="59" spans="1:1">
      <c r="A59" s="20" t="s">
        <v>2544</v>
      </c>
    </row>
    <row r="60" spans="1:1">
      <c r="A60" s="20" t="s">
        <v>2545</v>
      </c>
    </row>
    <row r="61" spans="1:1">
      <c r="A61" s="20" t="s">
        <v>2546</v>
      </c>
    </row>
    <row r="62" spans="1:1">
      <c r="A62" s="20" t="s">
        <v>2547</v>
      </c>
    </row>
    <row r="63" spans="1:1">
      <c r="A63" s="20" t="s">
        <v>2548</v>
      </c>
    </row>
    <row r="64" spans="1:1">
      <c r="A64" s="20" t="s">
        <v>2549</v>
      </c>
    </row>
    <row r="65" spans="1:1">
      <c r="A65" s="20" t="s">
        <v>2550</v>
      </c>
    </row>
    <row r="66" spans="1:1">
      <c r="A66" s="20" t="s">
        <v>2551</v>
      </c>
    </row>
    <row r="67" spans="1:1">
      <c r="A67" s="20" t="s">
        <v>2552</v>
      </c>
    </row>
    <row r="68" spans="1:1">
      <c r="A68" s="20" t="s">
        <v>2553</v>
      </c>
    </row>
    <row r="69" spans="1:1">
      <c r="A69" s="20" t="s">
        <v>2554</v>
      </c>
    </row>
    <row r="70" spans="1:1">
      <c r="A70" s="20" t="s">
        <v>2555</v>
      </c>
    </row>
    <row r="71" spans="1:1">
      <c r="A71" s="20" t="s">
        <v>2556</v>
      </c>
    </row>
    <row r="72" spans="1:1">
      <c r="A72" s="20" t="s">
        <v>2557</v>
      </c>
    </row>
    <row r="73" spans="1:1">
      <c r="A73" s="20" t="s">
        <v>2558</v>
      </c>
    </row>
    <row r="74" spans="1:1">
      <c r="A74" s="20" t="s">
        <v>2559</v>
      </c>
    </row>
    <row r="75" spans="1:1">
      <c r="A75" s="20" t="s">
        <v>2560</v>
      </c>
    </row>
    <row r="76" spans="1:1">
      <c r="A76" s="20" t="s">
        <v>2561</v>
      </c>
    </row>
    <row r="77" spans="1:1">
      <c r="A77" s="20" t="s">
        <v>2562</v>
      </c>
    </row>
    <row r="78" spans="1:1">
      <c r="A78" s="20" t="s">
        <v>2563</v>
      </c>
    </row>
    <row r="79" spans="1:1">
      <c r="A79" s="20" t="s">
        <v>2564</v>
      </c>
    </row>
    <row r="80" spans="1:1">
      <c r="A80" s="20" t="s">
        <v>2565</v>
      </c>
    </row>
    <row r="81" spans="1:1">
      <c r="A81" s="20" t="s">
        <v>2566</v>
      </c>
    </row>
    <row r="82" spans="1:1">
      <c r="A82" s="20" t="s">
        <v>2567</v>
      </c>
    </row>
    <row r="83" spans="1:1">
      <c r="A83" s="20" t="s">
        <v>2568</v>
      </c>
    </row>
    <row r="84" spans="1:1">
      <c r="A84" s="20" t="s">
        <v>2569</v>
      </c>
    </row>
    <row r="85" spans="1:1">
      <c r="A85" s="20" t="s">
        <v>2570</v>
      </c>
    </row>
    <row r="86" spans="1:1">
      <c r="A86" s="20" t="s">
        <v>2571</v>
      </c>
    </row>
    <row r="87" spans="1:1">
      <c r="A87" s="20" t="s">
        <v>2572</v>
      </c>
    </row>
    <row r="88" spans="1:1">
      <c r="A88" s="20" t="s">
        <v>2573</v>
      </c>
    </row>
    <row r="89" spans="1:1">
      <c r="A89" s="20" t="s">
        <v>2574</v>
      </c>
    </row>
    <row r="90" spans="1:1">
      <c r="A90" s="20" t="s">
        <v>2575</v>
      </c>
    </row>
    <row r="91" spans="1:1">
      <c r="A91" s="20" t="s">
        <v>2576</v>
      </c>
    </row>
    <row r="92" spans="1:1">
      <c r="A92" s="20" t="s">
        <v>2577</v>
      </c>
    </row>
    <row r="93" spans="1:1">
      <c r="A93" s="20" t="s">
        <v>2578</v>
      </c>
    </row>
    <row r="94" spans="1:1">
      <c r="A94" s="20" t="s">
        <v>2579</v>
      </c>
    </row>
    <row r="95" spans="1:1">
      <c r="A95" s="20" t="s">
        <v>2580</v>
      </c>
    </row>
    <row r="96" spans="1:1">
      <c r="A96" s="20" t="s">
        <v>2581</v>
      </c>
    </row>
    <row r="97" spans="1:1">
      <c r="A97" s="20" t="s">
        <v>2582</v>
      </c>
    </row>
    <row r="98" spans="1:1">
      <c r="A98" s="20" t="s">
        <v>2583</v>
      </c>
    </row>
    <row r="99" spans="1:1">
      <c r="A99" s="20" t="s">
        <v>2584</v>
      </c>
    </row>
    <row r="100" spans="1:1">
      <c r="A100" s="20" t="s">
        <v>2585</v>
      </c>
    </row>
    <row r="101" spans="1:1">
      <c r="A101" s="20" t="s">
        <v>2586</v>
      </c>
    </row>
    <row r="102" spans="1:1">
      <c r="A102" s="20" t="s">
        <v>2587</v>
      </c>
    </row>
    <row r="103" spans="1:1">
      <c r="A103" s="20" t="s">
        <v>2588</v>
      </c>
    </row>
    <row r="104" spans="1:1">
      <c r="A104" s="20" t="s">
        <v>2589</v>
      </c>
    </row>
    <row r="105" spans="1:1">
      <c r="A105" s="20" t="s">
        <v>2590</v>
      </c>
    </row>
    <row r="106" spans="1:1">
      <c r="A106" s="20" t="s">
        <v>2591</v>
      </c>
    </row>
    <row r="107" spans="1:1">
      <c r="A107" s="20" t="s">
        <v>2592</v>
      </c>
    </row>
    <row r="108" spans="1:1">
      <c r="A108" s="20" t="s">
        <v>2593</v>
      </c>
    </row>
    <row r="109" spans="1:1">
      <c r="A109" s="20" t="s">
        <v>2594</v>
      </c>
    </row>
    <row r="110" spans="1:1">
      <c r="A110" s="20" t="s">
        <v>2595</v>
      </c>
    </row>
    <row r="111" spans="1:1">
      <c r="A111" s="20" t="s">
        <v>2596</v>
      </c>
    </row>
    <row r="112" spans="1:1">
      <c r="A112" s="20" t="s">
        <v>2597</v>
      </c>
    </row>
    <row r="113" spans="1:1">
      <c r="A113" s="20" t="s">
        <v>2598</v>
      </c>
    </row>
    <row r="114" spans="1:1">
      <c r="A114" s="20" t="s">
        <v>2599</v>
      </c>
    </row>
    <row r="115" spans="1:1">
      <c r="A115" s="20" t="s">
        <v>2600</v>
      </c>
    </row>
    <row r="116" spans="1:1">
      <c r="A116" s="20" t="s">
        <v>2601</v>
      </c>
    </row>
    <row r="117" spans="1:1">
      <c r="A117" s="20" t="s">
        <v>2602</v>
      </c>
    </row>
    <row r="118" spans="1:1">
      <c r="A118" s="20" t="s">
        <v>2603</v>
      </c>
    </row>
    <row r="119" spans="1:1">
      <c r="A119" s="20" t="s">
        <v>2604</v>
      </c>
    </row>
    <row r="120" spans="1:1">
      <c r="A120" s="20" t="s">
        <v>2605</v>
      </c>
    </row>
    <row r="121" spans="1:1">
      <c r="A121" s="20" t="s">
        <v>2606</v>
      </c>
    </row>
    <row r="122" spans="1:1">
      <c r="A122" s="20" t="s">
        <v>2607</v>
      </c>
    </row>
    <row r="123" spans="1:1">
      <c r="A123" s="20" t="s">
        <v>2608</v>
      </c>
    </row>
    <row r="124" spans="1:1">
      <c r="A124" s="20" t="s">
        <v>2609</v>
      </c>
    </row>
    <row r="125" spans="1:1">
      <c r="A125" s="20" t="s">
        <v>2610</v>
      </c>
    </row>
    <row r="126" spans="1:1">
      <c r="A126" s="20" t="s">
        <v>2611</v>
      </c>
    </row>
    <row r="127" spans="1:1">
      <c r="A127" s="20" t="s">
        <v>2612</v>
      </c>
    </row>
    <row r="128" spans="1:1">
      <c r="A128" s="20" t="s">
        <v>2613</v>
      </c>
    </row>
    <row r="129" spans="1:1">
      <c r="A129" s="20" t="s">
        <v>2614</v>
      </c>
    </row>
    <row r="130" spans="1:1">
      <c r="A130" s="20" t="s">
        <v>2615</v>
      </c>
    </row>
    <row r="131" spans="1:1">
      <c r="A131" s="20" t="s">
        <v>2616</v>
      </c>
    </row>
    <row r="132" spans="1:1">
      <c r="A132" s="20" t="s">
        <v>2617</v>
      </c>
    </row>
    <row r="133" spans="1:1">
      <c r="A133" s="20" t="s">
        <v>2618</v>
      </c>
    </row>
    <row r="134" spans="1:1">
      <c r="A134" s="20" t="s">
        <v>2619</v>
      </c>
    </row>
    <row r="135" spans="1:1">
      <c r="A135" s="20" t="s">
        <v>2620</v>
      </c>
    </row>
    <row r="136" spans="1:1">
      <c r="A136" s="20" t="s">
        <v>2621</v>
      </c>
    </row>
    <row r="137" spans="1:1">
      <c r="A137" s="20" t="s">
        <v>2622</v>
      </c>
    </row>
    <row r="138" spans="1:1">
      <c r="A138" s="20" t="s">
        <v>2623</v>
      </c>
    </row>
    <row r="139" spans="1:1">
      <c r="A139" s="20" t="s">
        <v>2624</v>
      </c>
    </row>
    <row r="140" spans="1:1">
      <c r="A140" s="20" t="s">
        <v>2625</v>
      </c>
    </row>
    <row r="141" spans="1:1">
      <c r="A141" s="20" t="s">
        <v>2626</v>
      </c>
    </row>
    <row r="142" spans="1:1">
      <c r="A142" s="20" t="s">
        <v>2627</v>
      </c>
    </row>
    <row r="143" spans="1:1">
      <c r="A143" s="20" t="s">
        <v>2628</v>
      </c>
    </row>
    <row r="144" spans="1:1">
      <c r="A144" s="20" t="s">
        <v>2629</v>
      </c>
    </row>
    <row r="145" spans="1:1">
      <c r="A145" s="20" t="s">
        <v>2630</v>
      </c>
    </row>
    <row r="146" spans="1:1">
      <c r="A146" s="20" t="s">
        <v>2631</v>
      </c>
    </row>
    <row r="147" spans="1:1">
      <c r="A147" s="20" t="s">
        <v>2632</v>
      </c>
    </row>
    <row r="148" spans="1:1">
      <c r="A148" s="20" t="s">
        <v>2633</v>
      </c>
    </row>
    <row r="149" spans="1:1">
      <c r="A149" s="20" t="s">
        <v>2634</v>
      </c>
    </row>
    <row r="150" spans="1:1">
      <c r="A150" s="20" t="s">
        <v>284</v>
      </c>
    </row>
    <row r="151" spans="1:1">
      <c r="A151" s="20" t="s">
        <v>2635</v>
      </c>
    </row>
    <row r="152" spans="1:1">
      <c r="A152" s="20" t="s">
        <v>2636</v>
      </c>
    </row>
    <row r="153" spans="1:1">
      <c r="A153" s="20" t="s">
        <v>2637</v>
      </c>
    </row>
    <row r="154" spans="1:1">
      <c r="A154" s="20" t="s">
        <v>2638</v>
      </c>
    </row>
    <row r="155" spans="1:1">
      <c r="A155" s="20" t="s">
        <v>2639</v>
      </c>
    </row>
    <row r="156" spans="1:1">
      <c r="A156" s="20" t="s">
        <v>2640</v>
      </c>
    </row>
    <row r="157" spans="1:1">
      <c r="A157" s="20" t="s">
        <v>2641</v>
      </c>
    </row>
    <row r="158" spans="1:1">
      <c r="A158" s="20" t="s">
        <v>2642</v>
      </c>
    </row>
    <row r="159" spans="1:1">
      <c r="A159" s="20" t="s">
        <v>2643</v>
      </c>
    </row>
    <row r="160" spans="1:1">
      <c r="A160" s="20" t="s">
        <v>2644</v>
      </c>
    </row>
    <row r="161" spans="1:1">
      <c r="A161" s="20" t="s">
        <v>2645</v>
      </c>
    </row>
    <row r="162" spans="1:1">
      <c r="A162" s="20" t="s">
        <v>2646</v>
      </c>
    </row>
    <row r="163" spans="1:1">
      <c r="A163" s="20" t="s">
        <v>2647</v>
      </c>
    </row>
    <row r="164" spans="1:1">
      <c r="A164" s="20" t="s">
        <v>2648</v>
      </c>
    </row>
    <row r="165" spans="1:1">
      <c r="A165" s="20" t="s">
        <v>2649</v>
      </c>
    </row>
    <row r="166" spans="1:1">
      <c r="A166" s="20" t="s">
        <v>2650</v>
      </c>
    </row>
    <row r="167" spans="1:1">
      <c r="A167" s="20" t="s">
        <v>2651</v>
      </c>
    </row>
    <row r="168" spans="1:1">
      <c r="A168" s="20" t="s">
        <v>2652</v>
      </c>
    </row>
    <row r="169" spans="1:1">
      <c r="A169" s="20" t="s">
        <v>2653</v>
      </c>
    </row>
    <row r="170" spans="1:1">
      <c r="A170" s="20" t="s">
        <v>2654</v>
      </c>
    </row>
    <row r="171" spans="1:1">
      <c r="A171" s="20" t="s">
        <v>2655</v>
      </c>
    </row>
    <row r="172" spans="1:1">
      <c r="A172" s="20" t="s">
        <v>2656</v>
      </c>
    </row>
    <row r="173" spans="1:1">
      <c r="A173" s="20" t="s">
        <v>2657</v>
      </c>
    </row>
    <row r="174" spans="1:1">
      <c r="A174" s="20" t="s">
        <v>2658</v>
      </c>
    </row>
    <row r="175" spans="1:1">
      <c r="A175" s="20" t="s">
        <v>2659</v>
      </c>
    </row>
    <row r="176" spans="1:1">
      <c r="A176" s="20" t="s">
        <v>2660</v>
      </c>
    </row>
    <row r="177" spans="1:1">
      <c r="A177" s="20" t="s">
        <v>2661</v>
      </c>
    </row>
    <row r="178" spans="1:1">
      <c r="A178" s="20" t="s">
        <v>2662</v>
      </c>
    </row>
    <row r="179" spans="1:1">
      <c r="A179" s="20" t="s">
        <v>2663</v>
      </c>
    </row>
    <row r="180" spans="1:1">
      <c r="A180" s="20" t="s">
        <v>2664</v>
      </c>
    </row>
    <row r="181" spans="1:1">
      <c r="A181" s="20" t="s">
        <v>2665</v>
      </c>
    </row>
    <row r="182" spans="1:1">
      <c r="A182" s="20" t="s">
        <v>2666</v>
      </c>
    </row>
    <row r="183" spans="1:1">
      <c r="A183" s="20" t="s">
        <v>2667</v>
      </c>
    </row>
    <row r="184" spans="1:1">
      <c r="A184" s="20" t="s">
        <v>2668</v>
      </c>
    </row>
    <row r="185" spans="1:1">
      <c r="A185" s="20" t="s">
        <v>2669</v>
      </c>
    </row>
    <row r="186" spans="1:1">
      <c r="A186" s="20" t="s">
        <v>2670</v>
      </c>
    </row>
    <row r="187" spans="1:1">
      <c r="A187" s="20" t="s">
        <v>2671</v>
      </c>
    </row>
    <row r="188" spans="1:1">
      <c r="A188" s="20" t="s">
        <v>2672</v>
      </c>
    </row>
    <row r="189" spans="1:1">
      <c r="A189" s="20" t="s">
        <v>2673</v>
      </c>
    </row>
    <row r="190" spans="1:1">
      <c r="A190" s="20" t="s">
        <v>2674</v>
      </c>
    </row>
    <row r="191" spans="1:1">
      <c r="A191" s="20" t="s">
        <v>2675</v>
      </c>
    </row>
    <row r="192" spans="1:1">
      <c r="A192" s="20" t="s">
        <v>2676</v>
      </c>
    </row>
    <row r="193" spans="1:1">
      <c r="A193" s="20" t="s">
        <v>2677</v>
      </c>
    </row>
    <row r="194" spans="1:1">
      <c r="A194" s="20" t="s">
        <v>2678</v>
      </c>
    </row>
    <row r="195" spans="1:1">
      <c r="A195" s="20" t="s">
        <v>2679</v>
      </c>
    </row>
    <row r="196" spans="1:1">
      <c r="A196" s="20" t="s">
        <v>2680</v>
      </c>
    </row>
    <row r="197" spans="1:1">
      <c r="A197" s="20" t="s">
        <v>2681</v>
      </c>
    </row>
    <row r="198" spans="1:1">
      <c r="A198" s="20" t="s">
        <v>2682</v>
      </c>
    </row>
    <row r="199" spans="1:1">
      <c r="A199" s="20" t="s">
        <v>2683</v>
      </c>
    </row>
    <row r="200" spans="1:1">
      <c r="A200" s="20" t="s">
        <v>2684</v>
      </c>
    </row>
    <row r="201" spans="1:1">
      <c r="A201" s="20" t="s">
        <v>2685</v>
      </c>
    </row>
    <row r="202" spans="1:1">
      <c r="A202" s="20" t="s">
        <v>2686</v>
      </c>
    </row>
    <row r="203" spans="1:1">
      <c r="A203" s="20" t="s">
        <v>2687</v>
      </c>
    </row>
    <row r="204" spans="1:1">
      <c r="A204" s="20" t="s">
        <v>2688</v>
      </c>
    </row>
    <row r="205" spans="1:1">
      <c r="A205" s="20" t="s">
        <v>2689</v>
      </c>
    </row>
    <row r="206" spans="1:1">
      <c r="A206" s="20" t="s">
        <v>2690</v>
      </c>
    </row>
    <row r="207" spans="1:1">
      <c r="A207" s="20" t="s">
        <v>2691</v>
      </c>
    </row>
    <row r="208" spans="1:1">
      <c r="A208" s="20" t="s">
        <v>2692</v>
      </c>
    </row>
    <row r="209" spans="1:1">
      <c r="A209" s="20" t="s">
        <v>2693</v>
      </c>
    </row>
    <row r="210" spans="1:1">
      <c r="A210" s="20" t="s">
        <v>2694</v>
      </c>
    </row>
    <row r="211" spans="1:1">
      <c r="A211" s="20" t="s">
        <v>2695</v>
      </c>
    </row>
    <row r="212" spans="1:1">
      <c r="A212" s="20" t="s">
        <v>2696</v>
      </c>
    </row>
    <row r="213" spans="1:1">
      <c r="A213" s="20" t="s">
        <v>2697</v>
      </c>
    </row>
    <row r="214" spans="1:1">
      <c r="A214" s="20" t="s">
        <v>2698</v>
      </c>
    </row>
    <row r="215" spans="1:1">
      <c r="A215" s="20" t="s">
        <v>2699</v>
      </c>
    </row>
    <row r="216" spans="1:1">
      <c r="A216" s="20" t="s">
        <v>2700</v>
      </c>
    </row>
    <row r="217" spans="1:1">
      <c r="A217" s="20" t="s">
        <v>2701</v>
      </c>
    </row>
    <row r="218" spans="1:1">
      <c r="A218" s="20" t="s">
        <v>2702</v>
      </c>
    </row>
    <row r="219" spans="1:1">
      <c r="A219" s="20" t="s">
        <v>2703</v>
      </c>
    </row>
    <row r="220" spans="1:1">
      <c r="A220" s="20" t="s">
        <v>2704</v>
      </c>
    </row>
    <row r="221" spans="1:1">
      <c r="A221" s="20" t="s">
        <v>2705</v>
      </c>
    </row>
    <row r="222" spans="1:1">
      <c r="A222" s="20" t="s">
        <v>2706</v>
      </c>
    </row>
    <row r="223" spans="1:1">
      <c r="A223" s="20" t="s">
        <v>2707</v>
      </c>
    </row>
    <row r="224" spans="1:1">
      <c r="A224" s="20" t="s">
        <v>2708</v>
      </c>
    </row>
    <row r="225" spans="1:1">
      <c r="A225" s="20" t="s">
        <v>2709</v>
      </c>
    </row>
    <row r="226" spans="1:1">
      <c r="A226" s="20" t="s">
        <v>2710</v>
      </c>
    </row>
    <row r="227" spans="1:1">
      <c r="A227" s="20" t="s">
        <v>2711</v>
      </c>
    </row>
    <row r="228" spans="1:1">
      <c r="A228" s="20" t="s">
        <v>2712</v>
      </c>
    </row>
    <row r="229" spans="1:1">
      <c r="A229" s="20" t="s">
        <v>2713</v>
      </c>
    </row>
    <row r="230" spans="1:1">
      <c r="A230" s="20" t="s">
        <v>2714</v>
      </c>
    </row>
    <row r="231" spans="1:1">
      <c r="A231" s="20" t="s">
        <v>2715</v>
      </c>
    </row>
    <row r="232" spans="1:1">
      <c r="A232" s="20" t="s">
        <v>2716</v>
      </c>
    </row>
    <row r="233" spans="1:1">
      <c r="A233" s="20" t="s">
        <v>2717</v>
      </c>
    </row>
    <row r="234" spans="1:1">
      <c r="A234" s="20" t="s">
        <v>2718</v>
      </c>
    </row>
    <row r="235" spans="1:1">
      <c r="A235" s="20" t="s">
        <v>2719</v>
      </c>
    </row>
    <row r="236" spans="1:1">
      <c r="A236" s="20" t="s">
        <v>2720</v>
      </c>
    </row>
    <row r="237" spans="1:1">
      <c r="A237" s="20" t="s">
        <v>2721</v>
      </c>
    </row>
    <row r="238" spans="1:1">
      <c r="A238" s="20" t="s">
        <v>2722</v>
      </c>
    </row>
    <row r="239" spans="1:1">
      <c r="A239" s="20" t="s">
        <v>2723</v>
      </c>
    </row>
    <row r="240" spans="1:1">
      <c r="A240" s="20" t="s">
        <v>2724</v>
      </c>
    </row>
    <row r="241" spans="1:1">
      <c r="A241" s="20" t="s">
        <v>2725</v>
      </c>
    </row>
    <row r="242" spans="1:1">
      <c r="A242" s="20" t="s">
        <v>2726</v>
      </c>
    </row>
    <row r="243" spans="1:1">
      <c r="A243" s="20" t="s">
        <v>2727</v>
      </c>
    </row>
    <row r="244" spans="1:1">
      <c r="A244" s="20" t="s">
        <v>2728</v>
      </c>
    </row>
    <row r="245" spans="1:1">
      <c r="A245" s="20" t="s">
        <v>2729</v>
      </c>
    </row>
    <row r="246" spans="1:1">
      <c r="A246" s="20" t="s">
        <v>2730</v>
      </c>
    </row>
    <row r="247" spans="1:1">
      <c r="A247" s="20" t="s">
        <v>2731</v>
      </c>
    </row>
    <row r="248" spans="1:1">
      <c r="A248" s="20" t="s">
        <v>2732</v>
      </c>
    </row>
    <row r="249" spans="1:1">
      <c r="A249" s="20" t="s">
        <v>2733</v>
      </c>
    </row>
    <row r="250" spans="1:1">
      <c r="A250" s="20" t="s">
        <v>2734</v>
      </c>
    </row>
    <row r="251" spans="1:1">
      <c r="A251" s="20" t="s">
        <v>2735</v>
      </c>
    </row>
    <row r="252" spans="1:1">
      <c r="A252" s="20" t="s">
        <v>2736</v>
      </c>
    </row>
    <row r="253" spans="1:1">
      <c r="A253" s="20" t="s">
        <v>2737</v>
      </c>
    </row>
    <row r="254" spans="1:1">
      <c r="A254" s="20" t="s">
        <v>2738</v>
      </c>
    </row>
    <row r="255" spans="1:1">
      <c r="A255" s="20" t="s">
        <v>2739</v>
      </c>
    </row>
    <row r="256" spans="1:1">
      <c r="A256" s="20" t="s">
        <v>2740</v>
      </c>
    </row>
    <row r="257" spans="1:1">
      <c r="A257" s="20" t="s">
        <v>2741</v>
      </c>
    </row>
    <row r="258" spans="1:1">
      <c r="A258" s="20" t="s">
        <v>2742</v>
      </c>
    </row>
    <row r="259" spans="1:1">
      <c r="A259" s="20" t="s">
        <v>2743</v>
      </c>
    </row>
    <row r="260" spans="1:1">
      <c r="A260" s="20" t="s">
        <v>2744</v>
      </c>
    </row>
    <row r="261" spans="1:1">
      <c r="A261" s="20" t="s">
        <v>291</v>
      </c>
    </row>
    <row r="262" spans="1:1">
      <c r="A262" s="20" t="s">
        <v>2745</v>
      </c>
    </row>
    <row r="263" spans="1:1">
      <c r="A263" s="20" t="s">
        <v>2746</v>
      </c>
    </row>
    <row r="264" spans="1:1">
      <c r="A264" s="20" t="s">
        <v>2747</v>
      </c>
    </row>
    <row r="265" spans="1:1">
      <c r="A265" s="20" t="s">
        <v>2748</v>
      </c>
    </row>
    <row r="266" spans="1:1">
      <c r="A266" s="20" t="s">
        <v>2749</v>
      </c>
    </row>
    <row r="267" spans="1:1">
      <c r="A267" s="20" t="s">
        <v>2750</v>
      </c>
    </row>
    <row r="268" spans="1:1">
      <c r="A268" s="20" t="s">
        <v>2751</v>
      </c>
    </row>
    <row r="269" spans="1:1">
      <c r="A269" s="20" t="s">
        <v>2752</v>
      </c>
    </row>
    <row r="270" spans="1:1">
      <c r="A270" s="20" t="s">
        <v>2753</v>
      </c>
    </row>
    <row r="271" spans="1:1">
      <c r="A271" s="20" t="s">
        <v>2754</v>
      </c>
    </row>
    <row r="272" spans="1:1">
      <c r="A272" s="20" t="s">
        <v>2755</v>
      </c>
    </row>
    <row r="273" spans="1:1">
      <c r="A273" s="20" t="s">
        <v>2756</v>
      </c>
    </row>
    <row r="274" spans="1:1">
      <c r="A274" s="20" t="s">
        <v>2757</v>
      </c>
    </row>
    <row r="275" spans="1:1">
      <c r="A275" s="20" t="s">
        <v>2758</v>
      </c>
    </row>
    <row r="276" spans="1:1">
      <c r="A276" s="20" t="s">
        <v>2759</v>
      </c>
    </row>
    <row r="277" spans="1:1">
      <c r="A277" s="20" t="s">
        <v>2760</v>
      </c>
    </row>
    <row r="278" spans="1:1">
      <c r="A278" s="20" t="s">
        <v>2761</v>
      </c>
    </row>
    <row r="279" spans="1:1">
      <c r="A279" s="20" t="s">
        <v>2762</v>
      </c>
    </row>
    <row r="280" spans="1:1">
      <c r="A280" s="20" t="s">
        <v>2763</v>
      </c>
    </row>
    <row r="281" spans="1:1">
      <c r="A281" s="20" t="s">
        <v>2764</v>
      </c>
    </row>
    <row r="282" spans="1:1">
      <c r="A282" s="20" t="s">
        <v>2765</v>
      </c>
    </row>
    <row r="283" spans="1:1">
      <c r="A283" s="20" t="s">
        <v>2766</v>
      </c>
    </row>
    <row r="284" spans="1:1">
      <c r="A284" s="20" t="s">
        <v>2767</v>
      </c>
    </row>
    <row r="285" spans="1:1">
      <c r="A285" s="20" t="s">
        <v>2768</v>
      </c>
    </row>
    <row r="286" spans="1:1">
      <c r="A286" s="20" t="s">
        <v>2769</v>
      </c>
    </row>
    <row r="287" spans="1:1">
      <c r="A287" s="20" t="s">
        <v>2770</v>
      </c>
    </row>
    <row r="288" spans="1:1">
      <c r="A288" s="20" t="s">
        <v>2771</v>
      </c>
    </row>
    <row r="289" spans="1:1">
      <c r="A289" s="20" t="s">
        <v>2772</v>
      </c>
    </row>
    <row r="290" spans="1:1">
      <c r="A290" s="20" t="s">
        <v>2773</v>
      </c>
    </row>
    <row r="291" spans="1:1">
      <c r="A291" s="20" t="s">
        <v>2774</v>
      </c>
    </row>
    <row r="292" spans="1:1">
      <c r="A292" s="20" t="s">
        <v>2775</v>
      </c>
    </row>
    <row r="293" spans="1:1">
      <c r="A293" s="20" t="s">
        <v>2776</v>
      </c>
    </row>
    <row r="294" spans="1:1">
      <c r="A294" s="20" t="s">
        <v>2777</v>
      </c>
    </row>
    <row r="295" spans="1:1">
      <c r="A295" s="20" t="s">
        <v>2778</v>
      </c>
    </row>
    <row r="296" spans="1:1">
      <c r="A296" s="20" t="s">
        <v>2779</v>
      </c>
    </row>
    <row r="297" spans="1:1">
      <c r="A297" s="20" t="s">
        <v>2780</v>
      </c>
    </row>
    <row r="298" spans="1:1">
      <c r="A298" s="20" t="s">
        <v>2781</v>
      </c>
    </row>
    <row r="299" spans="1:1">
      <c r="A299" s="20" t="s">
        <v>2782</v>
      </c>
    </row>
    <row r="300" spans="1:1">
      <c r="A300" s="20" t="s">
        <v>2783</v>
      </c>
    </row>
    <row r="301" spans="1:1">
      <c r="A301" s="20" t="s">
        <v>2784</v>
      </c>
    </row>
    <row r="302" spans="1:1">
      <c r="A302" s="20" t="s">
        <v>2785</v>
      </c>
    </row>
    <row r="303" spans="1:1">
      <c r="A303" s="20" t="s">
        <v>2786</v>
      </c>
    </row>
    <row r="304" spans="1:1">
      <c r="A304" s="20" t="s">
        <v>2787</v>
      </c>
    </row>
    <row r="305" spans="1:1">
      <c r="A305" s="20" t="s">
        <v>2788</v>
      </c>
    </row>
    <row r="306" spans="1:1">
      <c r="A306" s="20" t="s">
        <v>2789</v>
      </c>
    </row>
    <row r="307" spans="1:1">
      <c r="A307" s="20" t="s">
        <v>2790</v>
      </c>
    </row>
    <row r="308" spans="1:1">
      <c r="A308" s="20" t="s">
        <v>2791</v>
      </c>
    </row>
    <row r="309" spans="1:1">
      <c r="A309" s="20" t="s">
        <v>2792</v>
      </c>
    </row>
    <row r="310" spans="1:1">
      <c r="A310" s="20" t="s">
        <v>2793</v>
      </c>
    </row>
    <row r="311" spans="1:1">
      <c r="A311" s="20" t="s">
        <v>2794</v>
      </c>
    </row>
    <row r="312" spans="1:1">
      <c r="A312" s="20" t="s">
        <v>2795</v>
      </c>
    </row>
    <row r="313" spans="1:1">
      <c r="A313" s="20" t="s">
        <v>2796</v>
      </c>
    </row>
    <row r="314" spans="1:1">
      <c r="A314" s="20" t="s">
        <v>2797</v>
      </c>
    </row>
    <row r="315" spans="1:1">
      <c r="A315" s="20" t="s">
        <v>2798</v>
      </c>
    </row>
    <row r="316" spans="1:1">
      <c r="A316" s="20" t="s">
        <v>2799</v>
      </c>
    </row>
    <row r="317" spans="1:1">
      <c r="A317" s="20" t="s">
        <v>2800</v>
      </c>
    </row>
    <row r="318" spans="1:1">
      <c r="A318" s="20" t="s">
        <v>2801</v>
      </c>
    </row>
    <row r="319" spans="1:1">
      <c r="A319" s="20" t="s">
        <v>2802</v>
      </c>
    </row>
    <row r="320" spans="1:1">
      <c r="A320" s="20" t="s">
        <v>2803</v>
      </c>
    </row>
    <row r="321" spans="1:1">
      <c r="A321" s="20" t="s">
        <v>2804</v>
      </c>
    </row>
    <row r="322" spans="1:1">
      <c r="A322" s="20" t="s">
        <v>2805</v>
      </c>
    </row>
    <row r="323" spans="1:1">
      <c r="A323" s="20" t="s">
        <v>2806</v>
      </c>
    </row>
    <row r="324" spans="1:1">
      <c r="A324" s="20" t="s">
        <v>2807</v>
      </c>
    </row>
    <row r="325" spans="1:1">
      <c r="A325" s="20" t="s">
        <v>2808</v>
      </c>
    </row>
    <row r="326" spans="1:1">
      <c r="A326" s="20" t="s">
        <v>2809</v>
      </c>
    </row>
    <row r="327" spans="1:1">
      <c r="A327" s="20" t="s">
        <v>2810</v>
      </c>
    </row>
    <row r="328" spans="1:1">
      <c r="A328" s="20" t="s">
        <v>2811</v>
      </c>
    </row>
    <row r="329" spans="1:1">
      <c r="A329" s="20" t="s">
        <v>2812</v>
      </c>
    </row>
    <row r="330" spans="1:1">
      <c r="A330" s="20" t="s">
        <v>2813</v>
      </c>
    </row>
    <row r="331" spans="1:1">
      <c r="A331" s="20" t="s">
        <v>2814</v>
      </c>
    </row>
    <row r="332" spans="1:1">
      <c r="A332" s="20" t="s">
        <v>2815</v>
      </c>
    </row>
    <row r="333" spans="1:1">
      <c r="A333" s="20" t="s">
        <v>2816</v>
      </c>
    </row>
    <row r="334" spans="1:1">
      <c r="A334" s="20" t="s">
        <v>2817</v>
      </c>
    </row>
    <row r="335" spans="1:1">
      <c r="A335" s="20" t="s">
        <v>2818</v>
      </c>
    </row>
    <row r="336" spans="1:1">
      <c r="A336" s="20" t="s">
        <v>2819</v>
      </c>
    </row>
    <row r="337" spans="1:1">
      <c r="A337" s="20" t="s">
        <v>2820</v>
      </c>
    </row>
    <row r="338" spans="1:1">
      <c r="A338" s="20" t="s">
        <v>2821</v>
      </c>
    </row>
    <row r="339" spans="1:1">
      <c r="A339" s="20" t="s">
        <v>2822</v>
      </c>
    </row>
    <row r="340" spans="1:1">
      <c r="A340" s="20" t="s">
        <v>2823</v>
      </c>
    </row>
    <row r="341" spans="1:1">
      <c r="A341" s="20" t="s">
        <v>2824</v>
      </c>
    </row>
    <row r="342" spans="1:1">
      <c r="A342" s="20" t="s">
        <v>2825</v>
      </c>
    </row>
    <row r="343" spans="1:1">
      <c r="A343" s="20" t="s">
        <v>2826</v>
      </c>
    </row>
    <row r="344" spans="1:1">
      <c r="A344" s="20" t="s">
        <v>2827</v>
      </c>
    </row>
    <row r="345" spans="1:1">
      <c r="A345" s="20" t="s">
        <v>2828</v>
      </c>
    </row>
    <row r="346" spans="1:1">
      <c r="A346" s="20" t="s">
        <v>2829</v>
      </c>
    </row>
    <row r="347" spans="1:1">
      <c r="A347" s="20" t="s">
        <v>2830</v>
      </c>
    </row>
    <row r="348" spans="1:1">
      <c r="A348" s="20" t="s">
        <v>2831</v>
      </c>
    </row>
    <row r="349" spans="1:1">
      <c r="A349" s="20" t="s">
        <v>2832</v>
      </c>
    </row>
    <row r="350" spans="1:1">
      <c r="A350" s="20" t="s">
        <v>2833</v>
      </c>
    </row>
    <row r="351" spans="1:1">
      <c r="A351" s="20" t="s">
        <v>2834</v>
      </c>
    </row>
    <row r="352" spans="1:1">
      <c r="A352" s="20" t="s">
        <v>2835</v>
      </c>
    </row>
    <row r="353" spans="1:1">
      <c r="A353" s="20" t="s">
        <v>2836</v>
      </c>
    </row>
    <row r="354" spans="1:1">
      <c r="A354" s="20" t="s">
        <v>2837</v>
      </c>
    </row>
    <row r="355" spans="1:1">
      <c r="A355" s="20" t="s">
        <v>2838</v>
      </c>
    </row>
    <row r="356" spans="1:1">
      <c r="A356" s="20" t="s">
        <v>2839</v>
      </c>
    </row>
    <row r="357" spans="1:1">
      <c r="A357" s="20" t="s">
        <v>2840</v>
      </c>
    </row>
    <row r="358" spans="1:1">
      <c r="A358" s="20" t="s">
        <v>2841</v>
      </c>
    </row>
    <row r="359" spans="1:1">
      <c r="A359" s="20" t="s">
        <v>2842</v>
      </c>
    </row>
    <row r="360" spans="1:1">
      <c r="A360" s="20" t="s">
        <v>2843</v>
      </c>
    </row>
    <row r="361" spans="1:1">
      <c r="A361" s="20" t="s">
        <v>2844</v>
      </c>
    </row>
    <row r="362" spans="1:1">
      <c r="A362" s="20" t="s">
        <v>2845</v>
      </c>
    </row>
    <row r="363" spans="1:1">
      <c r="A363" s="20" t="s">
        <v>2846</v>
      </c>
    </row>
    <row r="364" spans="1:1">
      <c r="A364" s="20" t="s">
        <v>2847</v>
      </c>
    </row>
    <row r="365" spans="1:1">
      <c r="A365" s="20" t="s">
        <v>2848</v>
      </c>
    </row>
    <row r="366" spans="1:1">
      <c r="A366" s="20" t="s">
        <v>2849</v>
      </c>
    </row>
    <row r="367" spans="1:1">
      <c r="A367" s="20" t="s">
        <v>2850</v>
      </c>
    </row>
    <row r="368" spans="1:1">
      <c r="A368" s="20" t="s">
        <v>2851</v>
      </c>
    </row>
    <row r="369" spans="1:1">
      <c r="A369" s="20" t="s">
        <v>2852</v>
      </c>
    </row>
    <row r="370" spans="1:1">
      <c r="A370" s="20" t="s">
        <v>2853</v>
      </c>
    </row>
    <row r="371" spans="1:1">
      <c r="A371" s="20" t="s">
        <v>2854</v>
      </c>
    </row>
    <row r="372" spans="1:1">
      <c r="A372" s="20" t="s">
        <v>2855</v>
      </c>
    </row>
    <row r="373" spans="1:1">
      <c r="A373" s="20" t="s">
        <v>2856</v>
      </c>
    </row>
    <row r="374" spans="1:1">
      <c r="A374" s="20" t="s">
        <v>2857</v>
      </c>
    </row>
    <row r="375" spans="1:1">
      <c r="A375" s="20" t="s">
        <v>2858</v>
      </c>
    </row>
    <row r="376" spans="1:1">
      <c r="A376" s="20" t="s">
        <v>2859</v>
      </c>
    </row>
    <row r="377" spans="1:1">
      <c r="A377" s="20" t="s">
        <v>2860</v>
      </c>
    </row>
    <row r="378" spans="1:1">
      <c r="A378" s="20" t="s">
        <v>2861</v>
      </c>
    </row>
    <row r="379" spans="1:1">
      <c r="A379" s="20" t="s">
        <v>2862</v>
      </c>
    </row>
    <row r="380" spans="1:1">
      <c r="A380" s="20" t="s">
        <v>2863</v>
      </c>
    </row>
    <row r="381" spans="1:1">
      <c r="A381" s="20" t="s">
        <v>2864</v>
      </c>
    </row>
    <row r="382" spans="1:1">
      <c r="A382" s="20" t="s">
        <v>2865</v>
      </c>
    </row>
    <row r="383" spans="1:1">
      <c r="A383" s="20" t="s">
        <v>2866</v>
      </c>
    </row>
    <row r="384" spans="1:1">
      <c r="A384" s="20" t="s">
        <v>2867</v>
      </c>
    </row>
    <row r="385" spans="1:1">
      <c r="A385" s="20" t="s">
        <v>2868</v>
      </c>
    </row>
    <row r="386" spans="1:1">
      <c r="A386" s="20" t="s">
        <v>2869</v>
      </c>
    </row>
    <row r="387" spans="1:1">
      <c r="A387" s="20" t="s">
        <v>2870</v>
      </c>
    </row>
    <row r="388" spans="1:1">
      <c r="A388" s="20" t="s">
        <v>2871</v>
      </c>
    </row>
    <row r="389" spans="1:1">
      <c r="A389" s="20" t="s">
        <v>2872</v>
      </c>
    </row>
    <row r="390" spans="1:1">
      <c r="A390" s="20" t="s">
        <v>2873</v>
      </c>
    </row>
    <row r="391" spans="1:1">
      <c r="A391" s="20" t="s">
        <v>2874</v>
      </c>
    </row>
    <row r="392" spans="1:1">
      <c r="A392" s="20" t="s">
        <v>2875</v>
      </c>
    </row>
    <row r="393" spans="1:1">
      <c r="A393" s="20" t="s">
        <v>2876</v>
      </c>
    </row>
    <row r="394" spans="1:1">
      <c r="A394" s="20" t="s">
        <v>2877</v>
      </c>
    </row>
    <row r="395" spans="1:1">
      <c r="A395" s="20" t="s">
        <v>2878</v>
      </c>
    </row>
    <row r="396" spans="1:1">
      <c r="A396" s="20" t="s">
        <v>2879</v>
      </c>
    </row>
  </sheetData>
  <conditionalFormatting sqref="A1:A396">
    <cfRule type="duplicateValues" dxfId="13" priority="4"/>
  </conditionalFormatting>
  <conditionalFormatting sqref="C1:C33">
    <cfRule type="duplicateValues" dxfId="12" priority="3"/>
  </conditionalFormatting>
  <conditionalFormatting sqref="H1:H5">
    <cfRule type="duplicateValues" dxfId="11"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75"/>
  <sheetViews>
    <sheetView workbookViewId="0"/>
  </sheetViews>
  <sheetFormatPr baseColWidth="10" defaultColWidth="14.44140625" defaultRowHeight="13.8"/>
  <cols>
    <col min="1" max="1" width="19.44140625" style="14" customWidth="1"/>
    <col min="2" max="2" width="38.6640625" style="14" customWidth="1"/>
    <col min="3" max="3" width="40.5546875" style="14" customWidth="1"/>
    <col min="4" max="4" width="19.44140625" style="14" customWidth="1"/>
    <col min="5" max="5" width="14" style="14" customWidth="1"/>
    <col min="6" max="7" width="14.44140625" style="14" customWidth="1"/>
    <col min="8" max="8" width="0" style="14" hidden="1"/>
    <col min="9" max="9" width="0" style="37" hidden="1"/>
    <col min="10" max="10" width="16.33203125" style="37" hidden="1" customWidth="1"/>
    <col min="11" max="14" width="0" style="37" hidden="1"/>
    <col min="15" max="17" width="0" style="14" hidden="1"/>
    <col min="18" max="19" width="14.44140625" style="14" customWidth="1"/>
    <col min="20" max="16384" width="14.44140625" style="14"/>
  </cols>
  <sheetData>
    <row r="1" spans="1:17" ht="27.6" customHeight="1">
      <c r="A1" s="12" t="s">
        <v>537</v>
      </c>
      <c r="B1" s="17" t="s">
        <v>2880</v>
      </c>
      <c r="C1" s="17" t="s">
        <v>17</v>
      </c>
      <c r="D1" s="17" t="s">
        <v>2881</v>
      </c>
      <c r="E1" s="18" t="s">
        <v>2882</v>
      </c>
      <c r="F1" s="12" t="s">
        <v>2883</v>
      </c>
      <c r="K1" s="38" t="s">
        <v>2884</v>
      </c>
      <c r="L1" s="38" t="s">
        <v>2885</v>
      </c>
      <c r="M1" s="38" t="s">
        <v>2886</v>
      </c>
      <c r="N1" s="38" t="s">
        <v>2887</v>
      </c>
      <c r="O1" s="27" t="s">
        <v>2888</v>
      </c>
      <c r="P1" s="27" t="s">
        <v>2889</v>
      </c>
      <c r="Q1" s="48" t="s">
        <v>2890</v>
      </c>
    </row>
    <row r="2" spans="1:17" ht="27.6" customHeight="1">
      <c r="A2" s="13" t="s">
        <v>272</v>
      </c>
      <c r="B2" s="15" t="s">
        <v>99</v>
      </c>
      <c r="C2" s="15" t="s">
        <v>2891</v>
      </c>
      <c r="D2" s="15" t="s">
        <v>2892</v>
      </c>
      <c r="E2" s="15">
        <v>6</v>
      </c>
      <c r="F2" s="15">
        <v>1906001</v>
      </c>
      <c r="H2" s="14" t="e">
        <f>VLOOKUP(Q2,'CENTRO DE COSTOS'!B:C,3,0)</f>
        <v>#N/A</v>
      </c>
      <c r="I2" s="37" t="str">
        <f t="shared" ref="I2:I33" si="0">CONCATENATE(K2," ",L2)</f>
        <v>MP.1.1.1.001 Centros y puestos de salud de primer nivel de atención adecuados</v>
      </c>
      <c r="J2" s="37" t="str">
        <f t="shared" ref="J2:J33" si="1">CONCATENATE(P2," (",O2,")")</f>
        <v>Hospitales de primer nivel de atención adecuados (1906001)</v>
      </c>
      <c r="K2" s="21" t="s">
        <v>2893</v>
      </c>
      <c r="L2" s="28" t="s">
        <v>2894</v>
      </c>
      <c r="M2" s="21" t="s">
        <v>2892</v>
      </c>
      <c r="N2" s="21">
        <v>6</v>
      </c>
      <c r="O2" s="41">
        <v>1906001</v>
      </c>
      <c r="P2" s="42" t="s">
        <v>2895</v>
      </c>
      <c r="Q2" s="42" t="s">
        <v>2896</v>
      </c>
    </row>
    <row r="3" spans="1:17" ht="27.6" customHeight="1">
      <c r="A3" s="13" t="s">
        <v>272</v>
      </c>
      <c r="B3" s="16" t="s">
        <v>37</v>
      </c>
      <c r="C3" s="16" t="s">
        <v>2897</v>
      </c>
      <c r="D3" s="16" t="s">
        <v>2892</v>
      </c>
      <c r="E3" s="16">
        <v>1</v>
      </c>
      <c r="F3" s="15">
        <v>1906030</v>
      </c>
      <c r="H3" s="14" t="e">
        <f>VLOOKUP(Q3,'CENTRO DE COSTOS'!B:C,3,0)</f>
        <v>#N/A</v>
      </c>
      <c r="I3" s="37" t="str">
        <f t="shared" si="0"/>
        <v>MP.1.1.1.002 Centros y puestos de salud de primer nivel de atención construidos y dotados</v>
      </c>
      <c r="J3" s="37" t="str">
        <f t="shared" si="1"/>
        <v>Hospitales de primer nivel de atención construidos y dotados (1906030)</v>
      </c>
      <c r="K3" s="21" t="s">
        <v>2898</v>
      </c>
      <c r="L3" s="28" t="s">
        <v>2899</v>
      </c>
      <c r="M3" s="21" t="s">
        <v>2892</v>
      </c>
      <c r="N3" s="21">
        <v>1</v>
      </c>
      <c r="O3" s="41">
        <v>1906030</v>
      </c>
      <c r="P3" s="42" t="s">
        <v>2900</v>
      </c>
      <c r="Q3" s="42" t="s">
        <v>2896</v>
      </c>
    </row>
    <row r="4" spans="1:17" ht="27.6" customHeight="1">
      <c r="A4" s="13" t="s">
        <v>272</v>
      </c>
      <c r="B4" s="16" t="s">
        <v>136</v>
      </c>
      <c r="C4" s="16" t="s">
        <v>2901</v>
      </c>
      <c r="D4" s="16" t="s">
        <v>2892</v>
      </c>
      <c r="E4" s="16">
        <v>144389</v>
      </c>
      <c r="F4" s="15">
        <v>1906044</v>
      </c>
      <c r="H4" s="14" t="e">
        <f>VLOOKUP(Q4,'CENTRO DE COSTOS'!B:C,3,0)</f>
        <v>#N/A</v>
      </c>
      <c r="I4" s="37" t="str">
        <f t="shared" si="0"/>
        <v>MP.1.1.1.003 Personas afiliadas al régimen subsidiado</v>
      </c>
      <c r="J4" s="37" t="str">
        <f t="shared" si="1"/>
        <v>Servicio de afiliaciones al régimen subsidiado del Sistema General de Seguridad Social (1906044)</v>
      </c>
      <c r="K4" s="21" t="s">
        <v>2902</v>
      </c>
      <c r="L4" s="28" t="s">
        <v>2903</v>
      </c>
      <c r="M4" s="21" t="s">
        <v>2892</v>
      </c>
      <c r="N4" s="21">
        <v>144389</v>
      </c>
      <c r="O4" s="41">
        <v>1906044</v>
      </c>
      <c r="P4" s="42" t="s">
        <v>2904</v>
      </c>
      <c r="Q4" s="42" t="s">
        <v>2896</v>
      </c>
    </row>
    <row r="5" spans="1:17" ht="27.6" customHeight="1">
      <c r="A5" s="13" t="s">
        <v>272</v>
      </c>
      <c r="B5" s="16" t="s">
        <v>154</v>
      </c>
      <c r="C5" s="16" t="s">
        <v>2905</v>
      </c>
      <c r="D5" s="16" t="s">
        <v>2892</v>
      </c>
      <c r="E5" s="16">
        <v>132</v>
      </c>
      <c r="F5" s="15">
        <v>1903016</v>
      </c>
      <c r="H5" s="14" t="e">
        <f>VLOOKUP(Q5,'CENTRO DE COSTOS'!B:C,3,0)</f>
        <v>#N/A</v>
      </c>
      <c r="I5" s="37" t="str">
        <f t="shared" si="0"/>
        <v>MP.1.1.2.004 Auditorías y visitas inspectivas realizadas</v>
      </c>
      <c r="J5" s="37" t="str">
        <f t="shared" si="1"/>
        <v>Servicio de auditoría y visitas inspectivas (1903016)</v>
      </c>
      <c r="K5" s="21" t="s">
        <v>2906</v>
      </c>
      <c r="L5" s="28" t="s">
        <v>2907</v>
      </c>
      <c r="M5" s="21" t="s">
        <v>2892</v>
      </c>
      <c r="N5" s="21">
        <v>132</v>
      </c>
      <c r="O5" s="41">
        <v>1903016</v>
      </c>
      <c r="P5" s="42" t="s">
        <v>2908</v>
      </c>
      <c r="Q5" s="42" t="s">
        <v>2896</v>
      </c>
    </row>
    <row r="6" spans="1:17" ht="27.6" customHeight="1">
      <c r="A6" s="13" t="s">
        <v>272</v>
      </c>
      <c r="B6" s="16" t="s">
        <v>170</v>
      </c>
      <c r="C6" s="16" t="s">
        <v>2909</v>
      </c>
      <c r="D6" s="16" t="s">
        <v>2892</v>
      </c>
      <c r="E6" s="16">
        <v>4</v>
      </c>
      <c r="F6" s="15">
        <v>1903051</v>
      </c>
      <c r="H6" s="14" t="e">
        <f>VLOOKUP(Q6,'CENTRO DE COSTOS'!B:C,3,0)</f>
        <v>#N/A</v>
      </c>
      <c r="I6" s="37" t="str">
        <f t="shared" si="0"/>
        <v>MP.1.1.2.005 Documentos de planeación en salud con seguimiento realizados</v>
      </c>
      <c r="J6" s="37" t="str">
        <f t="shared" si="1"/>
        <v>Documentos de planeación (1903051)</v>
      </c>
      <c r="K6" s="21" t="s">
        <v>2910</v>
      </c>
      <c r="L6" s="28" t="s">
        <v>2911</v>
      </c>
      <c r="M6" s="21" t="s">
        <v>2892</v>
      </c>
      <c r="N6" s="21">
        <v>4</v>
      </c>
      <c r="O6" s="41">
        <v>1903051</v>
      </c>
      <c r="P6" s="42" t="s">
        <v>2912</v>
      </c>
      <c r="Q6" s="42" t="s">
        <v>2896</v>
      </c>
    </row>
    <row r="7" spans="1:17" ht="27.6" customHeight="1">
      <c r="A7" s="13" t="s">
        <v>272</v>
      </c>
      <c r="B7" s="16" t="s">
        <v>186</v>
      </c>
      <c r="C7" s="16" t="s">
        <v>2913</v>
      </c>
      <c r="D7" s="16" t="s">
        <v>2892</v>
      </c>
      <c r="E7" s="16">
        <v>16</v>
      </c>
      <c r="F7" s="15">
        <v>1903025</v>
      </c>
      <c r="H7" s="14" t="e">
        <f>VLOOKUP(Q7,'CENTRO DE COSTOS'!B:C,3,0)</f>
        <v>#N/A</v>
      </c>
      <c r="I7" s="37" t="str">
        <f t="shared" si="0"/>
        <v>MP.1.1.2.006 Estrategias para el fortalecimiento del control social en salud implementadas</v>
      </c>
      <c r="J7" s="37" t="str">
        <f t="shared" si="1"/>
        <v>Servicio de implementación de estrategias para el fortalecimiento del control social en salud (1903025)</v>
      </c>
      <c r="K7" s="21" t="s">
        <v>2914</v>
      </c>
      <c r="L7" s="28" t="s">
        <v>2915</v>
      </c>
      <c r="M7" s="21" t="s">
        <v>2892</v>
      </c>
      <c r="N7" s="21">
        <v>16</v>
      </c>
      <c r="O7" s="41">
        <v>1903025</v>
      </c>
      <c r="P7" s="42" t="s">
        <v>2916</v>
      </c>
      <c r="Q7" s="42" t="s">
        <v>2896</v>
      </c>
    </row>
    <row r="8" spans="1:17" ht="27.6" customHeight="1">
      <c r="A8" s="13" t="s">
        <v>2917</v>
      </c>
      <c r="B8" s="16" t="s">
        <v>88</v>
      </c>
      <c r="C8" s="16" t="s">
        <v>2918</v>
      </c>
      <c r="D8" s="16" t="s">
        <v>2892</v>
      </c>
      <c r="E8" s="16">
        <v>27</v>
      </c>
      <c r="F8" s="15" t="s">
        <v>2919</v>
      </c>
      <c r="H8" s="14" t="e">
        <f>VLOOKUP(Q8,'CENTRO DE COSTOS'!B:C,3,0)</f>
        <v>#N/A</v>
      </c>
      <c r="I8" s="37" t="str">
        <f t="shared" si="0"/>
        <v>MP.1.4.17.007 Sedes educativas mejoradas</v>
      </c>
      <c r="J8" s="37" t="str">
        <f t="shared" si="1"/>
        <v>Infraestructura educativa mejorada (2201052)</v>
      </c>
      <c r="K8" s="21" t="s">
        <v>2920</v>
      </c>
      <c r="L8" s="28" t="s">
        <v>2921</v>
      </c>
      <c r="M8" s="21" t="s">
        <v>2892</v>
      </c>
      <c r="N8" s="21">
        <v>27</v>
      </c>
      <c r="O8" s="41" t="s">
        <v>2919</v>
      </c>
      <c r="P8" s="42" t="s">
        <v>2922</v>
      </c>
      <c r="Q8" s="33" t="s">
        <v>2923</v>
      </c>
    </row>
    <row r="9" spans="1:17" ht="27.6" customHeight="1">
      <c r="A9" s="13" t="s">
        <v>272</v>
      </c>
      <c r="B9" s="16" t="s">
        <v>200</v>
      </c>
      <c r="C9" s="16" t="s">
        <v>2924</v>
      </c>
      <c r="D9" s="16" t="s">
        <v>2892</v>
      </c>
      <c r="E9" s="16">
        <v>10</v>
      </c>
      <c r="F9" s="15">
        <v>1905054</v>
      </c>
      <c r="H9" s="14" t="e">
        <f>VLOOKUP(Q9,'CENTRO DE COSTOS'!B:C,3,0)</f>
        <v>#N/A</v>
      </c>
      <c r="I9" s="37" t="str">
        <f t="shared" si="0"/>
        <v>MP.1.1.3.008 Estrategias de promoción de la salud implementadas</v>
      </c>
      <c r="J9" s="37" t="str">
        <f t="shared" si="1"/>
        <v>Servicio de promoción de la salud (1905054)</v>
      </c>
      <c r="K9" s="21" t="s">
        <v>2925</v>
      </c>
      <c r="L9" s="28" t="s">
        <v>2926</v>
      </c>
      <c r="M9" s="21" t="s">
        <v>2892</v>
      </c>
      <c r="N9" s="21">
        <v>10</v>
      </c>
      <c r="O9" s="41">
        <v>1905054</v>
      </c>
      <c r="P9" s="42" t="s">
        <v>2927</v>
      </c>
      <c r="Q9" s="42" t="s">
        <v>2896</v>
      </c>
    </row>
    <row r="10" spans="1:17" ht="41.4" customHeight="1">
      <c r="A10" s="13" t="s">
        <v>268</v>
      </c>
      <c r="B10" s="16" t="s">
        <v>95</v>
      </c>
      <c r="C10" s="16" t="s">
        <v>2928</v>
      </c>
      <c r="D10" s="16" t="s">
        <v>2892</v>
      </c>
      <c r="E10" s="16">
        <v>1</v>
      </c>
      <c r="F10" s="15" t="s">
        <v>2929</v>
      </c>
      <c r="H10" s="14" t="e">
        <f>VLOOKUP(Q10,'CENTRO DE COSTOS'!B:C,3,0)</f>
        <v>#N/A</v>
      </c>
      <c r="I10" s="37" t="str">
        <f t="shared" si="0"/>
        <v>MP.1.1.4.009 Infraestructura para el bienestar animal construida y dotada</v>
      </c>
      <c r="J10" s="37" t="str">
        <f t="shared" si="1"/>
        <v>Infraestructura para el bienestar animal construida y dotada (4501058)</v>
      </c>
      <c r="K10" s="21" t="s">
        <v>2930</v>
      </c>
      <c r="L10" s="28" t="s">
        <v>2931</v>
      </c>
      <c r="M10" s="21" t="s">
        <v>2892</v>
      </c>
      <c r="N10" s="22">
        <v>1</v>
      </c>
      <c r="O10" s="41" t="s">
        <v>2929</v>
      </c>
      <c r="P10" s="42" t="s">
        <v>2931</v>
      </c>
      <c r="Q10" s="42" t="s">
        <v>2932</v>
      </c>
    </row>
    <row r="11" spans="1:17" ht="27.6" customHeight="1">
      <c r="A11" s="13" t="s">
        <v>2933</v>
      </c>
      <c r="B11" s="16" t="s">
        <v>89</v>
      </c>
      <c r="C11" s="16" t="s">
        <v>2934</v>
      </c>
      <c r="D11" s="16" t="s">
        <v>2892</v>
      </c>
      <c r="E11" s="16">
        <v>1800</v>
      </c>
      <c r="F11" s="15" t="s">
        <v>2935</v>
      </c>
      <c r="H11" s="14" t="e">
        <f>VLOOKUP(Q11,'CENTRO DE COSTOS'!B:C,3,0)</f>
        <v>#N/A</v>
      </c>
      <c r="I11" s="37" t="str">
        <f t="shared" si="0"/>
        <v>MP.1.2.5.010 Adultos mayores atendidos con servicios integrales</v>
      </c>
      <c r="J11" s="37" t="str">
        <f t="shared" si="1"/>
        <v>Servicio de atención y protección integral al adulto mayor (4104008)</v>
      </c>
      <c r="K11" s="21" t="s">
        <v>2936</v>
      </c>
      <c r="L11" s="28" t="s">
        <v>2937</v>
      </c>
      <c r="M11" s="21" t="s">
        <v>2892</v>
      </c>
      <c r="N11" s="22">
        <v>1800</v>
      </c>
      <c r="O11" s="41" t="s">
        <v>2935</v>
      </c>
      <c r="P11" s="42" t="s">
        <v>2938</v>
      </c>
      <c r="Q11" s="42" t="s">
        <v>2939</v>
      </c>
    </row>
    <row r="12" spans="1:17" ht="27.6" customHeight="1">
      <c r="A12" s="13" t="s">
        <v>2933</v>
      </c>
      <c r="B12" s="16" t="s">
        <v>108</v>
      </c>
      <c r="C12" s="16" t="s">
        <v>2940</v>
      </c>
      <c r="D12" s="16" t="s">
        <v>2892</v>
      </c>
      <c r="E12" s="16">
        <v>24000</v>
      </c>
      <c r="F12" s="15" t="s">
        <v>2941</v>
      </c>
      <c r="H12" s="14" t="e">
        <f>VLOOKUP(Q12,'CENTRO DE COSTOS'!B:C,3,0)</f>
        <v>#N/A</v>
      </c>
      <c r="I12" s="37" t="str">
        <f t="shared" si="0"/>
        <v>MP.1.2.5.011 Beneficiarios de la oferta social atendidos</v>
      </c>
      <c r="J12" s="37" t="str">
        <f t="shared" si="1"/>
        <v>Servicio de gestión de oferta social para la población vulnerable (4103052)</v>
      </c>
      <c r="K12" s="21" t="s">
        <v>2942</v>
      </c>
      <c r="L12" s="28" t="s">
        <v>2943</v>
      </c>
      <c r="M12" s="21" t="s">
        <v>2892</v>
      </c>
      <c r="N12" s="22">
        <v>24000</v>
      </c>
      <c r="O12" s="41" t="s">
        <v>2941</v>
      </c>
      <c r="P12" s="42" t="s">
        <v>2944</v>
      </c>
      <c r="Q12" s="42" t="s">
        <v>2939</v>
      </c>
    </row>
    <row r="13" spans="1:17" ht="27.6" customHeight="1">
      <c r="A13" s="13" t="s">
        <v>2933</v>
      </c>
      <c r="B13" s="16" t="s">
        <v>126</v>
      </c>
      <c r="C13" s="16" t="s">
        <v>2945</v>
      </c>
      <c r="D13" s="16" t="s">
        <v>2892</v>
      </c>
      <c r="E13" s="16">
        <v>5</v>
      </c>
      <c r="F13" s="15" t="s">
        <v>2946</v>
      </c>
      <c r="H13" s="14" t="e">
        <f>VLOOKUP(Q13,'CENTRO DE COSTOS'!B:C,3,0)</f>
        <v>#N/A</v>
      </c>
      <c r="I13" s="37" t="str">
        <f t="shared" si="0"/>
        <v>MP.1.4.12.012 Centros comunitarios adecuados</v>
      </c>
      <c r="J13" s="37" t="str">
        <f t="shared" si="1"/>
        <v>Centros comunitarios adecuados (4103027)</v>
      </c>
      <c r="K13" s="21" t="s">
        <v>2947</v>
      </c>
      <c r="L13" s="28" t="s">
        <v>2948</v>
      </c>
      <c r="M13" s="21" t="s">
        <v>2892</v>
      </c>
      <c r="N13" s="22">
        <v>5</v>
      </c>
      <c r="O13" s="41" t="s">
        <v>2946</v>
      </c>
      <c r="P13" s="42" t="s">
        <v>2948</v>
      </c>
      <c r="Q13" s="42" t="s">
        <v>2939</v>
      </c>
    </row>
    <row r="14" spans="1:17" ht="27.6" customHeight="1">
      <c r="A14" s="13" t="s">
        <v>2933</v>
      </c>
      <c r="B14" s="16" t="s">
        <v>144</v>
      </c>
      <c r="C14" s="16" t="s">
        <v>2949</v>
      </c>
      <c r="D14" s="16" t="s">
        <v>2892</v>
      </c>
      <c r="E14" s="16">
        <v>4</v>
      </c>
      <c r="F14" s="15" t="s">
        <v>2950</v>
      </c>
      <c r="H14" s="14" t="e">
        <f>VLOOKUP(Q14,'CENTRO DE COSTOS'!B:C,3,0)</f>
        <v>#N/A</v>
      </c>
      <c r="I14" s="37" t="str">
        <f t="shared" si="0"/>
        <v>MP.1.2.5.013 Estrategias de la garantía de derechos de poblaciones vulnerables implementadas</v>
      </c>
      <c r="J14" s="37" t="str">
        <f t="shared" si="1"/>
        <v>Servicio de promoción de la garantía de derechos (4502038)</v>
      </c>
      <c r="K14" s="21" t="s">
        <v>2951</v>
      </c>
      <c r="L14" s="28" t="s">
        <v>2952</v>
      </c>
      <c r="M14" s="21" t="s">
        <v>2892</v>
      </c>
      <c r="N14" s="22">
        <v>4</v>
      </c>
      <c r="O14" s="41" t="s">
        <v>2950</v>
      </c>
      <c r="P14" s="42" t="s">
        <v>2953</v>
      </c>
      <c r="Q14" s="42" t="s">
        <v>2939</v>
      </c>
    </row>
    <row r="15" spans="1:17" ht="27.6" customHeight="1">
      <c r="A15" s="13" t="s">
        <v>2933</v>
      </c>
      <c r="B15" s="16" t="s">
        <v>161</v>
      </c>
      <c r="C15" s="16" t="s">
        <v>2954</v>
      </c>
      <c r="D15" s="16" t="s">
        <v>2892</v>
      </c>
      <c r="E15" s="16">
        <v>40</v>
      </c>
      <c r="F15" s="15" t="s">
        <v>2955</v>
      </c>
      <c r="H15" s="14" t="e">
        <f>VLOOKUP(Q15,'CENTRO DE COSTOS'!B:C,3,0)</f>
        <v>#N/A</v>
      </c>
      <c r="I15" s="37" t="str">
        <f t="shared" si="0"/>
        <v>MP.1.2.5.014 Eventos realizados para la promoción de derechos de población vulnerable</v>
      </c>
      <c r="J15" s="37" t="str">
        <f t="shared" si="1"/>
        <v>Servicios de promoción de los derechos de los niños, niñas, adolescentes y jóvenes (4102046)</v>
      </c>
      <c r="K15" s="21" t="s">
        <v>2956</v>
      </c>
      <c r="L15" s="28" t="s">
        <v>2957</v>
      </c>
      <c r="M15" s="21" t="s">
        <v>2892</v>
      </c>
      <c r="N15" s="22">
        <v>40</v>
      </c>
      <c r="O15" s="41" t="s">
        <v>2955</v>
      </c>
      <c r="P15" s="42" t="s">
        <v>2958</v>
      </c>
      <c r="Q15" s="42" t="s">
        <v>2939</v>
      </c>
    </row>
    <row r="16" spans="1:17" ht="27.6" customHeight="1">
      <c r="A16" s="13" t="s">
        <v>2933</v>
      </c>
      <c r="B16" s="16" t="s">
        <v>177</v>
      </c>
      <c r="C16" s="16" t="s">
        <v>2959</v>
      </c>
      <c r="D16" s="16" t="s">
        <v>2892</v>
      </c>
      <c r="E16" s="16">
        <v>4643</v>
      </c>
      <c r="F16" s="15" t="s">
        <v>2960</v>
      </c>
      <c r="H16" s="14" t="e">
        <f>VLOOKUP(Q16,'CENTRO DE COSTOS'!B:C,3,0)</f>
        <v>#N/A</v>
      </c>
      <c r="I16" s="37" t="str">
        <f t="shared" si="0"/>
        <v>MP.1.2.5.015 Personas beneficiadas con raciones de alimentos</v>
      </c>
      <c r="J16" s="37" t="str">
        <f t="shared" si="1"/>
        <v>Servicio de entrega de raciones de alimentos (4103017)</v>
      </c>
      <c r="K16" s="21" t="s">
        <v>2961</v>
      </c>
      <c r="L16" s="28" t="s">
        <v>2962</v>
      </c>
      <c r="M16" s="21" t="s">
        <v>2892</v>
      </c>
      <c r="N16" s="22">
        <v>4643</v>
      </c>
      <c r="O16" s="41" t="s">
        <v>2960</v>
      </c>
      <c r="P16" s="42" t="s">
        <v>2963</v>
      </c>
      <c r="Q16" s="42" t="s">
        <v>2939</v>
      </c>
    </row>
    <row r="17" spans="1:17" ht="41.4" customHeight="1">
      <c r="A17" s="13" t="s">
        <v>2933</v>
      </c>
      <c r="B17" s="16" t="s">
        <v>192</v>
      </c>
      <c r="C17" s="16" t="s">
        <v>2964</v>
      </c>
      <c r="D17" s="16" t="s">
        <v>2892</v>
      </c>
      <c r="E17" s="16">
        <v>1</v>
      </c>
      <c r="F17" s="15" t="s">
        <v>2965</v>
      </c>
      <c r="H17" s="14" t="e">
        <f>VLOOKUP(Q17,'CENTRO DE COSTOS'!B:C,3,0)</f>
        <v>#N/A</v>
      </c>
      <c r="I17" s="37" t="str">
        <f t="shared" si="0"/>
        <v>MP.1.2.6.016 Sistema de información para la caracterización de las poblaciones vulnerables implementado</v>
      </c>
      <c r="J17" s="37" t="str">
        <f t="shared" si="1"/>
        <v>Servicio de información implementado (4103069)</v>
      </c>
      <c r="K17" s="21" t="s">
        <v>2966</v>
      </c>
      <c r="L17" s="28" t="s">
        <v>2967</v>
      </c>
      <c r="M17" s="21" t="s">
        <v>2892</v>
      </c>
      <c r="N17" s="22">
        <v>1</v>
      </c>
      <c r="O17" s="41" t="s">
        <v>2965</v>
      </c>
      <c r="P17" s="42" t="s">
        <v>2968</v>
      </c>
      <c r="Q17" s="42" t="s">
        <v>2939</v>
      </c>
    </row>
    <row r="18" spans="1:17" ht="27.6" customHeight="1">
      <c r="A18" s="13" t="s">
        <v>274</v>
      </c>
      <c r="B18" s="16" t="s">
        <v>101</v>
      </c>
      <c r="C18" s="16" t="s">
        <v>2969</v>
      </c>
      <c r="D18" s="16" t="s">
        <v>2892</v>
      </c>
      <c r="E18" s="16">
        <v>800</v>
      </c>
      <c r="F18" s="15">
        <v>4101100</v>
      </c>
      <c r="H18" s="14" t="e">
        <f>VLOOKUP(Q18,'CENTRO DE COSTOS'!B:C,3,0)</f>
        <v>#N/A</v>
      </c>
      <c r="I18" s="37" t="str">
        <f t="shared" si="0"/>
        <v>MP.1.2.5.017 Hogares víctimas del conflicto armado con atención humanitaria</v>
      </c>
      <c r="J18" s="37" t="str">
        <f t="shared" si="1"/>
        <v>Servicio de asistencia humanitaria a víctimas del conflicto armado (4101100)</v>
      </c>
      <c r="K18" s="21" t="s">
        <v>2970</v>
      </c>
      <c r="L18" s="28" t="s">
        <v>2971</v>
      </c>
      <c r="M18" s="21" t="s">
        <v>2892</v>
      </c>
      <c r="N18" s="22">
        <v>800</v>
      </c>
      <c r="O18" s="41">
        <v>4101100</v>
      </c>
      <c r="P18" s="42" t="s">
        <v>2972</v>
      </c>
      <c r="Q18" s="42" t="s">
        <v>2973</v>
      </c>
    </row>
    <row r="19" spans="1:17" ht="41.4" customHeight="1">
      <c r="A19" s="13" t="s">
        <v>274</v>
      </c>
      <c r="B19" s="16" t="s">
        <v>119</v>
      </c>
      <c r="C19" s="16" t="s">
        <v>2974</v>
      </c>
      <c r="D19" s="16" t="s">
        <v>2892</v>
      </c>
      <c r="E19" s="16">
        <v>6</v>
      </c>
      <c r="F19" s="15">
        <v>4502024</v>
      </c>
      <c r="H19" s="14" t="e">
        <f>VLOOKUP(Q19,'CENTRO DE COSTOS'!B:C,3,0)</f>
        <v>#N/A</v>
      </c>
      <c r="I19" s="37" t="str">
        <f t="shared" si="0"/>
        <v>MP.1.2.5.018 Acciones de reconocimiento, protección y reparación integral de las víctimas del conflicto armado realizadas</v>
      </c>
      <c r="J19" s="37" t="str">
        <f t="shared" si="1"/>
        <v>Servicio de apoyo para la implementación de medidas en derechos humanos y derecho internacional humanitario (4502024)</v>
      </c>
      <c r="K19" s="21" t="s">
        <v>2975</v>
      </c>
      <c r="L19" s="28" t="s">
        <v>2976</v>
      </c>
      <c r="M19" s="21" t="s">
        <v>2892</v>
      </c>
      <c r="N19" s="22">
        <v>6</v>
      </c>
      <c r="O19" s="41">
        <v>4502024</v>
      </c>
      <c r="P19" s="42" t="s">
        <v>2977</v>
      </c>
      <c r="Q19" s="42" t="s">
        <v>2973</v>
      </c>
    </row>
    <row r="20" spans="1:17" ht="27.6" customHeight="1">
      <c r="A20" s="13" t="s">
        <v>274</v>
      </c>
      <c r="B20" s="16" t="s">
        <v>137</v>
      </c>
      <c r="C20" s="16" t="s">
        <v>2949</v>
      </c>
      <c r="D20" s="16" t="s">
        <v>2892</v>
      </c>
      <c r="E20" s="16">
        <v>4</v>
      </c>
      <c r="F20" s="15">
        <v>4502038</v>
      </c>
      <c r="H20" s="14" t="e">
        <f>VLOOKUP(Q20,'CENTRO DE COSTOS'!B:C,3,0)</f>
        <v>#N/A</v>
      </c>
      <c r="I20" s="37" t="str">
        <f t="shared" si="0"/>
        <v>MP.1.2.5.019 Estrategias de promoción de la garantía de derechos implementadas</v>
      </c>
      <c r="J20" s="37" t="str">
        <f t="shared" si="1"/>
        <v>Servicio de promoción de la garantía de derechos (4502038)</v>
      </c>
      <c r="K20" s="21" t="s">
        <v>2978</v>
      </c>
      <c r="L20" s="28" t="s">
        <v>2979</v>
      </c>
      <c r="M20" s="21" t="s">
        <v>2892</v>
      </c>
      <c r="N20" s="22">
        <v>4</v>
      </c>
      <c r="O20" s="41">
        <v>4502038</v>
      </c>
      <c r="P20" s="42" t="s">
        <v>2953</v>
      </c>
      <c r="Q20" s="42" t="s">
        <v>2973</v>
      </c>
    </row>
    <row r="21" spans="1:17" ht="27.6" customHeight="1">
      <c r="A21" s="13" t="s">
        <v>2980</v>
      </c>
      <c r="B21" s="16" t="s">
        <v>86</v>
      </c>
      <c r="C21" s="16" t="s">
        <v>2981</v>
      </c>
      <c r="D21" s="16" t="s">
        <v>2892</v>
      </c>
      <c r="E21" s="16">
        <v>1</v>
      </c>
      <c r="F21" s="15">
        <v>4002016</v>
      </c>
      <c r="H21" s="14" t="e">
        <f>VLOOKUP(Q21,'CENTRO DE COSTOS'!B:C,3,0)</f>
        <v>#N/A</v>
      </c>
      <c r="I21" s="37" t="str">
        <f t="shared" si="0"/>
        <v>MP.4.9.29.167 Plan de Ordenamiento Territorial formulado y adoptado</v>
      </c>
      <c r="J21" s="37" t="str">
        <f t="shared" si="1"/>
        <v>Documentos de planeación (4002016)</v>
      </c>
      <c r="K21" s="21" t="s">
        <v>2982</v>
      </c>
      <c r="L21" s="28" t="s">
        <v>2983</v>
      </c>
      <c r="M21" s="21" t="s">
        <v>2892</v>
      </c>
      <c r="N21" s="22">
        <v>1</v>
      </c>
      <c r="O21" s="41">
        <v>4002016</v>
      </c>
      <c r="P21" s="42" t="s">
        <v>2912</v>
      </c>
      <c r="Q21" s="42" t="s">
        <v>2984</v>
      </c>
    </row>
    <row r="22" spans="1:17" ht="41.4" customHeight="1">
      <c r="A22" s="13" t="s">
        <v>2985</v>
      </c>
      <c r="B22" s="16" t="s">
        <v>226</v>
      </c>
      <c r="C22" s="16" t="s">
        <v>2986</v>
      </c>
      <c r="D22" s="16" t="s">
        <v>2892</v>
      </c>
      <c r="E22" s="16">
        <v>150</v>
      </c>
      <c r="F22" s="15" t="s">
        <v>2987</v>
      </c>
      <c r="H22" s="14" t="e">
        <f>VLOOKUP(Q22,'CENTRO DE COSTOS'!B:C,3,0)</f>
        <v>#N/A</v>
      </c>
      <c r="I22" s="37" t="str">
        <f t="shared" si="0"/>
        <v>MP.5.10.31.021 Pago de pasivos laborales de la administración pública territorial realizados</v>
      </c>
      <c r="J22" s="37" t="str">
        <f t="shared" si="1"/>
        <v>Servicio de saneamiento laboral y prestacional (4599035)</v>
      </c>
      <c r="K22" s="21" t="s">
        <v>2988</v>
      </c>
      <c r="L22" s="29" t="s">
        <v>2989</v>
      </c>
      <c r="M22" s="24" t="s">
        <v>2892</v>
      </c>
      <c r="N22" s="23">
        <v>150</v>
      </c>
      <c r="O22" s="43" t="s">
        <v>2987</v>
      </c>
      <c r="P22" s="33" t="s">
        <v>2990</v>
      </c>
      <c r="Q22" s="33" t="s">
        <v>2991</v>
      </c>
    </row>
    <row r="23" spans="1:17" ht="27.6" customHeight="1">
      <c r="A23" s="13" t="s">
        <v>2933</v>
      </c>
      <c r="B23" s="16" t="s">
        <v>205</v>
      </c>
      <c r="C23" s="16" t="s">
        <v>2992</v>
      </c>
      <c r="D23" s="16" t="s">
        <v>2892</v>
      </c>
      <c r="E23" s="16">
        <v>13</v>
      </c>
      <c r="F23" s="15" t="s">
        <v>2993</v>
      </c>
      <c r="H23" s="14" t="e">
        <f>VLOOKUP(Q23,'CENTRO DE COSTOS'!B:C,3,0)</f>
        <v>#N/A</v>
      </c>
      <c r="I23" s="37" t="str">
        <f t="shared" si="0"/>
        <v>MP.1.2.6.022 Instancias formales de participación de poblaciones vulnerables fortalecidas</v>
      </c>
      <c r="J23" s="37" t="str">
        <f t="shared" si="1"/>
        <v>Servicio de promoción a la participación ciudadana (4502001)</v>
      </c>
      <c r="K23" s="21" t="s">
        <v>2994</v>
      </c>
      <c r="L23" s="28" t="s">
        <v>2995</v>
      </c>
      <c r="M23" s="21" t="s">
        <v>2892</v>
      </c>
      <c r="N23" s="22">
        <v>13</v>
      </c>
      <c r="O23" s="41" t="s">
        <v>2993</v>
      </c>
      <c r="P23" s="42" t="s">
        <v>2996</v>
      </c>
      <c r="Q23" s="42" t="s">
        <v>2939</v>
      </c>
    </row>
    <row r="24" spans="1:17" ht="27.6" customHeight="1">
      <c r="A24" s="13" t="s">
        <v>2933</v>
      </c>
      <c r="B24" s="16" t="s">
        <v>215</v>
      </c>
      <c r="C24" s="16" t="s">
        <v>2997</v>
      </c>
      <c r="D24" s="16" t="s">
        <v>2892</v>
      </c>
      <c r="E24" s="16">
        <v>12000</v>
      </c>
      <c r="F24" s="15" t="s">
        <v>2998</v>
      </c>
      <c r="H24" s="14" t="e">
        <f>VLOOKUP(Q24,'CENTRO DE COSTOS'!B:C,3,0)</f>
        <v>#N/A</v>
      </c>
      <c r="I24" s="37" t="str">
        <f t="shared" si="0"/>
        <v>MP.1.2.5.023 Niños, niñas, adolescentes y jóvenes beneficiados con oferta social integral</v>
      </c>
      <c r="J24" s="37" t="str">
        <f t="shared" si="1"/>
        <v>Servicio de protección integral a niños, niñas, adolescentes y jóvenes (4102052)</v>
      </c>
      <c r="K24" s="21" t="s">
        <v>2999</v>
      </c>
      <c r="L24" s="28" t="s">
        <v>3000</v>
      </c>
      <c r="M24" s="21" t="s">
        <v>2892</v>
      </c>
      <c r="N24" s="22">
        <v>12000</v>
      </c>
      <c r="O24" s="41" t="s">
        <v>2998</v>
      </c>
      <c r="P24" s="42" t="s">
        <v>3001</v>
      </c>
      <c r="Q24" s="42" t="s">
        <v>2939</v>
      </c>
    </row>
    <row r="25" spans="1:17" ht="27.6" customHeight="1">
      <c r="A25" s="13" t="s">
        <v>274</v>
      </c>
      <c r="B25" s="16" t="s">
        <v>155</v>
      </c>
      <c r="C25" s="16" t="s">
        <v>3002</v>
      </c>
      <c r="D25" s="16" t="s">
        <v>2892</v>
      </c>
      <c r="E25" s="16">
        <v>3</v>
      </c>
      <c r="F25" s="15">
        <v>1202019</v>
      </c>
      <c r="H25" s="14" t="e">
        <f>VLOOKUP(Q25,'CENTRO DE COSTOS'!B:C,3,0)</f>
        <v>#N/A</v>
      </c>
      <c r="I25" s="37" t="str">
        <f t="shared" si="0"/>
        <v>MP.1.2.6.024 Estrategias de acceso a la justicia implementadas</v>
      </c>
      <c r="J25" s="37" t="str">
        <f t="shared" si="1"/>
        <v>Servicio de promoción del acceso a la justicia (1202019)</v>
      </c>
      <c r="K25" s="21" t="s">
        <v>3003</v>
      </c>
      <c r="L25" s="28" t="s">
        <v>3004</v>
      </c>
      <c r="M25" s="21" t="s">
        <v>2892</v>
      </c>
      <c r="N25" s="22">
        <v>3</v>
      </c>
      <c r="O25" s="41">
        <v>1202019</v>
      </c>
      <c r="P25" s="42" t="s">
        <v>3005</v>
      </c>
      <c r="Q25" s="42" t="s">
        <v>2973</v>
      </c>
    </row>
    <row r="26" spans="1:17" ht="55.2" customHeight="1">
      <c r="A26" s="13" t="s">
        <v>269</v>
      </c>
      <c r="B26" s="16" t="s">
        <v>96</v>
      </c>
      <c r="C26" s="16" t="s">
        <v>3006</v>
      </c>
      <c r="D26" s="16" t="s">
        <v>3007</v>
      </c>
      <c r="E26" s="16">
        <v>9000</v>
      </c>
      <c r="F26" s="15">
        <v>2102012</v>
      </c>
      <c r="H26" s="14" t="e">
        <f>VLOOKUP(Q26,'CENTRO DE COSTOS'!B:C,3,0)</f>
        <v>#N/A</v>
      </c>
      <c r="I26" s="37" t="str">
        <f t="shared" si="0"/>
        <v>MP.1.3.7.027 Redes de alumbrado público construidas</v>
      </c>
      <c r="J26" s="37" t="str">
        <f t="shared" si="1"/>
        <v>Redes de alumbrado público construidas (2102012)</v>
      </c>
      <c r="K26" s="21" t="s">
        <v>3008</v>
      </c>
      <c r="L26" s="29" t="s">
        <v>3009</v>
      </c>
      <c r="M26" s="24" t="s">
        <v>3007</v>
      </c>
      <c r="N26" s="23">
        <v>9000</v>
      </c>
      <c r="O26" s="43">
        <v>2102012</v>
      </c>
      <c r="P26" s="33" t="s">
        <v>3009</v>
      </c>
      <c r="Q26" s="33" t="s">
        <v>3010</v>
      </c>
    </row>
    <row r="27" spans="1:17" ht="55.2" customHeight="1">
      <c r="A27" s="13" t="s">
        <v>269</v>
      </c>
      <c r="B27" s="16" t="s">
        <v>115</v>
      </c>
      <c r="C27" s="16" t="s">
        <v>3011</v>
      </c>
      <c r="D27" s="16" t="s">
        <v>2892</v>
      </c>
      <c r="E27" s="16">
        <v>50</v>
      </c>
      <c r="F27" s="15">
        <v>2102058</v>
      </c>
      <c r="H27" s="14" t="e">
        <f>VLOOKUP(Q27,'CENTRO DE COSTOS'!B:C,3,0)</f>
        <v>#N/A</v>
      </c>
      <c r="I27" s="37" t="str">
        <f t="shared" si="0"/>
        <v>MP.1.3.7.028 Unidades de generación de energía no convencionales instaladas</v>
      </c>
      <c r="J27" s="37" t="str">
        <f t="shared" si="1"/>
        <v>Unidades de generación fotovoltaica de energía eléctrica instaladas (2102058)</v>
      </c>
      <c r="K27" s="21" t="s">
        <v>3012</v>
      </c>
      <c r="L27" s="29" t="s">
        <v>3013</v>
      </c>
      <c r="M27" s="24" t="s">
        <v>2892</v>
      </c>
      <c r="N27" s="23">
        <v>50</v>
      </c>
      <c r="O27" s="43">
        <v>2102058</v>
      </c>
      <c r="P27" s="33" t="s">
        <v>3014</v>
      </c>
      <c r="Q27" s="33" t="s">
        <v>3010</v>
      </c>
    </row>
    <row r="28" spans="1:17" ht="55.2" customHeight="1">
      <c r="A28" s="13" t="s">
        <v>269</v>
      </c>
      <c r="B28" s="16" t="s">
        <v>133</v>
      </c>
      <c r="C28" s="16" t="s">
        <v>3015</v>
      </c>
      <c r="D28" s="16" t="s">
        <v>2892</v>
      </c>
      <c r="E28" s="16">
        <v>358608</v>
      </c>
      <c r="F28" s="15">
        <v>2102063</v>
      </c>
      <c r="H28" s="14" t="e">
        <f>VLOOKUP(Q28,'CENTRO DE COSTOS'!B:C,3,0)</f>
        <v>#N/A</v>
      </c>
      <c r="I28" s="37" t="str">
        <f t="shared" si="0"/>
        <v>MP.1.3.7.029 Usuarios beneficiados con servicio de alumbrado público</v>
      </c>
      <c r="J28" s="37" t="str">
        <f t="shared" si="1"/>
        <v>Servicios de apoyo a la implementacion de medidas de eficiencia energética (2102063)</v>
      </c>
      <c r="K28" s="21" t="s">
        <v>3016</v>
      </c>
      <c r="L28" s="29" t="s">
        <v>3017</v>
      </c>
      <c r="M28" s="24" t="s">
        <v>2892</v>
      </c>
      <c r="N28" s="23">
        <v>358608</v>
      </c>
      <c r="O28" s="43">
        <v>2102063</v>
      </c>
      <c r="P28" s="33" t="s">
        <v>3018</v>
      </c>
      <c r="Q28" s="33" t="s">
        <v>3010</v>
      </c>
    </row>
    <row r="29" spans="1:17" ht="55.2" customHeight="1">
      <c r="A29" s="13" t="s">
        <v>269</v>
      </c>
      <c r="B29" s="16" t="s">
        <v>151</v>
      </c>
      <c r="C29" s="16" t="s">
        <v>3019</v>
      </c>
      <c r="D29" s="16" t="s">
        <v>3020</v>
      </c>
      <c r="E29" s="16">
        <v>1</v>
      </c>
      <c r="F29" s="15">
        <v>2402006</v>
      </c>
      <c r="H29" s="14" t="e">
        <f>VLOOKUP(Q29,'CENTRO DE COSTOS'!B:C,3,0)</f>
        <v>#N/A</v>
      </c>
      <c r="I29" s="37" t="str">
        <f t="shared" si="0"/>
        <v>MP.4.8.27.125 Vía secundaria mejorada</v>
      </c>
      <c r="J29" s="37" t="str">
        <f t="shared" si="1"/>
        <v>Vía secundaria mejorada (2402006)</v>
      </c>
      <c r="K29" s="21" t="s">
        <v>3021</v>
      </c>
      <c r="L29" s="29" t="s">
        <v>3022</v>
      </c>
      <c r="M29" s="24" t="s">
        <v>3020</v>
      </c>
      <c r="N29" s="23">
        <v>1</v>
      </c>
      <c r="O29" s="43">
        <v>2402006</v>
      </c>
      <c r="P29" s="33" t="s">
        <v>3022</v>
      </c>
      <c r="Q29" s="33" t="s">
        <v>3010</v>
      </c>
    </row>
    <row r="30" spans="1:17" ht="55.2" customHeight="1">
      <c r="A30" s="13" t="s">
        <v>269</v>
      </c>
      <c r="B30" s="16" t="s">
        <v>167</v>
      </c>
      <c r="C30" s="16" t="s">
        <v>3023</v>
      </c>
      <c r="D30" s="16" t="s">
        <v>3020</v>
      </c>
      <c r="E30" s="16">
        <v>2</v>
      </c>
      <c r="F30" s="15">
        <v>2402021</v>
      </c>
      <c r="H30" s="14" t="e">
        <f>VLOOKUP(Q30,'CENTRO DE COSTOS'!B:C,3,0)</f>
        <v>#N/A</v>
      </c>
      <c r="I30" s="37" t="str">
        <f t="shared" si="0"/>
        <v>MP.4.8.27.124 Vía secundaria con mantenimiento</v>
      </c>
      <c r="J30" s="37" t="str">
        <f t="shared" si="1"/>
        <v>Vía secundaria con mantenimiento periódico o rutinario (2402021)</v>
      </c>
      <c r="K30" s="21" t="s">
        <v>3024</v>
      </c>
      <c r="L30" s="29" t="s">
        <v>3025</v>
      </c>
      <c r="M30" s="24" t="s">
        <v>3020</v>
      </c>
      <c r="N30" s="23">
        <v>2</v>
      </c>
      <c r="O30" s="43">
        <v>2402021</v>
      </c>
      <c r="P30" s="33" t="s">
        <v>3026</v>
      </c>
      <c r="Q30" s="33" t="s">
        <v>3010</v>
      </c>
    </row>
    <row r="31" spans="1:17" ht="55.2" customHeight="1">
      <c r="A31" s="13" t="s">
        <v>269</v>
      </c>
      <c r="B31" s="16" t="s">
        <v>183</v>
      </c>
      <c r="C31" s="16" t="s">
        <v>3027</v>
      </c>
      <c r="D31" s="16" t="s">
        <v>3020</v>
      </c>
      <c r="E31" s="16">
        <v>3.5</v>
      </c>
      <c r="F31" s="15">
        <v>2402041</v>
      </c>
      <c r="H31" s="14" t="e">
        <f>VLOOKUP(Q31,'CENTRO DE COSTOS'!B:C,3,0)</f>
        <v>#N/A</v>
      </c>
      <c r="I31" s="37" t="str">
        <f t="shared" si="0"/>
        <v>MP.4.8.27.127 Vía terciaria mejorada</v>
      </c>
      <c r="J31" s="37" t="str">
        <f t="shared" si="1"/>
        <v>Vía terciaria mejorada (2402041)</v>
      </c>
      <c r="K31" s="21" t="s">
        <v>3028</v>
      </c>
      <c r="L31" s="29" t="s">
        <v>3029</v>
      </c>
      <c r="M31" s="24" t="s">
        <v>3020</v>
      </c>
      <c r="N31" s="23">
        <v>3.5</v>
      </c>
      <c r="O31" s="43">
        <v>2402041</v>
      </c>
      <c r="P31" s="33" t="s">
        <v>3029</v>
      </c>
      <c r="Q31" s="33" t="s">
        <v>3010</v>
      </c>
    </row>
    <row r="32" spans="1:17" ht="27.6" customHeight="1">
      <c r="A32" s="13" t="s">
        <v>2980</v>
      </c>
      <c r="B32" s="16" t="s">
        <v>106</v>
      </c>
      <c r="C32" s="16" t="s">
        <v>2981</v>
      </c>
      <c r="D32" s="16" t="s">
        <v>2892</v>
      </c>
      <c r="E32" s="16">
        <v>1</v>
      </c>
      <c r="F32" s="15">
        <v>4002016</v>
      </c>
      <c r="H32" s="14" t="e">
        <f>VLOOKUP(Q32,'CENTRO DE COSTOS'!B:C,3,0)</f>
        <v>#N/A</v>
      </c>
      <c r="I32" s="37" t="str">
        <f t="shared" si="0"/>
        <v>MP.4.9.29.133 Plan de ordenamiento territorial implementado y con seguimiento</v>
      </c>
      <c r="J32" s="37" t="str">
        <f t="shared" si="1"/>
        <v>Documentos de planeación (4002016)</v>
      </c>
      <c r="K32" s="21" t="s">
        <v>3030</v>
      </c>
      <c r="L32" s="28" t="s">
        <v>3031</v>
      </c>
      <c r="M32" s="21" t="s">
        <v>2892</v>
      </c>
      <c r="N32" s="21">
        <v>1</v>
      </c>
      <c r="O32" s="41">
        <v>4002016</v>
      </c>
      <c r="P32" s="42" t="s">
        <v>2912</v>
      </c>
      <c r="Q32" s="42" t="s">
        <v>2984</v>
      </c>
    </row>
    <row r="33" spans="1:17" ht="41.4" customHeight="1">
      <c r="A33" s="13" t="s">
        <v>3032</v>
      </c>
      <c r="B33" s="16" t="s">
        <v>94</v>
      </c>
      <c r="C33" s="16" t="s">
        <v>3033</v>
      </c>
      <c r="D33" s="16" t="s">
        <v>2892</v>
      </c>
      <c r="E33" s="16">
        <v>1</v>
      </c>
      <c r="F33" s="15" t="s">
        <v>3034</v>
      </c>
      <c r="H33" s="14" t="e">
        <f>VLOOKUP(Q33,'CENTRO DE COSTOS'!B:C,3,0)</f>
        <v>#N/A</v>
      </c>
      <c r="I33" s="37" t="str">
        <f t="shared" si="0"/>
        <v>MP.1.3.8.032 Centros de eventos, innovación y exposición dotados</v>
      </c>
      <c r="J33" s="37" t="str">
        <f t="shared" si="1"/>
        <v>Infraestructura para la I+D+i dotada  (3906020)</v>
      </c>
      <c r="K33" s="21" t="s">
        <v>3035</v>
      </c>
      <c r="L33" s="29" t="s">
        <v>3036</v>
      </c>
      <c r="M33" s="24" t="s">
        <v>2892</v>
      </c>
      <c r="N33" s="24">
        <v>1</v>
      </c>
      <c r="O33" s="24" t="s">
        <v>3034</v>
      </c>
      <c r="P33" s="33" t="s">
        <v>3037</v>
      </c>
      <c r="Q33" s="33" t="s">
        <v>3038</v>
      </c>
    </row>
    <row r="34" spans="1:17" ht="41.4" customHeight="1">
      <c r="A34" s="13" t="s">
        <v>3032</v>
      </c>
      <c r="B34" s="16" t="s">
        <v>113</v>
      </c>
      <c r="C34" s="16" t="s">
        <v>3039</v>
      </c>
      <c r="D34" s="16" t="s">
        <v>2892</v>
      </c>
      <c r="E34" s="16">
        <v>16</v>
      </c>
      <c r="F34" s="15" t="s">
        <v>3040</v>
      </c>
      <c r="H34" s="14" t="e">
        <f>VLOOKUP(Q34,'CENTRO DE COSTOS'!B:C,3,0)</f>
        <v>#N/A</v>
      </c>
      <c r="I34" s="37" t="str">
        <f t="shared" ref="I34:I65" si="2">CONCATENATE(K34," ",L34)</f>
        <v>MP.1.3.8.033 Conexiones a internet fijo y/o móvil</v>
      </c>
      <c r="J34" s="37" t="str">
        <f t="shared" ref="J34:J65" si="3">CONCATENATE(P34," (",O34,")")</f>
        <v>Servicio de conexiones a redes de acceso (2301027)</v>
      </c>
      <c r="K34" s="21" t="s">
        <v>3041</v>
      </c>
      <c r="L34" s="29" t="s">
        <v>3042</v>
      </c>
      <c r="M34" s="24" t="s">
        <v>2892</v>
      </c>
      <c r="N34" s="24">
        <v>16</v>
      </c>
      <c r="O34" s="24" t="s">
        <v>3040</v>
      </c>
      <c r="P34" s="33" t="s">
        <v>3043</v>
      </c>
      <c r="Q34" s="33" t="s">
        <v>3038</v>
      </c>
    </row>
    <row r="35" spans="1:17" ht="41.4" customHeight="1">
      <c r="A35" s="13" t="s">
        <v>3032</v>
      </c>
      <c r="B35" s="16" t="s">
        <v>131</v>
      </c>
      <c r="C35" s="16" t="s">
        <v>3044</v>
      </c>
      <c r="D35" s="16" t="s">
        <v>2892</v>
      </c>
      <c r="E35" s="16">
        <v>4500</v>
      </c>
      <c r="F35" s="15" t="s">
        <v>3045</v>
      </c>
      <c r="H35" s="14" t="e">
        <f>VLOOKUP(Q35,'CENTRO DE COSTOS'!B:C,3,0)</f>
        <v>#N/A</v>
      </c>
      <c r="I35" s="37" t="str">
        <f t="shared" si="2"/>
        <v>MP.1.3.8.034 Personas de la comunidad capacitadas en uso básico de tecnologías de la información y las comunicaciones</v>
      </c>
      <c r="J35" s="37" t="str">
        <f t="shared" si="3"/>
        <v>Servicio de educación informal en uso básico de tecnologías de la información y las comunicaciones (2301031)</v>
      </c>
      <c r="K35" s="21" t="s">
        <v>3046</v>
      </c>
      <c r="L35" s="29" t="s">
        <v>3047</v>
      </c>
      <c r="M35" s="24" t="s">
        <v>2892</v>
      </c>
      <c r="N35" s="24">
        <v>4500</v>
      </c>
      <c r="O35" s="24" t="s">
        <v>3045</v>
      </c>
      <c r="P35" s="33" t="s">
        <v>3048</v>
      </c>
      <c r="Q35" s="33" t="s">
        <v>3038</v>
      </c>
    </row>
    <row r="36" spans="1:17" ht="55.2" customHeight="1">
      <c r="A36" s="13" t="s">
        <v>269</v>
      </c>
      <c r="B36" s="16" t="s">
        <v>197</v>
      </c>
      <c r="C36" s="16" t="s">
        <v>3049</v>
      </c>
      <c r="D36" s="16" t="s">
        <v>3020</v>
      </c>
      <c r="E36" s="16">
        <v>300</v>
      </c>
      <c r="F36" s="15">
        <v>2402112</v>
      </c>
      <c r="H36" s="14" t="e">
        <f>VLOOKUP(Q36,'CENTRO DE COSTOS'!B:C,3,0)</f>
        <v>#N/A</v>
      </c>
      <c r="I36" s="37" t="str">
        <f t="shared" si="2"/>
        <v>MP.4.8.27.126 Vía terciaria con mantenimiento</v>
      </c>
      <c r="J36" s="37" t="str">
        <f t="shared" si="3"/>
        <v>Vía terciaria con mantenimiento periódico o rutinario (2402112)</v>
      </c>
      <c r="K36" s="21" t="s">
        <v>3050</v>
      </c>
      <c r="L36" s="29" t="s">
        <v>3051</v>
      </c>
      <c r="M36" s="24" t="s">
        <v>3020</v>
      </c>
      <c r="N36" s="24">
        <v>300</v>
      </c>
      <c r="O36" s="24">
        <v>2402112</v>
      </c>
      <c r="P36" s="33" t="s">
        <v>3052</v>
      </c>
      <c r="Q36" s="33" t="s">
        <v>3010</v>
      </c>
    </row>
    <row r="37" spans="1:17" ht="55.2" customHeight="1">
      <c r="A37" s="13" t="s">
        <v>269</v>
      </c>
      <c r="B37" s="16" t="s">
        <v>209</v>
      </c>
      <c r="C37" s="16" t="s">
        <v>3053</v>
      </c>
      <c r="D37" s="16" t="s">
        <v>3020</v>
      </c>
      <c r="E37" s="16">
        <v>1</v>
      </c>
      <c r="F37" s="15">
        <v>2402114</v>
      </c>
      <c r="H37" s="14" t="e">
        <f>VLOOKUP(Q37,'CENTRO DE COSTOS'!B:C,3,0)</f>
        <v>#N/A</v>
      </c>
      <c r="I37" s="37" t="str">
        <f t="shared" si="2"/>
        <v>MP.4.8.27.128 Vía urbana mejorada</v>
      </c>
      <c r="J37" s="37" t="str">
        <f t="shared" si="3"/>
        <v>Vía urbana mejorada (2402114)</v>
      </c>
      <c r="K37" s="21" t="s">
        <v>3054</v>
      </c>
      <c r="L37" s="29" t="s">
        <v>3055</v>
      </c>
      <c r="M37" s="24" t="s">
        <v>3020</v>
      </c>
      <c r="N37" s="24">
        <v>1</v>
      </c>
      <c r="O37" s="24">
        <v>2402114</v>
      </c>
      <c r="P37" s="33" t="s">
        <v>3055</v>
      </c>
      <c r="Q37" s="33" t="s">
        <v>3010</v>
      </c>
    </row>
    <row r="38" spans="1:17" ht="27.6" customHeight="1">
      <c r="A38" s="13" t="s">
        <v>3056</v>
      </c>
      <c r="B38" s="16" t="s">
        <v>90</v>
      </c>
      <c r="C38" s="16" t="s">
        <v>3057</v>
      </c>
      <c r="D38" s="16" t="s">
        <v>2892</v>
      </c>
      <c r="E38" s="16">
        <v>230</v>
      </c>
      <c r="F38" s="15" t="s">
        <v>3058</v>
      </c>
      <c r="H38" s="14" t="e">
        <f>VLOOKUP(Q38,'CENTRO DE COSTOS'!B:C,3,0)</f>
        <v>#N/A</v>
      </c>
      <c r="I38" s="37" t="str">
        <f t="shared" si="2"/>
        <v>MP.1.4.10.037 Estímulos culturales otorgados</v>
      </c>
      <c r="J38" s="37" t="str">
        <f t="shared" si="3"/>
        <v>Servicio de apoyo financiero al sector artístico y cultural (3301054)</v>
      </c>
      <c r="K38" s="21" t="s">
        <v>3059</v>
      </c>
      <c r="L38" s="29" t="s">
        <v>3060</v>
      </c>
      <c r="M38" s="24" t="s">
        <v>2892</v>
      </c>
      <c r="N38" s="24">
        <v>230</v>
      </c>
      <c r="O38" s="24" t="s">
        <v>3058</v>
      </c>
      <c r="P38" s="33" t="s">
        <v>3061</v>
      </c>
      <c r="Q38" s="33" t="s">
        <v>3062</v>
      </c>
    </row>
    <row r="39" spans="1:17" ht="27.6" customHeight="1">
      <c r="A39" s="13" t="s">
        <v>3056</v>
      </c>
      <c r="B39" s="16" t="s">
        <v>109</v>
      </c>
      <c r="C39" s="16" t="s">
        <v>3063</v>
      </c>
      <c r="D39" s="16" t="s">
        <v>2892</v>
      </c>
      <c r="E39" s="16">
        <v>38000</v>
      </c>
      <c r="F39" s="15" t="s">
        <v>3064</v>
      </c>
      <c r="H39" s="14" t="e">
        <f>VLOOKUP(Q39,'CENTRO DE COSTOS'!B:C,3,0)</f>
        <v>#N/A</v>
      </c>
      <c r="I39" s="37" t="str">
        <f t="shared" si="2"/>
        <v>MP.1.4.10.038 Usuarios atendidos en la red de bibliotecas</v>
      </c>
      <c r="J39" s="37" t="str">
        <f t="shared" si="3"/>
        <v>Servicios bibliotecarios (3301085)</v>
      </c>
      <c r="K39" s="21" t="s">
        <v>3065</v>
      </c>
      <c r="L39" s="29" t="s">
        <v>3066</v>
      </c>
      <c r="M39" s="24" t="s">
        <v>2892</v>
      </c>
      <c r="N39" s="24">
        <v>38000</v>
      </c>
      <c r="O39" s="24" t="s">
        <v>3064</v>
      </c>
      <c r="P39" s="33" t="s">
        <v>3067</v>
      </c>
      <c r="Q39" s="33" t="s">
        <v>3062</v>
      </c>
    </row>
    <row r="40" spans="1:17" ht="27.6" customHeight="1">
      <c r="A40" s="13" t="s">
        <v>3056</v>
      </c>
      <c r="B40" s="16" t="s">
        <v>127</v>
      </c>
      <c r="C40" s="16" t="s">
        <v>3068</v>
      </c>
      <c r="D40" s="16" t="s">
        <v>2892</v>
      </c>
      <c r="E40" s="16">
        <v>1218</v>
      </c>
      <c r="F40" s="15" t="s">
        <v>3069</v>
      </c>
      <c r="H40" s="14" t="e">
        <f>VLOOKUP(Q40,'CENTRO DE COSTOS'!B:C,3,0)</f>
        <v>#N/A</v>
      </c>
      <c r="I40" s="37" t="str">
        <f t="shared" si="2"/>
        <v>MP.1.4.10.039 Actividades artísticas y culturales realizadas</v>
      </c>
      <c r="J40" s="37" t="str">
        <f t="shared" si="3"/>
        <v>Servicio de promoción de actividades culturales (3301053)</v>
      </c>
      <c r="K40" s="21" t="s">
        <v>3070</v>
      </c>
      <c r="L40" s="29" t="s">
        <v>3071</v>
      </c>
      <c r="M40" s="24" t="s">
        <v>2892</v>
      </c>
      <c r="N40" s="24">
        <v>1218</v>
      </c>
      <c r="O40" s="24" t="s">
        <v>3069</v>
      </c>
      <c r="P40" s="33" t="s">
        <v>3072</v>
      </c>
      <c r="Q40" s="33" t="s">
        <v>3062</v>
      </c>
    </row>
    <row r="41" spans="1:17" ht="27.6" customHeight="1">
      <c r="A41" s="13" t="s">
        <v>3056</v>
      </c>
      <c r="B41" s="16" t="s">
        <v>145</v>
      </c>
      <c r="C41" s="16" t="s">
        <v>3073</v>
      </c>
      <c r="D41" s="16" t="s">
        <v>2892</v>
      </c>
      <c r="E41" s="16">
        <v>18</v>
      </c>
      <c r="F41" s="15" t="s">
        <v>3074</v>
      </c>
      <c r="H41" s="14" t="e">
        <f>VLOOKUP(Q41,'CENTRO DE COSTOS'!B:C,3,0)</f>
        <v>#N/A</v>
      </c>
      <c r="I41" s="37" t="str">
        <f t="shared" si="2"/>
        <v>MP.1.4.11.040 Publicaciones en temas patrimoniales realizadas</v>
      </c>
      <c r="J41" s="37" t="str">
        <f t="shared" si="3"/>
        <v>Serviciode divulgación y publicación del Patrimonio cultural (3302070)</v>
      </c>
      <c r="K41" s="21" t="s">
        <v>3075</v>
      </c>
      <c r="L41" s="29" t="s">
        <v>3076</v>
      </c>
      <c r="M41" s="24" t="s">
        <v>2892</v>
      </c>
      <c r="N41" s="24">
        <v>18</v>
      </c>
      <c r="O41" s="24" t="s">
        <v>3074</v>
      </c>
      <c r="P41" s="33" t="s">
        <v>3077</v>
      </c>
      <c r="Q41" s="33" t="s">
        <v>3062</v>
      </c>
    </row>
    <row r="42" spans="1:17" ht="27.6" customHeight="1">
      <c r="A42" s="13" t="s">
        <v>3056</v>
      </c>
      <c r="B42" s="16" t="s">
        <v>162</v>
      </c>
      <c r="C42" s="16" t="s">
        <v>3078</v>
      </c>
      <c r="D42" s="16" t="s">
        <v>2892</v>
      </c>
      <c r="E42" s="16">
        <v>12000</v>
      </c>
      <c r="F42" s="15" t="s">
        <v>3079</v>
      </c>
      <c r="H42" s="14" t="e">
        <f>VLOOKUP(Q42,'CENTRO DE COSTOS'!B:C,3,0)</f>
        <v>#N/A</v>
      </c>
      <c r="I42" s="37" t="str">
        <f t="shared" si="2"/>
        <v>MP.1.4.11.041 Beneficiarios por procesos de formación para las artes, las culturas y los saberes</v>
      </c>
      <c r="J42" s="37" t="str">
        <f t="shared" si="3"/>
        <v>Servicio de educación informal al sector artístico y cultural (3301051)</v>
      </c>
      <c r="K42" s="21" t="s">
        <v>3080</v>
      </c>
      <c r="L42" s="29" t="s">
        <v>3081</v>
      </c>
      <c r="M42" s="24" t="s">
        <v>2892</v>
      </c>
      <c r="N42" s="24">
        <v>12000</v>
      </c>
      <c r="O42" s="24" t="s">
        <v>3079</v>
      </c>
      <c r="P42" s="33" t="s">
        <v>3082</v>
      </c>
      <c r="Q42" s="33" t="s">
        <v>3062</v>
      </c>
    </row>
    <row r="43" spans="1:17" ht="27.6" customHeight="1">
      <c r="A43" s="13" t="s">
        <v>3056</v>
      </c>
      <c r="B43" s="16" t="s">
        <v>178</v>
      </c>
      <c r="C43" s="16" t="s">
        <v>3083</v>
      </c>
      <c r="D43" s="16" t="s">
        <v>2892</v>
      </c>
      <c r="E43" s="16">
        <v>200</v>
      </c>
      <c r="F43" s="15">
        <v>3302018</v>
      </c>
      <c r="H43" s="14" t="e">
        <f>VLOOKUP(Q43,'CENTRO DE COSTOS'!B:C,3,0)</f>
        <v>#N/A</v>
      </c>
      <c r="I43" s="37" t="str">
        <f t="shared" si="2"/>
        <v>MP.1.4.11.042 Personas con formación laboral por competencias</v>
      </c>
      <c r="J43" s="37" t="str">
        <f t="shared" si="3"/>
        <v>Servicio de educación para el trabajo en Escuelas Taller (3302018)</v>
      </c>
      <c r="K43" s="21" t="s">
        <v>3084</v>
      </c>
      <c r="L43" s="29" t="s">
        <v>3085</v>
      </c>
      <c r="M43" s="24" t="s">
        <v>2892</v>
      </c>
      <c r="N43" s="24">
        <v>200</v>
      </c>
      <c r="O43" s="39">
        <v>3302018</v>
      </c>
      <c r="P43" s="40" t="s">
        <v>3086</v>
      </c>
      <c r="Q43" s="33" t="s">
        <v>3062</v>
      </c>
    </row>
    <row r="44" spans="1:17" ht="27.6" customHeight="1">
      <c r="A44" s="13" t="s">
        <v>2933</v>
      </c>
      <c r="B44" s="16" t="s">
        <v>222</v>
      </c>
      <c r="C44" s="16" t="s">
        <v>3087</v>
      </c>
      <c r="D44" s="16" t="s">
        <v>2892</v>
      </c>
      <c r="E44" s="16">
        <v>3</v>
      </c>
      <c r="F44" s="15" t="s">
        <v>3088</v>
      </c>
      <c r="H44" s="14" t="e">
        <f>VLOOKUP(Q44,'CENTRO DE COSTOS'!B:C,3,0)</f>
        <v>#N/A</v>
      </c>
      <c r="I44" s="37" t="str">
        <f t="shared" si="2"/>
        <v>MP.1.4.12.043 Centros comunitarios construidos</v>
      </c>
      <c r="J44" s="37" t="str">
        <f t="shared" si="3"/>
        <v>Centros comunitarios construidos (4103025)</v>
      </c>
      <c r="K44" s="21" t="s">
        <v>3089</v>
      </c>
      <c r="L44" s="28" t="s">
        <v>3090</v>
      </c>
      <c r="M44" s="21" t="s">
        <v>2892</v>
      </c>
      <c r="N44" s="21">
        <v>3</v>
      </c>
      <c r="O44" s="21" t="s">
        <v>3088</v>
      </c>
      <c r="P44" s="42" t="s">
        <v>3090</v>
      </c>
      <c r="Q44" s="42" t="s">
        <v>2939</v>
      </c>
    </row>
    <row r="45" spans="1:17" ht="27.6" customHeight="1">
      <c r="A45" s="13" t="s">
        <v>2933</v>
      </c>
      <c r="B45" s="16" t="s">
        <v>228</v>
      </c>
      <c r="C45" s="16" t="s">
        <v>3091</v>
      </c>
      <c r="D45" s="16" t="s">
        <v>2892</v>
      </c>
      <c r="E45" s="16">
        <v>5</v>
      </c>
      <c r="F45" s="15" t="s">
        <v>3092</v>
      </c>
      <c r="H45" s="14" t="e">
        <f>VLOOKUP(Q45,'CENTRO DE COSTOS'!B:C,3,0)</f>
        <v>#N/A</v>
      </c>
      <c r="I45" s="37" t="str">
        <f t="shared" si="2"/>
        <v>MP.1.4.12.044 Centros comunitarios dotados</v>
      </c>
      <c r="J45" s="37" t="str">
        <f t="shared" si="3"/>
        <v>Centros comunitarios dotados (4103031)</v>
      </c>
      <c r="K45" s="21" t="s">
        <v>3093</v>
      </c>
      <c r="L45" s="28" t="s">
        <v>3094</v>
      </c>
      <c r="M45" s="21" t="s">
        <v>2892</v>
      </c>
      <c r="N45" s="21">
        <v>5</v>
      </c>
      <c r="O45" s="21" t="s">
        <v>3092</v>
      </c>
      <c r="P45" s="42" t="s">
        <v>3094</v>
      </c>
      <c r="Q45" s="42" t="s">
        <v>2939</v>
      </c>
    </row>
    <row r="46" spans="1:17" ht="27.6" customHeight="1">
      <c r="A46" s="13" t="s">
        <v>2933</v>
      </c>
      <c r="B46" s="16" t="s">
        <v>233</v>
      </c>
      <c r="C46" s="16" t="s">
        <v>3095</v>
      </c>
      <c r="D46" s="16" t="s">
        <v>2892</v>
      </c>
      <c r="E46" s="16">
        <v>7</v>
      </c>
      <c r="F46" s="15" t="s">
        <v>3096</v>
      </c>
      <c r="H46" s="14" t="e">
        <f>VLOOKUP(Q46,'CENTRO DE COSTOS'!B:C,3,0)</f>
        <v>#N/A</v>
      </c>
      <c r="I46" s="37" t="str">
        <f t="shared" si="2"/>
        <v>MP.1.2.6.045 Políticas públicas formuladas e implementadas</v>
      </c>
      <c r="J46" s="37" t="str">
        <f t="shared" si="3"/>
        <v>Documentos de planeación (4103067)</v>
      </c>
      <c r="K46" s="21" t="s">
        <v>3097</v>
      </c>
      <c r="L46" s="28" t="s">
        <v>3098</v>
      </c>
      <c r="M46" s="21" t="s">
        <v>2892</v>
      </c>
      <c r="N46" s="21">
        <v>7</v>
      </c>
      <c r="O46" s="21" t="s">
        <v>3096</v>
      </c>
      <c r="P46" s="42" t="s">
        <v>2912</v>
      </c>
      <c r="Q46" s="42" t="s">
        <v>2939</v>
      </c>
    </row>
    <row r="47" spans="1:17" ht="55.2" customHeight="1">
      <c r="A47" s="13" t="s">
        <v>3099</v>
      </c>
      <c r="B47" s="16" t="s">
        <v>83</v>
      </c>
      <c r="C47" s="16" t="s">
        <v>3100</v>
      </c>
      <c r="D47" s="16" t="s">
        <v>2892</v>
      </c>
      <c r="E47" s="16">
        <v>8</v>
      </c>
      <c r="F47" s="15">
        <v>4302004</v>
      </c>
      <c r="H47" s="14" t="e">
        <f>VLOOKUP(Q47,'CENTRO DE COSTOS'!B:C,3,0)</f>
        <v>#N/A</v>
      </c>
      <c r="I47" s="37" t="str">
        <f t="shared" si="2"/>
        <v>MP.1.4.13.046 Eventos deportivos de alto rendimiento de nivel Nacional e Internacional realizados en el marco del Sistema Integrado del Deporte Palmirano</v>
      </c>
      <c r="J47" s="37" t="str">
        <f t="shared" si="3"/>
        <v>Servicio de organización de eventos deportivos de alto rendimiento (4302004)</v>
      </c>
      <c r="K47" s="21" t="s">
        <v>3101</v>
      </c>
      <c r="L47" s="29" t="s">
        <v>3102</v>
      </c>
      <c r="M47" s="24" t="s">
        <v>2892</v>
      </c>
      <c r="N47" s="24">
        <v>8</v>
      </c>
      <c r="O47" s="24">
        <v>4302004</v>
      </c>
      <c r="P47" s="33" t="s">
        <v>3103</v>
      </c>
      <c r="Q47" s="33" t="s">
        <v>3104</v>
      </c>
    </row>
    <row r="48" spans="1:17" ht="27.6" customHeight="1">
      <c r="A48" s="13" t="s">
        <v>3099</v>
      </c>
      <c r="B48" s="16" t="s">
        <v>103</v>
      </c>
      <c r="C48" s="16" t="s">
        <v>3105</v>
      </c>
      <c r="D48" s="16" t="s">
        <v>2892</v>
      </c>
      <c r="E48" s="16">
        <v>2500</v>
      </c>
      <c r="F48" s="15">
        <v>4302073</v>
      </c>
      <c r="H48" s="14" t="e">
        <f>VLOOKUP(Q48,'CENTRO DE COSTOS'!B:C,3,0)</f>
        <v>#N/A</v>
      </c>
      <c r="I48" s="37" t="str">
        <f t="shared" si="2"/>
        <v>MP.1.4.13.047 Personas con talento y aptitudes deportivas identificadas y apoyadas</v>
      </c>
      <c r="J48" s="37" t="str">
        <f t="shared" si="3"/>
        <v>Servicio de identificación de talentos deportivos (4302073)</v>
      </c>
      <c r="K48" s="21" t="s">
        <v>3106</v>
      </c>
      <c r="L48" s="29" t="s">
        <v>3107</v>
      </c>
      <c r="M48" s="24" t="s">
        <v>2892</v>
      </c>
      <c r="N48" s="24">
        <v>2500</v>
      </c>
      <c r="O48" s="24">
        <v>4302073</v>
      </c>
      <c r="P48" s="33" t="s">
        <v>3108</v>
      </c>
      <c r="Q48" s="33" t="s">
        <v>3104</v>
      </c>
    </row>
    <row r="49" spans="1:17" ht="27.6" customHeight="1">
      <c r="A49" s="13" t="s">
        <v>3099</v>
      </c>
      <c r="B49" s="16" t="s">
        <v>121</v>
      </c>
      <c r="C49" s="16" t="s">
        <v>3109</v>
      </c>
      <c r="D49" s="16" t="s">
        <v>2892</v>
      </c>
      <c r="E49" s="16">
        <v>1300</v>
      </c>
      <c r="F49" s="15">
        <v>4302002</v>
      </c>
      <c r="H49" s="14" t="e">
        <f>VLOOKUP(Q49,'CENTRO DE COSTOS'!B:C,3,0)</f>
        <v>#N/A</v>
      </c>
      <c r="I49" s="37" t="str">
        <f t="shared" si="2"/>
        <v>MP.1.4.13.048 Personas con talento y aptitudes deportivas beneficiadas con estímulos</v>
      </c>
      <c r="J49" s="37" t="str">
        <f t="shared" si="3"/>
        <v>Servicio de apoyo financiero a atletas (4302002)</v>
      </c>
      <c r="K49" s="21" t="s">
        <v>3110</v>
      </c>
      <c r="L49" s="29" t="s">
        <v>3111</v>
      </c>
      <c r="M49" s="24" t="s">
        <v>2892</v>
      </c>
      <c r="N49" s="24">
        <v>1300</v>
      </c>
      <c r="O49" s="24">
        <v>4302002</v>
      </c>
      <c r="P49" s="33" t="s">
        <v>3112</v>
      </c>
      <c r="Q49" s="33" t="s">
        <v>3104</v>
      </c>
    </row>
    <row r="50" spans="1:17" ht="41.4" customHeight="1">
      <c r="A50" s="13" t="s">
        <v>2917</v>
      </c>
      <c r="B50" s="16" t="s">
        <v>107</v>
      </c>
      <c r="C50" s="16" t="s">
        <v>3113</v>
      </c>
      <c r="D50" s="16" t="s">
        <v>2892</v>
      </c>
      <c r="E50" s="16">
        <v>12</v>
      </c>
      <c r="F50" s="15" t="s">
        <v>3114</v>
      </c>
      <c r="H50" s="14" t="e">
        <f>VLOOKUP(Q50,'CENTRO DE COSTOS'!B:C,3,0)</f>
        <v>#N/A</v>
      </c>
      <c r="I50" s="37" t="str">
        <f t="shared" si="2"/>
        <v>MP.1.4.17.049 Establecimientos educativos apoyados para la implementación de modelos de innovación educativa</v>
      </c>
      <c r="J50" s="37" t="str">
        <f t="shared" si="3"/>
        <v>Servicios de apoyo a la implementación de modelos de innovación educativa (2201047)</v>
      </c>
      <c r="K50" s="21" t="s">
        <v>3115</v>
      </c>
      <c r="L50" s="28" t="s">
        <v>3116</v>
      </c>
      <c r="M50" s="21" t="s">
        <v>2892</v>
      </c>
      <c r="N50" s="21">
        <v>12</v>
      </c>
      <c r="O50" s="21" t="s">
        <v>3114</v>
      </c>
      <c r="P50" s="42" t="s">
        <v>3117</v>
      </c>
      <c r="Q50" s="33" t="s">
        <v>2923</v>
      </c>
    </row>
    <row r="51" spans="1:17" ht="27.6" customHeight="1">
      <c r="A51" s="13" t="s">
        <v>2917</v>
      </c>
      <c r="B51" s="16" t="s">
        <v>125</v>
      </c>
      <c r="C51" s="16" t="s">
        <v>3118</v>
      </c>
      <c r="D51" s="16" t="s">
        <v>2892</v>
      </c>
      <c r="E51" s="16">
        <v>27</v>
      </c>
      <c r="F51" s="15" t="s">
        <v>3119</v>
      </c>
      <c r="H51" s="14" t="e">
        <f>VLOOKUP(Q51,'CENTRO DE COSTOS'!B:C,3,0)</f>
        <v>#N/A</v>
      </c>
      <c r="I51" s="37" t="str">
        <f t="shared" si="2"/>
        <v>MP.1.4.17.050 Sedes educativas dotadas</v>
      </c>
      <c r="J51" s="37" t="str">
        <f t="shared" si="3"/>
        <v>Infraestructura educativa dotada (2201069)</v>
      </c>
      <c r="K51" s="21" t="s">
        <v>3120</v>
      </c>
      <c r="L51" s="28" t="s">
        <v>3121</v>
      </c>
      <c r="M51" s="21" t="s">
        <v>2892</v>
      </c>
      <c r="N51" s="21">
        <v>27</v>
      </c>
      <c r="O51" s="21" t="s">
        <v>3119</v>
      </c>
      <c r="P51" s="42" t="s">
        <v>3122</v>
      </c>
      <c r="Q51" s="33" t="s">
        <v>2923</v>
      </c>
    </row>
    <row r="52" spans="1:17" ht="27.6" customHeight="1">
      <c r="A52" s="13" t="s">
        <v>3056</v>
      </c>
      <c r="B52" s="16" t="s">
        <v>193</v>
      </c>
      <c r="C52" s="16" t="s">
        <v>3123</v>
      </c>
      <c r="D52" s="16" t="s">
        <v>2892</v>
      </c>
      <c r="E52" s="16">
        <v>2</v>
      </c>
      <c r="F52" s="15" t="s">
        <v>3124</v>
      </c>
      <c r="H52" s="14" t="e">
        <f>VLOOKUP(Q52,'CENTRO DE COSTOS'!B:C,3,0)</f>
        <v>#N/A</v>
      </c>
      <c r="I52" s="37" t="str">
        <f t="shared" si="2"/>
        <v>MP.1.4.14.051 Infraestructura cultural intervenida</v>
      </c>
      <c r="J52" s="37" t="str">
        <f t="shared" si="3"/>
        <v>Servicio de mantenimiento de infraestructura cultural (3301068)</v>
      </c>
      <c r="K52" s="21" t="s">
        <v>3125</v>
      </c>
      <c r="L52" s="29" t="s">
        <v>3126</v>
      </c>
      <c r="M52" s="24" t="s">
        <v>2892</v>
      </c>
      <c r="N52" s="24">
        <v>2</v>
      </c>
      <c r="O52" s="24" t="s">
        <v>3124</v>
      </c>
      <c r="P52" s="33" t="s">
        <v>3127</v>
      </c>
      <c r="Q52" s="33" t="s">
        <v>3062</v>
      </c>
    </row>
    <row r="53" spans="1:17" ht="41.4" customHeight="1">
      <c r="A53" s="13" t="s">
        <v>270</v>
      </c>
      <c r="B53" s="16" t="s">
        <v>97</v>
      </c>
      <c r="C53" s="16" t="s">
        <v>3128</v>
      </c>
      <c r="D53" s="16" t="s">
        <v>2892</v>
      </c>
      <c r="E53" s="16">
        <v>3</v>
      </c>
      <c r="F53" s="15" t="s">
        <v>3129</v>
      </c>
      <c r="H53" s="14" t="e">
        <f>VLOOKUP(Q53,'CENTRO DE COSTOS'!B:C,3,0)</f>
        <v>#N/A</v>
      </c>
      <c r="I53" s="37" t="str">
        <f t="shared" si="2"/>
        <v>MP.2.5.18.052 Rutas agroecológicas implementadas</v>
      </c>
      <c r="J53" s="37" t="str">
        <f t="shared" si="3"/>
        <v>Servicio de implementación de rutas agroecológicas (1708056)</v>
      </c>
      <c r="K53" s="21" t="s">
        <v>3130</v>
      </c>
      <c r="L53" s="29" t="s">
        <v>3131</v>
      </c>
      <c r="M53" s="24" t="s">
        <v>2892</v>
      </c>
      <c r="N53" s="24">
        <v>3</v>
      </c>
      <c r="O53" s="24" t="s">
        <v>3129</v>
      </c>
      <c r="P53" s="33" t="s">
        <v>3132</v>
      </c>
      <c r="Q53" s="33" t="s">
        <v>3133</v>
      </c>
    </row>
    <row r="54" spans="1:17" ht="27.6" customHeight="1">
      <c r="A54" s="13" t="s">
        <v>3056</v>
      </c>
      <c r="B54" s="16" t="s">
        <v>206</v>
      </c>
      <c r="C54" s="16" t="s">
        <v>3134</v>
      </c>
      <c r="D54" s="16" t="s">
        <v>2892</v>
      </c>
      <c r="E54" s="16">
        <v>1</v>
      </c>
      <c r="F54" s="15" t="s">
        <v>3135</v>
      </c>
      <c r="H54" s="14" t="e">
        <f>VLOOKUP(Q54,'CENTRO DE COSTOS'!B:C,3,0)</f>
        <v>#N/A</v>
      </c>
      <c r="I54" s="37" t="str">
        <f t="shared" si="2"/>
        <v>MP.1.4.14.053 Restauraciones realizadas a bienes de interés cultural</v>
      </c>
      <c r="J54" s="37" t="str">
        <f t="shared" si="3"/>
        <v>Servicios de restauración del patrimonio cultural material inmueble (3302073)</v>
      </c>
      <c r="K54" s="21" t="s">
        <v>3136</v>
      </c>
      <c r="L54" s="29" t="s">
        <v>3137</v>
      </c>
      <c r="M54" s="24" t="s">
        <v>2892</v>
      </c>
      <c r="N54" s="24">
        <v>1</v>
      </c>
      <c r="O54" s="24" t="s">
        <v>3135</v>
      </c>
      <c r="P54" s="33" t="s">
        <v>3138</v>
      </c>
      <c r="Q54" s="33" t="s">
        <v>3062</v>
      </c>
    </row>
    <row r="55" spans="1:17" ht="27.6" customHeight="1">
      <c r="A55" s="13" t="s">
        <v>3099</v>
      </c>
      <c r="B55" s="16" t="s">
        <v>139</v>
      </c>
      <c r="C55" s="16" t="s">
        <v>3139</v>
      </c>
      <c r="D55" s="16" t="s">
        <v>2892</v>
      </c>
      <c r="E55" s="16">
        <v>5</v>
      </c>
      <c r="F55" s="15">
        <v>4302039</v>
      </c>
      <c r="H55" s="14" t="e">
        <f>VLOOKUP(Q55,'CENTRO DE COSTOS'!B:C,3,0)</f>
        <v>#N/A</v>
      </c>
      <c r="I55" s="37" t="str">
        <f t="shared" si="2"/>
        <v>MP.1.4.15.054 Infraestructura deportiva construida</v>
      </c>
      <c r="J55" s="37" t="str">
        <f t="shared" si="3"/>
        <v>Centros de recreación construidos (4302039)</v>
      </c>
      <c r="K55" s="21" t="s">
        <v>3140</v>
      </c>
      <c r="L55" s="29" t="s">
        <v>3141</v>
      </c>
      <c r="M55" s="24" t="s">
        <v>2892</v>
      </c>
      <c r="N55" s="24">
        <v>5</v>
      </c>
      <c r="O55" s="24">
        <v>4302039</v>
      </c>
      <c r="P55" s="33" t="s">
        <v>3142</v>
      </c>
      <c r="Q55" s="33" t="s">
        <v>3104</v>
      </c>
    </row>
    <row r="56" spans="1:17" ht="27.6" customHeight="1">
      <c r="A56" s="13" t="s">
        <v>3099</v>
      </c>
      <c r="B56" s="16" t="s">
        <v>157</v>
      </c>
      <c r="C56" s="16" t="s">
        <v>3143</v>
      </c>
      <c r="D56" s="16" t="s">
        <v>2892</v>
      </c>
      <c r="E56" s="16">
        <v>59</v>
      </c>
      <c r="F56" s="15">
        <v>4301003</v>
      </c>
      <c r="H56" s="14" t="e">
        <f>VLOOKUP(Q56,'CENTRO DE COSTOS'!B:C,3,0)</f>
        <v>#N/A</v>
      </c>
      <c r="I56" s="37" t="str">
        <f t="shared" si="2"/>
        <v>MP.1.4.15.055 Infraestructura deportiva dotada</v>
      </c>
      <c r="J56" s="37" t="str">
        <f t="shared" si="3"/>
        <v>Servicio de administración de la infraestructura deportiva (4301003)</v>
      </c>
      <c r="K56" s="21" t="s">
        <v>3144</v>
      </c>
      <c r="L56" s="29" t="s">
        <v>3145</v>
      </c>
      <c r="M56" s="24" t="s">
        <v>2892</v>
      </c>
      <c r="N56" s="24">
        <v>59</v>
      </c>
      <c r="O56" s="24">
        <v>4301003</v>
      </c>
      <c r="P56" s="33" t="s">
        <v>3146</v>
      </c>
      <c r="Q56" s="33" t="s">
        <v>3104</v>
      </c>
    </row>
    <row r="57" spans="1:17" ht="27.6" customHeight="1">
      <c r="A57" s="13" t="s">
        <v>3099</v>
      </c>
      <c r="B57" s="16" t="s">
        <v>173</v>
      </c>
      <c r="C57" s="16" t="s">
        <v>3147</v>
      </c>
      <c r="D57" s="16" t="s">
        <v>2892</v>
      </c>
      <c r="E57" s="16">
        <v>59</v>
      </c>
      <c r="F57" s="15">
        <v>4301004</v>
      </c>
      <c r="H57" s="14" t="e">
        <f>VLOOKUP(Q57,'CENTRO DE COSTOS'!B:C,3,0)</f>
        <v>#N/A</v>
      </c>
      <c r="I57" s="37" t="str">
        <f t="shared" si="2"/>
        <v>MP.1.4.15.056 Infraestructura deportiva mantenida</v>
      </c>
      <c r="J57" s="37" t="str">
        <f t="shared" si="3"/>
        <v>Servicio de mantenimiento a la infraestructura deportiva (4301004)</v>
      </c>
      <c r="K57" s="21" t="s">
        <v>3148</v>
      </c>
      <c r="L57" s="29" t="s">
        <v>3149</v>
      </c>
      <c r="M57" s="24" t="s">
        <v>2892</v>
      </c>
      <c r="N57" s="24">
        <v>59</v>
      </c>
      <c r="O57" s="24">
        <v>4301004</v>
      </c>
      <c r="P57" s="33" t="s">
        <v>3150</v>
      </c>
      <c r="Q57" s="33" t="s">
        <v>3104</v>
      </c>
    </row>
    <row r="58" spans="1:17" ht="41.4" customHeight="1">
      <c r="A58" s="13" t="s">
        <v>3099</v>
      </c>
      <c r="B58" s="16" t="s">
        <v>188</v>
      </c>
      <c r="C58" s="16" t="s">
        <v>3151</v>
      </c>
      <c r="D58" s="16" t="s">
        <v>2892</v>
      </c>
      <c r="E58" s="16">
        <v>85</v>
      </c>
      <c r="F58" s="15">
        <v>4301032</v>
      </c>
      <c r="H58" s="14" t="e">
        <f>VLOOKUP(Q58,'CENTRO DE COSTOS'!B:C,3,0)</f>
        <v>#N/A</v>
      </c>
      <c r="I58" s="37" t="str">
        <f t="shared" si="2"/>
        <v>MP.1.4.16.057 Eventos recreativos comunitarios realizados en el marco del Sistema Integrado del Deporte Palmirano</v>
      </c>
      <c r="J58" s="37" t="str">
        <f t="shared" si="3"/>
        <v>Servicio de organización de eventos deportivos comunitarios (4301032)</v>
      </c>
      <c r="K58" s="21" t="s">
        <v>3152</v>
      </c>
      <c r="L58" s="29" t="s">
        <v>3153</v>
      </c>
      <c r="M58" s="24" t="s">
        <v>2892</v>
      </c>
      <c r="N58" s="24">
        <v>85</v>
      </c>
      <c r="O58" s="24">
        <v>4301032</v>
      </c>
      <c r="P58" s="33" t="s">
        <v>3154</v>
      </c>
      <c r="Q58" s="33" t="s">
        <v>3104</v>
      </c>
    </row>
    <row r="59" spans="1:17" ht="41.4" customHeight="1">
      <c r="A59" s="13" t="s">
        <v>3099</v>
      </c>
      <c r="B59" s="16" t="s">
        <v>202</v>
      </c>
      <c r="C59" s="16" t="s">
        <v>3155</v>
      </c>
      <c r="D59" s="16" t="s">
        <v>2892</v>
      </c>
      <c r="E59" s="16">
        <v>7200</v>
      </c>
      <c r="F59" s="15">
        <v>4301007</v>
      </c>
      <c r="H59" s="14" t="e">
        <f>VLOOKUP(Q59,'CENTRO DE COSTOS'!B:C,3,0)</f>
        <v>#N/A</v>
      </c>
      <c r="I59" s="37" t="str">
        <f t="shared" si="2"/>
        <v xml:space="preserve">MP.1.4.16.058 Niños, niñas, adolescentes y jóvenes con deporte, recreación y actividad física en jornada escolar complementaria </v>
      </c>
      <c r="J59" s="37" t="str">
        <f t="shared" si="3"/>
        <v>Servicio de Escuelas Deportivas (4301007)</v>
      </c>
      <c r="K59" s="21" t="s">
        <v>3156</v>
      </c>
      <c r="L59" s="29" t="s">
        <v>3157</v>
      </c>
      <c r="M59" s="24" t="s">
        <v>2892</v>
      </c>
      <c r="N59" s="24">
        <v>7200</v>
      </c>
      <c r="O59" s="24">
        <v>4301007</v>
      </c>
      <c r="P59" s="33" t="s">
        <v>3158</v>
      </c>
      <c r="Q59" s="33" t="s">
        <v>3104</v>
      </c>
    </row>
    <row r="60" spans="1:17" ht="27.6" customHeight="1">
      <c r="A60" s="13" t="s">
        <v>3099</v>
      </c>
      <c r="B60" s="16" t="s">
        <v>212</v>
      </c>
      <c r="C60" s="16" t="s">
        <v>3159</v>
      </c>
      <c r="D60" s="16" t="s">
        <v>2892</v>
      </c>
      <c r="E60" s="16">
        <v>14000</v>
      </c>
      <c r="F60" s="15">
        <v>4301038</v>
      </c>
      <c r="H60" s="14" t="e">
        <f>VLOOKUP(Q60,'CENTRO DE COSTOS'!B:C,3,0)</f>
        <v>#N/A</v>
      </c>
      <c r="I60" s="37" t="str">
        <f t="shared" si="2"/>
        <v>MP.1.4.16.059 Personas beneficiadas en eventos recreativos comunitarios realizados</v>
      </c>
      <c r="J60" s="37" t="str">
        <f t="shared" si="3"/>
        <v>Servicio de organización de eventos recreativos comunitarios (4301038)</v>
      </c>
      <c r="K60" s="21" t="s">
        <v>3160</v>
      </c>
      <c r="L60" s="29" t="s">
        <v>3161</v>
      </c>
      <c r="M60" s="24" t="s">
        <v>2892</v>
      </c>
      <c r="N60" s="24">
        <v>14000</v>
      </c>
      <c r="O60" s="24">
        <v>4301038</v>
      </c>
      <c r="P60" s="33" t="s">
        <v>3162</v>
      </c>
      <c r="Q60" s="33" t="s">
        <v>3104</v>
      </c>
    </row>
    <row r="61" spans="1:17" ht="27.6" customHeight="1">
      <c r="A61" s="13" t="s">
        <v>2917</v>
      </c>
      <c r="B61" s="16" t="s">
        <v>143</v>
      </c>
      <c r="C61" s="16" t="s">
        <v>3163</v>
      </c>
      <c r="D61" s="16" t="s">
        <v>2892</v>
      </c>
      <c r="E61" s="16">
        <v>700</v>
      </c>
      <c r="F61" s="15">
        <v>2201030</v>
      </c>
      <c r="H61" s="14" t="e">
        <f>VLOOKUP(Q61,'CENTRO DE COSTOS'!B:C,3,0)</f>
        <v>#N/A</v>
      </c>
      <c r="I61" s="37" t="str">
        <f t="shared" si="2"/>
        <v>MP.1.4.17.060 Beneficiarios atendidos con modelos educativos flexibles</v>
      </c>
      <c r="J61" s="37" t="str">
        <f t="shared" si="3"/>
        <v>Servicio educación formal por modelos educativos flexibles (2201030)</v>
      </c>
      <c r="K61" s="21" t="s">
        <v>3164</v>
      </c>
      <c r="L61" s="28" t="s">
        <v>3165</v>
      </c>
      <c r="M61" s="21" t="s">
        <v>2892</v>
      </c>
      <c r="N61" s="21">
        <v>700</v>
      </c>
      <c r="O61" s="21">
        <v>2201030</v>
      </c>
      <c r="P61" s="42" t="s">
        <v>3166</v>
      </c>
      <c r="Q61" s="33" t="s">
        <v>2923</v>
      </c>
    </row>
    <row r="62" spans="1:17" ht="27.6" customHeight="1">
      <c r="A62" s="13" t="s">
        <v>2917</v>
      </c>
      <c r="B62" s="16" t="s">
        <v>160</v>
      </c>
      <c r="C62" s="16" t="s">
        <v>3167</v>
      </c>
      <c r="D62" s="16" t="s">
        <v>2892</v>
      </c>
      <c r="E62" s="16">
        <v>27</v>
      </c>
      <c r="F62" s="15">
        <v>2201071</v>
      </c>
      <c r="H62" s="14" t="e">
        <f>VLOOKUP(Q62,'CENTRO DE COSTOS'!B:C,3,0)</f>
        <v>#N/A</v>
      </c>
      <c r="I62" s="37" t="str">
        <f t="shared" si="2"/>
        <v>MP.1.4.17.061 Establecimientos educativos en operación</v>
      </c>
      <c r="J62" s="37" t="str">
        <f t="shared" si="3"/>
        <v>Servicio educativo (2201071)</v>
      </c>
      <c r="K62" s="21" t="s">
        <v>3168</v>
      </c>
      <c r="L62" s="28" t="s">
        <v>3169</v>
      </c>
      <c r="M62" s="21" t="s">
        <v>2892</v>
      </c>
      <c r="N62" s="21">
        <v>27</v>
      </c>
      <c r="O62" s="21">
        <v>2201071</v>
      </c>
      <c r="P62" s="42" t="s">
        <v>3170</v>
      </c>
      <c r="Q62" s="33" t="s">
        <v>2923</v>
      </c>
    </row>
    <row r="63" spans="1:17" ht="27.6" customHeight="1">
      <c r="A63" s="13" t="s">
        <v>2917</v>
      </c>
      <c r="B63" s="16" t="s">
        <v>176</v>
      </c>
      <c r="C63" s="16" t="s">
        <v>3171</v>
      </c>
      <c r="D63" s="16" t="s">
        <v>2892</v>
      </c>
      <c r="E63" s="16">
        <v>4000</v>
      </c>
      <c r="F63" s="15">
        <v>2201043</v>
      </c>
      <c r="H63" s="14" t="e">
        <f>VLOOKUP(Q63,'CENTRO DE COSTOS'!B:C,3,0)</f>
        <v>#N/A</v>
      </c>
      <c r="I63" s="37" t="str">
        <f t="shared" si="2"/>
        <v>MP.1.4.17.062 Coberturas en riesgos laborales provistas</v>
      </c>
      <c r="J63" s="37" t="str">
        <f t="shared" si="3"/>
        <v>Servicios de gestión del riesgo físico en estudiantes y docentes (2201043)</v>
      </c>
      <c r="K63" s="21" t="s">
        <v>3172</v>
      </c>
      <c r="L63" s="28" t="s">
        <v>3173</v>
      </c>
      <c r="M63" s="21" t="s">
        <v>2892</v>
      </c>
      <c r="N63" s="21">
        <v>4000</v>
      </c>
      <c r="O63" s="39">
        <v>2201043</v>
      </c>
      <c r="P63" s="40" t="s">
        <v>3174</v>
      </c>
      <c r="Q63" s="33" t="s">
        <v>2923</v>
      </c>
    </row>
    <row r="64" spans="1:17" ht="41.4" customHeight="1">
      <c r="A64" s="13" t="s">
        <v>2917</v>
      </c>
      <c r="B64" s="16" t="s">
        <v>191</v>
      </c>
      <c r="C64" s="16" t="s">
        <v>3175</v>
      </c>
      <c r="D64" s="16" t="s">
        <v>2892</v>
      </c>
      <c r="E64" s="16">
        <v>1</v>
      </c>
      <c r="F64" s="15">
        <v>2201006</v>
      </c>
      <c r="H64" s="14" t="e">
        <f>VLOOKUP(Q64,'CENTRO DE COSTOS'!B:C,3,0)</f>
        <v>#N/A</v>
      </c>
      <c r="I64" s="37" t="str">
        <f t="shared" si="2"/>
        <v>MP.1.4.17.063 Instituciones educativas oficiales con acompañamiento pedagógico - curricular al Plan de Educación Ambiental</v>
      </c>
      <c r="J64" s="37" t="str">
        <f t="shared" si="3"/>
        <v>Servicio de asistencia técnica en educación inicial, preescolar, básica y media (2201006)</v>
      </c>
      <c r="K64" s="21" t="s">
        <v>3176</v>
      </c>
      <c r="L64" s="28" t="s">
        <v>3177</v>
      </c>
      <c r="M64" s="21" t="s">
        <v>2892</v>
      </c>
      <c r="N64" s="21">
        <v>1</v>
      </c>
      <c r="O64" s="39">
        <v>2201006</v>
      </c>
      <c r="P64" s="40" t="s">
        <v>3178</v>
      </c>
      <c r="Q64" s="33" t="s">
        <v>2923</v>
      </c>
    </row>
    <row r="65" spans="1:17" ht="27.6" customHeight="1">
      <c r="A65" s="13" t="s">
        <v>2917</v>
      </c>
      <c r="B65" s="16" t="s">
        <v>204</v>
      </c>
      <c r="C65" s="16" t="s">
        <v>3179</v>
      </c>
      <c r="D65" s="16" t="s">
        <v>2892</v>
      </c>
      <c r="E65" s="16">
        <v>2800</v>
      </c>
      <c r="F65" s="15">
        <v>2201029</v>
      </c>
      <c r="H65" s="14" t="e">
        <f>VLOOKUP(Q65,'CENTRO DE COSTOS'!B:C,3,0)</f>
        <v>#N/A</v>
      </c>
      <c r="I65" s="37" t="str">
        <f t="shared" si="2"/>
        <v>MP.1.4.17.064 Estudiantes beneficiarios de transporte escolar</v>
      </c>
      <c r="J65" s="37" t="str">
        <f t="shared" si="3"/>
        <v>Servicio de apoyo a la permanencia con transporte escolar (2201029)</v>
      </c>
      <c r="K65" s="21" t="s">
        <v>3180</v>
      </c>
      <c r="L65" s="28" t="s">
        <v>3181</v>
      </c>
      <c r="M65" s="21" t="s">
        <v>2892</v>
      </c>
      <c r="N65" s="21">
        <v>2800</v>
      </c>
      <c r="O65" s="21">
        <v>2201029</v>
      </c>
      <c r="P65" s="42" t="s">
        <v>3182</v>
      </c>
      <c r="Q65" s="33" t="s">
        <v>2923</v>
      </c>
    </row>
    <row r="66" spans="1:17" ht="27.6" customHeight="1">
      <c r="A66" s="13" t="s">
        <v>2917</v>
      </c>
      <c r="B66" s="16" t="s">
        <v>214</v>
      </c>
      <c r="C66" s="16" t="s">
        <v>3183</v>
      </c>
      <c r="D66" s="16" t="s">
        <v>2892</v>
      </c>
      <c r="E66" s="16">
        <v>36697</v>
      </c>
      <c r="F66" s="15">
        <v>2201034</v>
      </c>
      <c r="H66" s="14" t="e">
        <f>VLOOKUP(Q66,'CENTRO DE COSTOS'!B:C,3,0)</f>
        <v>#N/A</v>
      </c>
      <c r="I66" s="37" t="str">
        <f t="shared" ref="I66:I97" si="4">CONCATENATE(K66," ",L66)</f>
        <v>MP.1.4.17.065 Estudiantes beneficiados con estrategias de promoción del bilingüismo</v>
      </c>
      <c r="J66" s="37" t="str">
        <f t="shared" ref="J66:J97" si="5">CONCATENATE(P66," (",O66,")")</f>
        <v>Servicio educativos de promoción del bilingüismo (2201034)</v>
      </c>
      <c r="K66" s="21" t="s">
        <v>3184</v>
      </c>
      <c r="L66" s="28" t="s">
        <v>3185</v>
      </c>
      <c r="M66" s="21" t="s">
        <v>2892</v>
      </c>
      <c r="N66" s="21">
        <v>36697</v>
      </c>
      <c r="O66" s="39">
        <v>2201034</v>
      </c>
      <c r="P66" s="40" t="s">
        <v>3186</v>
      </c>
      <c r="Q66" s="33" t="s">
        <v>2923</v>
      </c>
    </row>
    <row r="67" spans="1:17" ht="27.6" customHeight="1">
      <c r="A67" s="13" t="s">
        <v>2917</v>
      </c>
      <c r="B67" s="16" t="s">
        <v>221</v>
      </c>
      <c r="C67" s="16" t="s">
        <v>3187</v>
      </c>
      <c r="D67" s="16" t="s">
        <v>2892</v>
      </c>
      <c r="E67" s="16">
        <v>2</v>
      </c>
      <c r="F67" s="15">
        <v>2201056</v>
      </c>
      <c r="H67" s="14" t="e">
        <f>VLOOKUP(Q67,'CENTRO DE COSTOS'!B:C,3,0)</f>
        <v>#N/A</v>
      </c>
      <c r="I67" s="37" t="str">
        <f t="shared" si="4"/>
        <v>MP.1.4.17.066 Modelos educativos acompañados</v>
      </c>
      <c r="J67" s="37" t="str">
        <f t="shared" si="5"/>
        <v>Servicio de acompañamiento para el desarrollo de modelos educativos interculturales (2201056)</v>
      </c>
      <c r="K67" s="21" t="s">
        <v>3188</v>
      </c>
      <c r="L67" s="28" t="s">
        <v>3189</v>
      </c>
      <c r="M67" s="21" t="s">
        <v>2892</v>
      </c>
      <c r="N67" s="21">
        <v>2</v>
      </c>
      <c r="O67" s="39">
        <v>2201056</v>
      </c>
      <c r="P67" s="40" t="s">
        <v>3190</v>
      </c>
      <c r="Q67" s="33" t="s">
        <v>2923</v>
      </c>
    </row>
    <row r="68" spans="1:17" ht="41.4" customHeight="1">
      <c r="A68" s="13" t="s">
        <v>2917</v>
      </c>
      <c r="B68" s="16" t="s">
        <v>227</v>
      </c>
      <c r="C68" s="16" t="s">
        <v>3191</v>
      </c>
      <c r="D68" s="16" t="s">
        <v>2892</v>
      </c>
      <c r="E68" s="16">
        <v>400</v>
      </c>
      <c r="F68" s="15">
        <v>2202063</v>
      </c>
      <c r="H68" s="14" t="e">
        <f>VLOOKUP(Q68,'CENTRO DE COSTOS'!B:C,3,0)</f>
        <v>#N/A</v>
      </c>
      <c r="I68" s="37" t="str">
        <f t="shared" si="4"/>
        <v>MP.1.4.17.067 Jóvenes beneficiados con estrategias de apoyo financiero para el acceso a la educación superior</v>
      </c>
      <c r="J68" s="37" t="str">
        <f t="shared" si="5"/>
        <v>Servicio de apoyo financiero para el acceso a la educación superior (2202063)</v>
      </c>
      <c r="K68" s="21" t="s">
        <v>3192</v>
      </c>
      <c r="L68" s="28" t="s">
        <v>3193</v>
      </c>
      <c r="M68" s="21" t="s">
        <v>2892</v>
      </c>
      <c r="N68" s="21">
        <v>400</v>
      </c>
      <c r="O68" s="39">
        <v>2202063</v>
      </c>
      <c r="P68" s="40" t="s">
        <v>3194</v>
      </c>
      <c r="Q68" s="33" t="s">
        <v>2923</v>
      </c>
    </row>
    <row r="69" spans="1:17" ht="27.6" customHeight="1">
      <c r="A69" s="13" t="s">
        <v>2917</v>
      </c>
      <c r="B69" s="16" t="s">
        <v>232</v>
      </c>
      <c r="C69" s="16" t="s">
        <v>3195</v>
      </c>
      <c r="D69" s="16" t="s">
        <v>2892</v>
      </c>
      <c r="E69" s="16">
        <v>3460</v>
      </c>
      <c r="F69" s="15">
        <v>2201033</v>
      </c>
      <c r="H69" s="14" t="e">
        <f>VLOOKUP(Q69,'CENTRO DE COSTOS'!B:C,3,0)</f>
        <v>#N/A</v>
      </c>
      <c r="I69" s="37" t="str">
        <f t="shared" si="4"/>
        <v>MP.1.4.17.068 Estudiantes beneficiados con estrategias de permanencia</v>
      </c>
      <c r="J69" s="37" t="str">
        <f t="shared" si="5"/>
        <v>Servicio de fomento para la permanencia en programas de educación formal (2201033)</v>
      </c>
      <c r="K69" s="21" t="s">
        <v>3196</v>
      </c>
      <c r="L69" s="28" t="s">
        <v>3197</v>
      </c>
      <c r="M69" s="21" t="s">
        <v>2892</v>
      </c>
      <c r="N69" s="21">
        <v>3460</v>
      </c>
      <c r="O69" s="39">
        <v>2201033</v>
      </c>
      <c r="P69" s="40" t="s">
        <v>3198</v>
      </c>
      <c r="Q69" s="33" t="s">
        <v>2923</v>
      </c>
    </row>
    <row r="70" spans="1:17" ht="41.4" customHeight="1">
      <c r="A70" s="13" t="s">
        <v>2917</v>
      </c>
      <c r="B70" s="16" t="s">
        <v>235</v>
      </c>
      <c r="C70" s="16" t="s">
        <v>3199</v>
      </c>
      <c r="D70" s="16" t="s">
        <v>2892</v>
      </c>
      <c r="E70" s="16">
        <v>1</v>
      </c>
      <c r="F70" s="15">
        <v>2201037</v>
      </c>
      <c r="H70" s="14" t="e">
        <f>VLOOKUP(Q70,'CENTRO DE COSTOS'!B:C,3,0)</f>
        <v>#N/A</v>
      </c>
      <c r="I70" s="37" t="str">
        <f t="shared" si="4"/>
        <v>MP.1.4.17.069 Número de instituciones educativas oficiales con modelo de atención integral a la primera infancia implementado</v>
      </c>
      <c r="J70" s="37" t="str">
        <f t="shared" si="5"/>
        <v>Servicio de atención integral para la primera infancia (2201037)</v>
      </c>
      <c r="K70" s="21" t="s">
        <v>3200</v>
      </c>
      <c r="L70" s="28" t="s">
        <v>3201</v>
      </c>
      <c r="M70" s="21" t="s">
        <v>2892</v>
      </c>
      <c r="N70" s="21">
        <v>1</v>
      </c>
      <c r="O70" s="39">
        <v>2201037</v>
      </c>
      <c r="P70" s="40" t="s">
        <v>3202</v>
      </c>
      <c r="Q70" s="33" t="s">
        <v>2923</v>
      </c>
    </row>
    <row r="71" spans="1:17" ht="41.4" customHeight="1">
      <c r="A71" s="13" t="s">
        <v>2917</v>
      </c>
      <c r="B71" s="16" t="s">
        <v>237</v>
      </c>
      <c r="C71" s="16" t="s">
        <v>3203</v>
      </c>
      <c r="D71" s="16" t="s">
        <v>2892</v>
      </c>
      <c r="E71" s="16">
        <v>1</v>
      </c>
      <c r="F71" s="15">
        <v>2201018</v>
      </c>
      <c r="H71" s="14" t="e">
        <f>VLOOKUP(Q71,'CENTRO DE COSTOS'!B:C,3,0)</f>
        <v>#N/A</v>
      </c>
      <c r="I71" s="37" t="str">
        <f t="shared" si="4"/>
        <v>MP.1.4.17.070 Sistemas de reporte de asistencia a clases operando</v>
      </c>
      <c r="J71" s="37" t="str">
        <f t="shared" si="5"/>
        <v>Servicio de información para la gestión de la educación inicial y preescolar en condiciones de calidad (2201018)</v>
      </c>
      <c r="K71" s="21" t="s">
        <v>3204</v>
      </c>
      <c r="L71" s="30" t="s">
        <v>3205</v>
      </c>
      <c r="M71" s="21" t="s">
        <v>2892</v>
      </c>
      <c r="N71" s="21">
        <v>1</v>
      </c>
      <c r="O71" s="39">
        <v>2201018</v>
      </c>
      <c r="P71" s="40" t="s">
        <v>3206</v>
      </c>
      <c r="Q71" s="33" t="s">
        <v>2923</v>
      </c>
    </row>
    <row r="72" spans="1:17" ht="27.6" customHeight="1">
      <c r="A72" s="13" t="s">
        <v>2917</v>
      </c>
      <c r="B72" s="16" t="s">
        <v>239</v>
      </c>
      <c r="C72" s="16" t="s">
        <v>2918</v>
      </c>
      <c r="D72" s="16" t="s">
        <v>2892</v>
      </c>
      <c r="E72" s="16">
        <v>2</v>
      </c>
      <c r="F72" s="15">
        <v>2201052</v>
      </c>
      <c r="H72" s="14" t="e">
        <f>VLOOKUP(Q72,'CENTRO DE COSTOS'!B:C,3,0)</f>
        <v>#N/A</v>
      </c>
      <c r="I72" s="37" t="str">
        <f t="shared" si="4"/>
        <v>MP.1.4.17.071 Bibliotecas escolares mejoradas</v>
      </c>
      <c r="J72" s="37" t="str">
        <f t="shared" si="5"/>
        <v>Infraestructura educativa mejorada (2201052)</v>
      </c>
      <c r="K72" s="21" t="s">
        <v>3207</v>
      </c>
      <c r="L72" s="28" t="s">
        <v>3208</v>
      </c>
      <c r="M72" s="21" t="s">
        <v>2892</v>
      </c>
      <c r="N72" s="21">
        <v>2</v>
      </c>
      <c r="O72" s="21">
        <v>2201052</v>
      </c>
      <c r="P72" s="42" t="s">
        <v>2922</v>
      </c>
      <c r="Q72" s="33" t="s">
        <v>2923</v>
      </c>
    </row>
    <row r="73" spans="1:17" ht="41.4" customHeight="1">
      <c r="A73" s="13" t="s">
        <v>2917</v>
      </c>
      <c r="B73" s="16" t="s">
        <v>241</v>
      </c>
      <c r="C73" s="16" t="s">
        <v>3209</v>
      </c>
      <c r="D73" s="16" t="s">
        <v>2892</v>
      </c>
      <c r="E73" s="16">
        <v>320</v>
      </c>
      <c r="F73" s="15">
        <v>2201074</v>
      </c>
      <c r="H73" s="14" t="e">
        <f>VLOOKUP(Q73,'CENTRO DE COSTOS'!B:C,3,0)</f>
        <v>#N/A</v>
      </c>
      <c r="I73" s="37" t="str">
        <f t="shared" si="4"/>
        <v>MP.1.4.17.072 Docentes y agentes educativos beneficiados con estrategias de mejoramiento de sus capacidades</v>
      </c>
      <c r="J73" s="37" t="str">
        <f t="shared" si="5"/>
        <v>Servicio de fortalecimiento a las capacidades de los docentes de educación Inicial, preescolar, básica y media (2201074)</v>
      </c>
      <c r="K73" s="21" t="s">
        <v>3210</v>
      </c>
      <c r="L73" s="28" t="s">
        <v>3211</v>
      </c>
      <c r="M73" s="21" t="s">
        <v>2892</v>
      </c>
      <c r="N73" s="21">
        <v>320</v>
      </c>
      <c r="O73" s="21">
        <v>2201074</v>
      </c>
      <c r="P73" s="42" t="s">
        <v>3212</v>
      </c>
      <c r="Q73" s="33" t="s">
        <v>2923</v>
      </c>
    </row>
    <row r="74" spans="1:17" ht="27.6" customHeight="1">
      <c r="A74" s="13" t="s">
        <v>2917</v>
      </c>
      <c r="B74" s="16" t="s">
        <v>243</v>
      </c>
      <c r="C74" s="16" t="s">
        <v>3213</v>
      </c>
      <c r="D74" s="16" t="s">
        <v>2892</v>
      </c>
      <c r="E74" s="16">
        <v>90</v>
      </c>
      <c r="F74" s="15">
        <v>2201014</v>
      </c>
      <c r="H74" s="14" t="e">
        <f>VLOOKUP(Q74,'CENTRO DE COSTOS'!B:C,3,0)</f>
        <v>#N/A</v>
      </c>
      <c r="I74" s="37" t="str">
        <f t="shared" si="4"/>
        <v>MP.1.4.17.073 Entidades del sector educativo con inspección, vigilancia y control</v>
      </c>
      <c r="J74" s="37" t="str">
        <f t="shared" si="5"/>
        <v>Servicio de inspección, vigilancia y control del sector educativo (2201014)</v>
      </c>
      <c r="K74" s="21" t="s">
        <v>3214</v>
      </c>
      <c r="L74" s="30" t="s">
        <v>3215</v>
      </c>
      <c r="M74" s="21" t="s">
        <v>2892</v>
      </c>
      <c r="N74" s="21">
        <v>90</v>
      </c>
      <c r="O74" s="21">
        <v>2201014</v>
      </c>
      <c r="P74" s="42" t="s">
        <v>3216</v>
      </c>
      <c r="Q74" s="33" t="s">
        <v>2923</v>
      </c>
    </row>
    <row r="75" spans="1:17" ht="41.4" customHeight="1">
      <c r="A75" s="13" t="s">
        <v>2917</v>
      </c>
      <c r="B75" s="16" t="s">
        <v>245</v>
      </c>
      <c r="C75" s="16" t="s">
        <v>3217</v>
      </c>
      <c r="D75" s="16" t="s">
        <v>2892</v>
      </c>
      <c r="E75" s="16">
        <v>1</v>
      </c>
      <c r="F75" s="15">
        <v>2201054</v>
      </c>
      <c r="H75" s="14" t="e">
        <f>VLOOKUP(Q75,'CENTRO DE COSTOS'!B:C,3,0)</f>
        <v>#N/A</v>
      </c>
      <c r="I75" s="37" t="str">
        <f t="shared" si="4"/>
        <v>MP.1.4.17.074 Entidades territoriales con estrategias para la prevención de riesgos sociales en los entornos escolares implementadas</v>
      </c>
      <c r="J75" s="37" t="str">
        <f t="shared" si="5"/>
        <v>Servicio de fomento para la prevención de riesgos sociales en entornos escolares (2201054)</v>
      </c>
      <c r="K75" s="21" t="s">
        <v>3218</v>
      </c>
      <c r="L75" s="28" t="s">
        <v>3219</v>
      </c>
      <c r="M75" s="21" t="s">
        <v>2892</v>
      </c>
      <c r="N75" s="21">
        <v>1</v>
      </c>
      <c r="O75" s="39">
        <v>2201054</v>
      </c>
      <c r="P75" s="40" t="s">
        <v>3220</v>
      </c>
      <c r="Q75" s="33" t="s">
        <v>2923</v>
      </c>
    </row>
    <row r="76" spans="1:17" ht="27.6" customHeight="1">
      <c r="A76" s="13" t="s">
        <v>2917</v>
      </c>
      <c r="B76" s="16" t="s">
        <v>247</v>
      </c>
      <c r="C76" s="16" t="s">
        <v>3221</v>
      </c>
      <c r="D76" s="16" t="s">
        <v>2892</v>
      </c>
      <c r="E76" s="16">
        <v>1600</v>
      </c>
      <c r="F76" s="15">
        <v>2201049</v>
      </c>
      <c r="H76" s="14" t="e">
        <f>VLOOKUP(Q76,'CENTRO DE COSTOS'!B:C,3,0)</f>
        <v>#N/A</v>
      </c>
      <c r="I76" s="37" t="str">
        <f t="shared" si="4"/>
        <v>MP.1.4.17.075 Personas beneficiadas con procesos de formación informal</v>
      </c>
      <c r="J76" s="37" t="str">
        <f t="shared" si="5"/>
        <v>Servicio de educación informal (2201049)</v>
      </c>
      <c r="K76" s="21" t="s">
        <v>3222</v>
      </c>
      <c r="L76" s="28" t="s">
        <v>3223</v>
      </c>
      <c r="M76" s="21" t="s">
        <v>2892</v>
      </c>
      <c r="N76" s="21">
        <v>1600</v>
      </c>
      <c r="O76" s="39">
        <v>2201049</v>
      </c>
      <c r="P76" s="40" t="s">
        <v>3224</v>
      </c>
      <c r="Q76" s="33" t="s">
        <v>2923</v>
      </c>
    </row>
    <row r="77" spans="1:17" ht="27.6" customHeight="1">
      <c r="A77" s="13" t="s">
        <v>2917</v>
      </c>
      <c r="B77" s="16" t="s">
        <v>249</v>
      </c>
      <c r="C77" s="16" t="s">
        <v>3225</v>
      </c>
      <c r="D77" s="16" t="s">
        <v>2892</v>
      </c>
      <c r="E77" s="16">
        <v>36697</v>
      </c>
      <c r="F77" s="15">
        <v>2201050</v>
      </c>
      <c r="H77" s="14" t="e">
        <f>VLOOKUP(Q77,'CENTRO DE COSTOS'!B:C,3,0)</f>
        <v>#N/A</v>
      </c>
      <c r="I77" s="37" t="str">
        <f t="shared" si="4"/>
        <v>MP.1.4.17.076 Estudiantes con acceso a contenidos web en el establecimiento educativo</v>
      </c>
      <c r="J77" s="37" t="str">
        <f t="shared" si="5"/>
        <v>Servicio de accesibilidad a contenidos web para fines pedagógicos (2201050)</v>
      </c>
      <c r="K77" s="21" t="s">
        <v>3226</v>
      </c>
      <c r="L77" s="28" t="s">
        <v>3227</v>
      </c>
      <c r="M77" s="21" t="s">
        <v>2892</v>
      </c>
      <c r="N77" s="21">
        <v>36697</v>
      </c>
      <c r="O77" s="21">
        <v>2201050</v>
      </c>
      <c r="P77" s="42" t="s">
        <v>3228</v>
      </c>
      <c r="Q77" s="33" t="s">
        <v>2923</v>
      </c>
    </row>
    <row r="78" spans="1:17" ht="27.6" customHeight="1">
      <c r="A78" s="13" t="s">
        <v>2917</v>
      </c>
      <c r="B78" s="16" t="s">
        <v>250</v>
      </c>
      <c r="C78" s="16" t="s">
        <v>3229</v>
      </c>
      <c r="D78" s="16" t="s">
        <v>2892</v>
      </c>
      <c r="E78" s="16">
        <v>174338</v>
      </c>
      <c r="F78" s="15">
        <v>2201028</v>
      </c>
      <c r="H78" s="14" t="e">
        <f>VLOOKUP(Q78,'CENTRO DE COSTOS'!B:C,3,0)</f>
        <v>#N/A</v>
      </c>
      <c r="I78" s="37" t="str">
        <f t="shared" si="4"/>
        <v>MP.1.4.17.077 Estudiantes beneficiados del programa de alimentación escolar</v>
      </c>
      <c r="J78" s="37" t="str">
        <f t="shared" si="5"/>
        <v>Servicio de apoyo a la permanencia con alimentación escolar (2201028)</v>
      </c>
      <c r="K78" s="21" t="s">
        <v>3230</v>
      </c>
      <c r="L78" s="28" t="s">
        <v>3231</v>
      </c>
      <c r="M78" s="21" t="s">
        <v>2892</v>
      </c>
      <c r="N78" s="21">
        <v>174338</v>
      </c>
      <c r="O78" s="39">
        <v>2201028</v>
      </c>
      <c r="P78" s="40" t="s">
        <v>3232</v>
      </c>
      <c r="Q78" s="33" t="s">
        <v>2923</v>
      </c>
    </row>
    <row r="79" spans="1:17" ht="27.6" customHeight="1">
      <c r="A79" s="13" t="s">
        <v>2917</v>
      </c>
      <c r="B79" s="16" t="s">
        <v>251</v>
      </c>
      <c r="C79" s="16" t="s">
        <v>3233</v>
      </c>
      <c r="D79" s="16" t="s">
        <v>2892</v>
      </c>
      <c r="E79" s="16">
        <v>9000</v>
      </c>
      <c r="F79" s="15">
        <v>2201085</v>
      </c>
      <c r="H79" s="14" t="e">
        <f>VLOOKUP(Q79,'CENTRO DE COSTOS'!B:C,3,0)</f>
        <v>#N/A</v>
      </c>
      <c r="I79" s="37" t="str">
        <f t="shared" si="4"/>
        <v>MP.1.4.17.078 Estudiantes vinculados a procesos de orientación socio ocupacional</v>
      </c>
      <c r="J79" s="37" t="str">
        <f t="shared" si="5"/>
        <v>Servicio de orientación socio ocupacional (2201085)</v>
      </c>
      <c r="K79" s="21" t="s">
        <v>3234</v>
      </c>
      <c r="L79" s="28" t="s">
        <v>3235</v>
      </c>
      <c r="M79" s="21" t="s">
        <v>2892</v>
      </c>
      <c r="N79" s="21">
        <v>9000</v>
      </c>
      <c r="O79" s="39">
        <v>2201085</v>
      </c>
      <c r="P79" s="40" t="s">
        <v>3236</v>
      </c>
      <c r="Q79" s="33" t="s">
        <v>2923</v>
      </c>
    </row>
    <row r="80" spans="1:17" ht="27.6" customHeight="1">
      <c r="A80" s="13" t="s">
        <v>2917</v>
      </c>
      <c r="B80" s="16" t="s">
        <v>252</v>
      </c>
      <c r="C80" s="16" t="s">
        <v>3199</v>
      </c>
      <c r="D80" s="16" t="s">
        <v>2892</v>
      </c>
      <c r="E80" s="16">
        <v>27</v>
      </c>
      <c r="F80" s="15">
        <v>2201037</v>
      </c>
      <c r="H80" s="14" t="e">
        <f>VLOOKUP(Q80,'CENTRO DE COSTOS'!B:C,3,0)</f>
        <v>#N/A</v>
      </c>
      <c r="I80" s="37" t="str">
        <f t="shared" si="4"/>
        <v>MP.1.4.17.079 Instituciones educativas oficiales con atención integral a nivel preescolar</v>
      </c>
      <c r="J80" s="37" t="str">
        <f t="shared" si="5"/>
        <v>Servicio de atención integral para la primera infancia (2201037)</v>
      </c>
      <c r="K80" s="21" t="s">
        <v>3237</v>
      </c>
      <c r="L80" s="30" t="s">
        <v>3238</v>
      </c>
      <c r="M80" s="21" t="s">
        <v>2892</v>
      </c>
      <c r="N80" s="21">
        <v>27</v>
      </c>
      <c r="O80" s="21">
        <v>2201037</v>
      </c>
      <c r="P80" s="42" t="s">
        <v>3202</v>
      </c>
      <c r="Q80" s="33" t="s">
        <v>2923</v>
      </c>
    </row>
    <row r="81" spans="1:17" ht="41.4" customHeight="1">
      <c r="A81" s="13" t="s">
        <v>2917</v>
      </c>
      <c r="B81" s="16" t="s">
        <v>253</v>
      </c>
      <c r="C81" s="16" t="s">
        <v>3239</v>
      </c>
      <c r="D81" s="16" t="s">
        <v>2892</v>
      </c>
      <c r="E81" s="16">
        <v>27</v>
      </c>
      <c r="F81" s="15">
        <v>2201084</v>
      </c>
      <c r="H81" s="14" t="e">
        <f>VLOOKUP(Q81,'CENTRO DE COSTOS'!B:C,3,0)</f>
        <v>#N/A</v>
      </c>
      <c r="I81" s="37" t="str">
        <f t="shared" si="4"/>
        <v>MP.1.4.17.080 Instituciones educativas con profesionales de apoyo pedagógico contratados</v>
      </c>
      <c r="J81" s="37" t="str">
        <f t="shared" si="5"/>
        <v>Servicio de apoyo pedagógico para la oferta de educación inclusiva para preescolar, básica y media (2201084)</v>
      </c>
      <c r="K81" s="21" t="s">
        <v>3240</v>
      </c>
      <c r="L81" s="28" t="s">
        <v>3241</v>
      </c>
      <c r="M81" s="21" t="s">
        <v>2892</v>
      </c>
      <c r="N81" s="21">
        <v>27</v>
      </c>
      <c r="O81" s="39">
        <v>2201084</v>
      </c>
      <c r="P81" s="40" t="s">
        <v>3242</v>
      </c>
      <c r="Q81" s="33" t="s">
        <v>2923</v>
      </c>
    </row>
    <row r="82" spans="1:17" ht="41.4" customHeight="1">
      <c r="A82" s="13" t="s">
        <v>2917</v>
      </c>
      <c r="B82" s="16" t="s">
        <v>254</v>
      </c>
      <c r="C82" s="16" t="s">
        <v>3175</v>
      </c>
      <c r="D82" s="16" t="s">
        <v>2892</v>
      </c>
      <c r="E82" s="16">
        <v>6</v>
      </c>
      <c r="F82" s="15">
        <v>2201006</v>
      </c>
      <c r="H82" s="14" t="e">
        <f>VLOOKUP(Q82,'CENTRO DE COSTOS'!B:C,3,0)</f>
        <v>#N/A</v>
      </c>
      <c r="I82" s="37" t="str">
        <f t="shared" si="4"/>
        <v>MP.1.4.17.081 Instituciones educativas oficiales con asistencia técnica para la actualización de los manuales de convivencia</v>
      </c>
      <c r="J82" s="37" t="str">
        <f t="shared" si="5"/>
        <v>Servicio de asistencia técnica en educación inicial, preescolar, básica y media (2201006)</v>
      </c>
      <c r="K82" s="21" t="s">
        <v>3243</v>
      </c>
      <c r="L82" s="28" t="s">
        <v>3244</v>
      </c>
      <c r="M82" s="21" t="s">
        <v>2892</v>
      </c>
      <c r="N82" s="21">
        <v>6</v>
      </c>
      <c r="O82" s="24">
        <v>2201006</v>
      </c>
      <c r="P82" s="33" t="s">
        <v>3178</v>
      </c>
      <c r="Q82" s="33" t="s">
        <v>2923</v>
      </c>
    </row>
    <row r="83" spans="1:17" ht="41.4" customHeight="1">
      <c r="A83" s="13" t="s">
        <v>270</v>
      </c>
      <c r="B83" s="16" t="s">
        <v>116</v>
      </c>
      <c r="C83" s="16" t="s">
        <v>3245</v>
      </c>
      <c r="D83" s="16" t="s">
        <v>2892</v>
      </c>
      <c r="E83" s="16">
        <v>1600</v>
      </c>
      <c r="F83" s="15">
        <v>1708041</v>
      </c>
      <c r="H83" s="14" t="e">
        <f>VLOOKUP(Q83,'CENTRO DE COSTOS'!B:C,3,0)</f>
        <v>#N/A</v>
      </c>
      <c r="I83" s="37" t="str">
        <f t="shared" si="4"/>
        <v>MP.2.5.18.082 Productores atendidos con servicio de extensión agropecuaria</v>
      </c>
      <c r="J83" s="37" t="str">
        <f t="shared" si="5"/>
        <v>Servicio de extensión agropecuaria (1708041)</v>
      </c>
      <c r="K83" s="21" t="s">
        <v>3246</v>
      </c>
      <c r="L83" s="29" t="s">
        <v>3247</v>
      </c>
      <c r="M83" s="24" t="s">
        <v>2892</v>
      </c>
      <c r="N83" s="24">
        <v>1600</v>
      </c>
      <c r="O83" s="24">
        <v>1708041</v>
      </c>
      <c r="P83" s="33" t="s">
        <v>3248</v>
      </c>
      <c r="Q83" s="33" t="s">
        <v>3133</v>
      </c>
    </row>
    <row r="84" spans="1:17" ht="41.4" customHeight="1">
      <c r="A84" s="13" t="s">
        <v>268</v>
      </c>
      <c r="B84" s="16" t="s">
        <v>114</v>
      </c>
      <c r="C84" s="16" t="s">
        <v>3249</v>
      </c>
      <c r="D84" s="16" t="s">
        <v>2892</v>
      </c>
      <c r="E84" s="16">
        <v>4</v>
      </c>
      <c r="F84" s="15" t="s">
        <v>3250</v>
      </c>
      <c r="H84" s="14" t="e">
        <f>VLOOKUP(Q84,'CENTRO DE COSTOS'!B:C,3,0)</f>
        <v>#N/A</v>
      </c>
      <c r="I84" s="37" t="str">
        <f t="shared" si="4"/>
        <v>MP.2.5.19.083 Campañas de educación ambiental y participación implementadas</v>
      </c>
      <c r="J84" s="37" t="str">
        <f t="shared" si="5"/>
        <v>Servicio de divulgación de la información de la política nacional de educación ambiental y participación (3208008)</v>
      </c>
      <c r="K84" s="21" t="s">
        <v>3251</v>
      </c>
      <c r="L84" s="28" t="s">
        <v>3252</v>
      </c>
      <c r="M84" s="21" t="s">
        <v>2892</v>
      </c>
      <c r="N84" s="21">
        <v>4</v>
      </c>
      <c r="O84" s="21" t="s">
        <v>3250</v>
      </c>
      <c r="P84" s="42" t="s">
        <v>3253</v>
      </c>
      <c r="Q84" s="42" t="s">
        <v>2932</v>
      </c>
    </row>
    <row r="85" spans="1:17" ht="27.6" customHeight="1">
      <c r="A85" s="13" t="s">
        <v>3254</v>
      </c>
      <c r="B85" s="16" t="s">
        <v>82</v>
      </c>
      <c r="C85" s="16" t="s">
        <v>3255</v>
      </c>
      <c r="D85" s="16" t="s">
        <v>2892</v>
      </c>
      <c r="E85" s="16">
        <v>400</v>
      </c>
      <c r="F85" s="15" t="s">
        <v>3256</v>
      </c>
      <c r="H85" s="14" t="e">
        <f>VLOOKUP(Q85,'CENTRO DE COSTOS'!B:C,3,0)</f>
        <v>#N/A</v>
      </c>
      <c r="I85" s="37" t="str">
        <f t="shared" si="4"/>
        <v>MP.2.5.19.084 Campañas de educación para la prevención y atención de desastres desarrolladas</v>
      </c>
      <c r="J85" s="37" t="str">
        <f t="shared" si="5"/>
        <v>Servicio de educación informal (4503002)</v>
      </c>
      <c r="K85" s="21" t="s">
        <v>3257</v>
      </c>
      <c r="L85" s="28" t="s">
        <v>3258</v>
      </c>
      <c r="M85" s="21" t="s">
        <v>2892</v>
      </c>
      <c r="N85" s="21">
        <v>400</v>
      </c>
      <c r="O85" s="21" t="s">
        <v>3256</v>
      </c>
      <c r="P85" s="42" t="s">
        <v>3224</v>
      </c>
      <c r="Q85" s="42" t="s">
        <v>3259</v>
      </c>
    </row>
    <row r="86" spans="1:17" ht="41.4" customHeight="1">
      <c r="A86" s="13" t="s">
        <v>3254</v>
      </c>
      <c r="B86" s="16" t="s">
        <v>102</v>
      </c>
      <c r="C86" s="16" t="s">
        <v>3260</v>
      </c>
      <c r="D86" s="16" t="s">
        <v>2892</v>
      </c>
      <c r="E86" s="16">
        <v>12</v>
      </c>
      <c r="F86" s="15" t="s">
        <v>3261</v>
      </c>
      <c r="H86" s="14" t="e">
        <f>VLOOKUP(Q86,'CENTRO DE COSTOS'!B:C,3,0)</f>
        <v>#N/A</v>
      </c>
      <c r="I86" s="37" t="str">
        <f t="shared" si="4"/>
        <v>MP.2.5.19.085 Pilotos con acciones de mitigación y adaptación al cambio climático implementados</v>
      </c>
      <c r="J86" s="37" t="str">
        <f t="shared" si="5"/>
        <v>Servicio de apoyo técnico para la implementación de acciones de mitigación y adaptación al cambio climático (3206003)</v>
      </c>
      <c r="K86" s="21" t="s">
        <v>3262</v>
      </c>
      <c r="L86" s="28" t="s">
        <v>3263</v>
      </c>
      <c r="M86" s="21" t="s">
        <v>2892</v>
      </c>
      <c r="N86" s="21">
        <v>12</v>
      </c>
      <c r="O86" s="21" t="s">
        <v>3261</v>
      </c>
      <c r="P86" s="42" t="s">
        <v>3264</v>
      </c>
      <c r="Q86" s="42" t="s">
        <v>3259</v>
      </c>
    </row>
    <row r="87" spans="1:17" ht="41.4" customHeight="1">
      <c r="A87" s="13" t="s">
        <v>268</v>
      </c>
      <c r="B87" s="16" t="s">
        <v>132</v>
      </c>
      <c r="C87" s="16" t="s">
        <v>3265</v>
      </c>
      <c r="D87" s="16" t="s">
        <v>2892</v>
      </c>
      <c r="E87" s="16">
        <v>5</v>
      </c>
      <c r="F87" s="15" t="s">
        <v>3266</v>
      </c>
      <c r="H87" s="14" t="e">
        <f>VLOOKUP(Q87,'CENTRO DE COSTOS'!B:C,3,0)</f>
        <v>#N/A</v>
      </c>
      <c r="I87" s="37" t="str">
        <f t="shared" si="4"/>
        <v>MP.2.5.19.086 Entidades y sectores asistidos técnicamente para la incorporación de variables ambientales en la planificación sectorial</v>
      </c>
      <c r="J87" s="37" t="str">
        <f t="shared" si="5"/>
        <v>Servicio de asistencia técnica para la incorporación de varibales ambientales en la planificación sectorial (3201007)</v>
      </c>
      <c r="K87" s="21" t="s">
        <v>3267</v>
      </c>
      <c r="L87" s="28" t="s">
        <v>3268</v>
      </c>
      <c r="M87" s="21" t="s">
        <v>2892</v>
      </c>
      <c r="N87" s="21">
        <v>5</v>
      </c>
      <c r="O87" s="21" t="s">
        <v>3266</v>
      </c>
      <c r="P87" s="42" t="s">
        <v>3269</v>
      </c>
      <c r="Q87" s="42" t="s">
        <v>2932</v>
      </c>
    </row>
    <row r="88" spans="1:17" ht="41.4" customHeight="1">
      <c r="A88" s="13" t="s">
        <v>3254</v>
      </c>
      <c r="B88" s="16" t="s">
        <v>120</v>
      </c>
      <c r="C88" s="16" t="s">
        <v>3270</v>
      </c>
      <c r="D88" s="16" t="s">
        <v>2892</v>
      </c>
      <c r="E88" s="16">
        <v>1680</v>
      </c>
      <c r="F88" s="15" t="s">
        <v>3271</v>
      </c>
      <c r="H88" s="14" t="e">
        <f>VLOOKUP(Q88,'CENTRO DE COSTOS'!B:C,3,0)</f>
        <v>#N/A</v>
      </c>
      <c r="I88" s="37" t="str">
        <f t="shared" si="4"/>
        <v>MP.2.5.20.087 Personas afectadas por situaciones de emergencia, desastre o declaratorias de calamidad pública apoyadas</v>
      </c>
      <c r="J88" s="37" t="str">
        <f t="shared" si="5"/>
        <v>Servicios de apoyo para atención de  población afectada por situaciones de emergencia, desastre o declaratorias de calamidad pública (4503028)</v>
      </c>
      <c r="K88" s="21" t="s">
        <v>3272</v>
      </c>
      <c r="L88" s="28" t="s">
        <v>3273</v>
      </c>
      <c r="M88" s="21" t="s">
        <v>2892</v>
      </c>
      <c r="N88" s="21">
        <v>1680</v>
      </c>
      <c r="O88" s="21" t="s">
        <v>3271</v>
      </c>
      <c r="P88" s="42" t="s">
        <v>3274</v>
      </c>
      <c r="Q88" s="42" t="s">
        <v>3259</v>
      </c>
    </row>
    <row r="89" spans="1:17" ht="41.4" customHeight="1">
      <c r="A89" s="13" t="s">
        <v>268</v>
      </c>
      <c r="B89" s="16" t="s">
        <v>150</v>
      </c>
      <c r="C89" s="16" t="s">
        <v>3275</v>
      </c>
      <c r="D89" s="16" t="s">
        <v>2892</v>
      </c>
      <c r="E89" s="16">
        <v>4</v>
      </c>
      <c r="F89" s="15" t="s">
        <v>3276</v>
      </c>
      <c r="H89" s="14" t="e">
        <f>VLOOKUP(Q89,'CENTRO DE COSTOS'!B:C,3,0)</f>
        <v>#N/A</v>
      </c>
      <c r="I89" s="37" t="str">
        <f t="shared" si="4"/>
        <v>MP.2.5.20.088 Negocios verdes consolidados</v>
      </c>
      <c r="J89" s="37" t="str">
        <f t="shared" si="5"/>
        <v>Servicio de asistencia técnica para la consolidación de negocios verdes (3201003)</v>
      </c>
      <c r="K89" s="21" t="s">
        <v>3277</v>
      </c>
      <c r="L89" s="28" t="s">
        <v>3278</v>
      </c>
      <c r="M89" s="21" t="s">
        <v>2892</v>
      </c>
      <c r="N89" s="21">
        <v>4</v>
      </c>
      <c r="O89" s="21" t="s">
        <v>3276</v>
      </c>
      <c r="P89" s="42" t="s">
        <v>3279</v>
      </c>
      <c r="Q89" s="42" t="s">
        <v>2932</v>
      </c>
    </row>
    <row r="90" spans="1:17" ht="41.4" customHeight="1">
      <c r="A90" s="13" t="s">
        <v>268</v>
      </c>
      <c r="B90" s="16" t="s">
        <v>166</v>
      </c>
      <c r="C90" s="16" t="s">
        <v>3280</v>
      </c>
      <c r="D90" s="16" t="s">
        <v>3281</v>
      </c>
      <c r="E90" s="16">
        <v>1903</v>
      </c>
      <c r="F90" s="15" t="s">
        <v>3282</v>
      </c>
      <c r="H90" s="14" t="e">
        <f>VLOOKUP(Q90,'CENTRO DE COSTOS'!B:C,3,0)</f>
        <v>#N/A</v>
      </c>
      <c r="I90" s="37" t="str">
        <f t="shared" si="4"/>
        <v>MP.2.5.20.089 Áreas con esquemas de Pago por Servicios Ambientales implementados</v>
      </c>
      <c r="J90" s="37" t="str">
        <f t="shared" si="5"/>
        <v>Servicio apoyo financiero para la implementación de esquemas de pago por Servicio ambientales (3202043)</v>
      </c>
      <c r="K90" s="21" t="s">
        <v>3283</v>
      </c>
      <c r="L90" s="28" t="s">
        <v>3284</v>
      </c>
      <c r="M90" s="21" t="s">
        <v>3281</v>
      </c>
      <c r="N90" s="21">
        <v>1903</v>
      </c>
      <c r="O90" s="21" t="s">
        <v>3282</v>
      </c>
      <c r="P90" s="42" t="s">
        <v>3285</v>
      </c>
      <c r="Q90" s="42" t="s">
        <v>2932</v>
      </c>
    </row>
    <row r="91" spans="1:17" ht="41.4" customHeight="1">
      <c r="A91" s="13" t="s">
        <v>268</v>
      </c>
      <c r="B91" s="16" t="s">
        <v>182</v>
      </c>
      <c r="C91" s="16" t="s">
        <v>3286</v>
      </c>
      <c r="D91" s="16" t="s">
        <v>3281</v>
      </c>
      <c r="E91" s="16">
        <v>500</v>
      </c>
      <c r="F91" s="15" t="s">
        <v>3287</v>
      </c>
      <c r="H91" s="14" t="e">
        <f>VLOOKUP(Q91,'CENTRO DE COSTOS'!B:C,3,0)</f>
        <v>#N/A</v>
      </c>
      <c r="I91" s="37" t="str">
        <f t="shared" si="4"/>
        <v>MP.2.5.20.090 Áreas de ecosistemas protegidas</v>
      </c>
      <c r="J91" s="37" t="str">
        <f t="shared" si="5"/>
        <v>Servicio de protección de ecosistemas (3202012)</v>
      </c>
      <c r="K91" s="21" t="s">
        <v>3288</v>
      </c>
      <c r="L91" s="28" t="s">
        <v>3289</v>
      </c>
      <c r="M91" s="21" t="s">
        <v>3281</v>
      </c>
      <c r="N91" s="21">
        <v>500</v>
      </c>
      <c r="O91" s="21" t="s">
        <v>3287</v>
      </c>
      <c r="P91" s="42" t="s">
        <v>3290</v>
      </c>
      <c r="Q91" s="42" t="s">
        <v>2932</v>
      </c>
    </row>
    <row r="92" spans="1:17" ht="41.4" customHeight="1">
      <c r="A92" s="13" t="s">
        <v>268</v>
      </c>
      <c r="B92" s="16" t="s">
        <v>196</v>
      </c>
      <c r="C92" s="16" t="s">
        <v>3291</v>
      </c>
      <c r="D92" s="16" t="s">
        <v>3292</v>
      </c>
      <c r="E92" s="16">
        <v>7000000</v>
      </c>
      <c r="F92" s="15" t="s">
        <v>3293</v>
      </c>
      <c r="H92" s="14" t="e">
        <f>VLOOKUP(Q92,'CENTRO DE COSTOS'!B:C,3,0)</f>
        <v>#N/A</v>
      </c>
      <c r="I92" s="37" t="str">
        <f t="shared" si="4"/>
        <v>MP.2.5.20.091 Zonas verdes mantenidas</v>
      </c>
      <c r="J92" s="37" t="str">
        <f t="shared" si="5"/>
        <v>Zonas verdes mantenidas (4002026)</v>
      </c>
      <c r="K92" s="21" t="s">
        <v>3294</v>
      </c>
      <c r="L92" s="28" t="s">
        <v>3295</v>
      </c>
      <c r="M92" s="21" t="s">
        <v>3292</v>
      </c>
      <c r="N92" s="21">
        <v>7000000</v>
      </c>
      <c r="O92" s="21" t="s">
        <v>3293</v>
      </c>
      <c r="P92" s="42" t="s">
        <v>3295</v>
      </c>
      <c r="Q92" s="42" t="s">
        <v>2932</v>
      </c>
    </row>
    <row r="93" spans="1:17" ht="41.4" customHeight="1">
      <c r="A93" s="13" t="s">
        <v>3254</v>
      </c>
      <c r="B93" s="16" t="s">
        <v>138</v>
      </c>
      <c r="C93" s="16" t="s">
        <v>3296</v>
      </c>
      <c r="D93" s="16" t="s">
        <v>2892</v>
      </c>
      <c r="E93" s="16">
        <v>9</v>
      </c>
      <c r="F93" s="15" t="s">
        <v>3297</v>
      </c>
      <c r="H93" s="14" t="e">
        <f>VLOOKUP(Q93,'CENTRO DE COSTOS'!B:C,3,0)</f>
        <v>#N/A</v>
      </c>
      <c r="I93" s="37" t="str">
        <f t="shared" si="4"/>
        <v>MP.2.5.21.092 Documentos de estudios técnicos para el conocimiento y reducción del riesgo de desastres elaborados</v>
      </c>
      <c r="J93" s="37" t="str">
        <f t="shared" si="5"/>
        <v>Documentos de estudios técnicos para el ordenamiento ambiental territorial (3205002)</v>
      </c>
      <c r="K93" s="21" t="s">
        <v>3298</v>
      </c>
      <c r="L93" s="28" t="s">
        <v>3299</v>
      </c>
      <c r="M93" s="21" t="s">
        <v>2892</v>
      </c>
      <c r="N93" s="21">
        <v>9</v>
      </c>
      <c r="O93" s="21" t="s">
        <v>3297</v>
      </c>
      <c r="P93" s="42" t="s">
        <v>3300</v>
      </c>
      <c r="Q93" s="42" t="s">
        <v>3259</v>
      </c>
    </row>
    <row r="94" spans="1:17" ht="27.6" customHeight="1">
      <c r="A94" s="13" t="s">
        <v>3254</v>
      </c>
      <c r="B94" s="16" t="s">
        <v>156</v>
      </c>
      <c r="C94" s="16" t="s">
        <v>3301</v>
      </c>
      <c r="D94" s="16" t="s">
        <v>2892</v>
      </c>
      <c r="E94" s="16">
        <v>9</v>
      </c>
      <c r="F94" s="15" t="s">
        <v>3302</v>
      </c>
      <c r="H94" s="14" t="e">
        <f>VLOOKUP(Q94,'CENTRO DE COSTOS'!B:C,3,0)</f>
        <v>#N/A</v>
      </c>
      <c r="I94" s="37" t="str">
        <f t="shared" si="4"/>
        <v>MP.2.5.21.093 Obras de infraestructura para mitigación y atención a desastres realizadas</v>
      </c>
      <c r="J94" s="37" t="str">
        <f t="shared" si="5"/>
        <v>Obras de infraestructura para mitigación y atención a desastres (3205021)</v>
      </c>
      <c r="K94" s="21" t="s">
        <v>3303</v>
      </c>
      <c r="L94" s="28" t="s">
        <v>3304</v>
      </c>
      <c r="M94" s="21" t="s">
        <v>2892</v>
      </c>
      <c r="N94" s="21">
        <v>9</v>
      </c>
      <c r="O94" s="21" t="s">
        <v>3302</v>
      </c>
      <c r="P94" s="42" t="s">
        <v>3305</v>
      </c>
      <c r="Q94" s="42" t="s">
        <v>3259</v>
      </c>
    </row>
    <row r="95" spans="1:17" ht="27.6" customHeight="1">
      <c r="A95" s="13" t="s">
        <v>3254</v>
      </c>
      <c r="B95" s="16" t="s">
        <v>172</v>
      </c>
      <c r="C95" s="16" t="s">
        <v>3306</v>
      </c>
      <c r="D95" s="16" t="s">
        <v>2892</v>
      </c>
      <c r="E95" s="16">
        <v>12</v>
      </c>
      <c r="F95" s="15" t="s">
        <v>3307</v>
      </c>
      <c r="H95" s="14" t="e">
        <f>VLOOKUP(Q95,'CENTRO DE COSTOS'!B:C,3,0)</f>
        <v>#N/A</v>
      </c>
      <c r="I95" s="37" t="str">
        <f t="shared" si="4"/>
        <v>MP.2.5.21.094 Organismos de atención de emergencias equipados</v>
      </c>
      <c r="J95" s="37" t="str">
        <f t="shared" si="5"/>
        <v>Servicio de atención a emergencias y desastres (4503004)</v>
      </c>
      <c r="K95" s="21" t="s">
        <v>3308</v>
      </c>
      <c r="L95" s="28" t="s">
        <v>3309</v>
      </c>
      <c r="M95" s="21" t="s">
        <v>2892</v>
      </c>
      <c r="N95" s="21">
        <v>12</v>
      </c>
      <c r="O95" s="21" t="s">
        <v>3307</v>
      </c>
      <c r="P95" s="42" t="s">
        <v>3310</v>
      </c>
      <c r="Q95" s="42" t="s">
        <v>3259</v>
      </c>
    </row>
    <row r="96" spans="1:17" ht="41.4" customHeight="1">
      <c r="A96" s="13" t="s">
        <v>3254</v>
      </c>
      <c r="B96" s="16" t="s">
        <v>187</v>
      </c>
      <c r="C96" s="16" t="s">
        <v>3311</v>
      </c>
      <c r="D96" s="16" t="s">
        <v>2892</v>
      </c>
      <c r="E96" s="16">
        <v>11</v>
      </c>
      <c r="F96" s="15" t="s">
        <v>3312</v>
      </c>
      <c r="H96" s="14" t="e">
        <f>VLOOKUP(Q96,'CENTRO DE COSTOS'!B:C,3,0)</f>
        <v>#N/A</v>
      </c>
      <c r="I96" s="37" t="str">
        <f t="shared" si="4"/>
        <v>MP.2.5.21.095 Documentos de planeación en torno a la gestión del riesgo y el cambio climático elaborados</v>
      </c>
      <c r="J96" s="37" t="str">
        <f t="shared" si="5"/>
        <v>Documentos de planeación (4503023)</v>
      </c>
      <c r="K96" s="21" t="s">
        <v>3313</v>
      </c>
      <c r="L96" s="28" t="s">
        <v>3314</v>
      </c>
      <c r="M96" s="21" t="s">
        <v>2892</v>
      </c>
      <c r="N96" s="21">
        <v>11</v>
      </c>
      <c r="O96" s="21" t="s">
        <v>3312</v>
      </c>
      <c r="P96" s="42" t="s">
        <v>2912</v>
      </c>
      <c r="Q96" s="42" t="s">
        <v>3259</v>
      </c>
    </row>
    <row r="97" spans="1:17" ht="27.6" customHeight="1">
      <c r="A97" s="13" t="s">
        <v>3254</v>
      </c>
      <c r="B97" s="16" t="s">
        <v>201</v>
      </c>
      <c r="C97" s="16" t="s">
        <v>3315</v>
      </c>
      <c r="D97" s="16" t="s">
        <v>2892</v>
      </c>
      <c r="E97" s="16">
        <v>5</v>
      </c>
      <c r="F97" s="15" t="s">
        <v>3316</v>
      </c>
      <c r="H97" s="14" t="e">
        <f>VLOOKUP(Q97,'CENTRO DE COSTOS'!B:C,3,0)</f>
        <v>#N/A</v>
      </c>
      <c r="I97" s="37" t="str">
        <f t="shared" si="4"/>
        <v>MP.2.5.21.096 Sistemas de alerta temprana implementados</v>
      </c>
      <c r="J97" s="37" t="str">
        <f t="shared" si="5"/>
        <v>"Servicio de monitoreo y seguimiento para la gestión del riesgo" (4503018)</v>
      </c>
      <c r="K97" s="21" t="s">
        <v>3317</v>
      </c>
      <c r="L97" s="28" t="s">
        <v>3318</v>
      </c>
      <c r="M97" s="21" t="s">
        <v>2892</v>
      </c>
      <c r="N97" s="21">
        <v>5</v>
      </c>
      <c r="O97" s="21" t="s">
        <v>3316</v>
      </c>
      <c r="P97" s="42" t="s">
        <v>3319</v>
      </c>
      <c r="Q97" s="42" t="s">
        <v>3259</v>
      </c>
    </row>
    <row r="98" spans="1:17" ht="41.4" customHeight="1">
      <c r="A98" s="13" t="s">
        <v>268</v>
      </c>
      <c r="B98" s="16" t="s">
        <v>208</v>
      </c>
      <c r="C98" s="16" t="s">
        <v>3320</v>
      </c>
      <c r="D98" s="16" t="s">
        <v>2892</v>
      </c>
      <c r="E98" s="16">
        <v>4</v>
      </c>
      <c r="F98" s="15" t="s">
        <v>3321</v>
      </c>
      <c r="H98" s="14" t="e">
        <f>VLOOKUP(Q98,'CENTRO DE COSTOS'!B:C,3,0)</f>
        <v>#N/A</v>
      </c>
      <c r="I98" s="37" t="str">
        <f t="shared" ref="I98:I129" si="6">CONCATENATE(K98," ",L98)</f>
        <v>MP.2.5.21.097 Plan de Gestión Integral de Residuos Solidos con seguimiento</v>
      </c>
      <c r="J98" s="37" t="str">
        <f t="shared" ref="J98:J129" si="7">CONCATENATE(P98," (",O98,")")</f>
        <v>Servicios de seguimiento al Plan de Gestión Integral de Residuos Solidos PGIRS (4003023)</v>
      </c>
      <c r="K98" s="21" t="s">
        <v>3322</v>
      </c>
      <c r="L98" s="28" t="s">
        <v>3323</v>
      </c>
      <c r="M98" s="21" t="s">
        <v>2892</v>
      </c>
      <c r="N98" s="21">
        <v>4</v>
      </c>
      <c r="O98" s="21" t="s">
        <v>3321</v>
      </c>
      <c r="P98" s="42" t="s">
        <v>3324</v>
      </c>
      <c r="Q98" s="42" t="s">
        <v>2932</v>
      </c>
    </row>
    <row r="99" spans="1:17" ht="55.2" customHeight="1">
      <c r="A99" s="13" t="s">
        <v>265</v>
      </c>
      <c r="B99" s="16" t="s">
        <v>92</v>
      </c>
      <c r="C99" s="16" t="s">
        <v>3325</v>
      </c>
      <c r="D99" s="16" t="s">
        <v>2892</v>
      </c>
      <c r="E99" s="16">
        <v>1</v>
      </c>
      <c r="F99" s="15">
        <v>3502047</v>
      </c>
      <c r="H99" s="14" t="e">
        <f>VLOOKUP(Q99,'CENTRO DE COSTOS'!B:C,3,0)</f>
        <v>#N/A</v>
      </c>
      <c r="I99" s="37" t="str">
        <f t="shared" si="6"/>
        <v>MP.3.6.22.098 Documento de planeación prospectiva de desarrollo económico elaborado</v>
      </c>
      <c r="J99" s="37" t="str">
        <f t="shared" si="7"/>
        <v>Documentos de planeación (3502047)</v>
      </c>
      <c r="K99" s="21" t="s">
        <v>3326</v>
      </c>
      <c r="L99" s="29" t="s">
        <v>3327</v>
      </c>
      <c r="M99" s="24" t="s">
        <v>2892</v>
      </c>
      <c r="N99" s="24">
        <v>1</v>
      </c>
      <c r="O99" s="24">
        <v>3502047</v>
      </c>
      <c r="P99" s="33" t="s">
        <v>2912</v>
      </c>
      <c r="Q99" s="33" t="s">
        <v>3328</v>
      </c>
    </row>
    <row r="100" spans="1:17" ht="55.2" customHeight="1">
      <c r="A100" s="13" t="s">
        <v>265</v>
      </c>
      <c r="B100" s="16" t="s">
        <v>111</v>
      </c>
      <c r="C100" s="16" t="s">
        <v>3329</v>
      </c>
      <c r="D100" s="16" t="s">
        <v>2892</v>
      </c>
      <c r="E100" s="16">
        <v>1</v>
      </c>
      <c r="F100" s="15">
        <v>3602027</v>
      </c>
      <c r="H100" s="14" t="e">
        <f>VLOOKUP(Q100,'CENTRO DE COSTOS'!B:C,3,0)</f>
        <v>#N/A</v>
      </c>
      <c r="I100" s="37" t="str">
        <f t="shared" si="6"/>
        <v>MP.3.6.22.099 Estrategias dinamizadoras del mercado laboral local implementadas</v>
      </c>
      <c r="J100" s="37" t="str">
        <f t="shared" si="7"/>
        <v>Servicio de apoyo al fortalecimiento de políticas públicas para la generación y formalización del empleo en el marco del trabajo decente (3602027)</v>
      </c>
      <c r="K100" s="21" t="s">
        <v>3330</v>
      </c>
      <c r="L100" s="29" t="s">
        <v>3331</v>
      </c>
      <c r="M100" s="24" t="s">
        <v>2892</v>
      </c>
      <c r="N100" s="24">
        <v>1</v>
      </c>
      <c r="O100" s="24">
        <v>3602027</v>
      </c>
      <c r="P100" s="33" t="s">
        <v>3332</v>
      </c>
      <c r="Q100" s="33" t="s">
        <v>3328</v>
      </c>
    </row>
    <row r="101" spans="1:17" ht="41.4" customHeight="1">
      <c r="A101" s="13" t="s">
        <v>270</v>
      </c>
      <c r="B101" s="16" t="s">
        <v>134</v>
      </c>
      <c r="C101" s="16" t="s">
        <v>3333</v>
      </c>
      <c r="D101" s="16" t="s">
        <v>2892</v>
      </c>
      <c r="E101" s="16">
        <v>18</v>
      </c>
      <c r="F101" s="15">
        <v>1702016</v>
      </c>
      <c r="H101" s="14" t="e">
        <f>VLOOKUP(Q101,'CENTRO DE COSTOS'!B:C,3,0)</f>
        <v>#N/A</v>
      </c>
      <c r="I101" s="37" t="str">
        <f t="shared" si="6"/>
        <v>MP.3.7.23.100 Asociaciones de pequeños y medianos productores agropecuarios apoyados</v>
      </c>
      <c r="J101" s="37" t="str">
        <f t="shared" si="7"/>
        <v>Servicio de apoyo para el fomento de la asociatividad (1702016)</v>
      </c>
      <c r="K101" s="21" t="s">
        <v>3334</v>
      </c>
      <c r="L101" s="29" t="s">
        <v>3335</v>
      </c>
      <c r="M101" s="24" t="s">
        <v>2892</v>
      </c>
      <c r="N101" s="24">
        <v>18</v>
      </c>
      <c r="O101" s="24">
        <v>1702016</v>
      </c>
      <c r="P101" s="33" t="s">
        <v>3336</v>
      </c>
      <c r="Q101" s="33" t="s">
        <v>3133</v>
      </c>
    </row>
    <row r="102" spans="1:17" ht="41.4" customHeight="1">
      <c r="A102" s="13" t="s">
        <v>270</v>
      </c>
      <c r="B102" s="16" t="s">
        <v>152</v>
      </c>
      <c r="C102" s="16" t="s">
        <v>3337</v>
      </c>
      <c r="D102" s="16" t="s">
        <v>2892</v>
      </c>
      <c r="E102" s="16">
        <v>1</v>
      </c>
      <c r="F102" s="15">
        <v>1702007</v>
      </c>
      <c r="H102" s="14" t="e">
        <f>VLOOKUP(Q102,'CENTRO DE COSTOS'!B:C,3,0)</f>
        <v>#N/A</v>
      </c>
      <c r="I102" s="37" t="str">
        <f t="shared" si="6"/>
        <v>MP.3.7.23.101 Proyectos productivos cofinanciados</v>
      </c>
      <c r="J102" s="37" t="str">
        <f t="shared" si="7"/>
        <v>Servicio de apoyo financiero para proyectos productivos (1702007)</v>
      </c>
      <c r="K102" s="21" t="s">
        <v>3338</v>
      </c>
      <c r="L102" s="29" t="s">
        <v>3339</v>
      </c>
      <c r="M102" s="24" t="s">
        <v>2892</v>
      </c>
      <c r="N102" s="24">
        <v>1</v>
      </c>
      <c r="O102" s="24">
        <v>1702007</v>
      </c>
      <c r="P102" s="33" t="s">
        <v>3340</v>
      </c>
      <c r="Q102" s="49" t="s">
        <v>3133</v>
      </c>
    </row>
    <row r="103" spans="1:17" ht="41.4" customHeight="1">
      <c r="A103" s="13" t="s">
        <v>270</v>
      </c>
      <c r="B103" s="16" t="s">
        <v>168</v>
      </c>
      <c r="C103" s="16" t="s">
        <v>3341</v>
      </c>
      <c r="D103" s="16" t="s">
        <v>2892</v>
      </c>
      <c r="E103" s="16">
        <v>9</v>
      </c>
      <c r="F103" s="15">
        <v>1709106</v>
      </c>
      <c r="H103" s="14" t="e">
        <f>VLOOKUP(Q103,'CENTRO DE COSTOS'!B:C,3,0)</f>
        <v>#N/A</v>
      </c>
      <c r="I103" s="37" t="str">
        <f t="shared" si="6"/>
        <v>MP.3.7.23.102 Cadenas productivas apoyadas</v>
      </c>
      <c r="J103" s="37" t="str">
        <f t="shared" si="7"/>
        <v>Servicio de apoyo a la comercialización de las cadenas agrícolas, forestales, pecuarias, pesqueras y acuícolas (1709106)</v>
      </c>
      <c r="K103" s="21" t="s">
        <v>3342</v>
      </c>
      <c r="L103" s="29" t="s">
        <v>3343</v>
      </c>
      <c r="M103" s="24" t="s">
        <v>2892</v>
      </c>
      <c r="N103" s="24">
        <v>9</v>
      </c>
      <c r="O103" s="24">
        <v>1709106</v>
      </c>
      <c r="P103" s="33" t="s">
        <v>3344</v>
      </c>
      <c r="Q103" s="33" t="s">
        <v>3133</v>
      </c>
    </row>
    <row r="104" spans="1:17" ht="41.4" customHeight="1">
      <c r="A104" s="13" t="s">
        <v>270</v>
      </c>
      <c r="B104" s="16" t="s">
        <v>184</v>
      </c>
      <c r="C104" s="16" t="s">
        <v>3345</v>
      </c>
      <c r="D104" s="16" t="s">
        <v>2892</v>
      </c>
      <c r="E104" s="16">
        <v>4</v>
      </c>
      <c r="F104" s="15">
        <v>1702038</v>
      </c>
      <c r="H104" s="14" t="e">
        <f>VLOOKUP(Q104,'CENTRO DE COSTOS'!B:C,3,0)</f>
        <v>#N/A</v>
      </c>
      <c r="I104" s="37" t="str">
        <f t="shared" si="6"/>
        <v>MP.3.7.23.103 Eventos de promoción agropecuaria realizados</v>
      </c>
      <c r="J104" s="37" t="str">
        <f t="shared" si="7"/>
        <v>Servicio de apoyo a la comercialización (1702038)</v>
      </c>
      <c r="K104" s="21" t="s">
        <v>3346</v>
      </c>
      <c r="L104" s="29" t="s">
        <v>3347</v>
      </c>
      <c r="M104" s="24" t="s">
        <v>2892</v>
      </c>
      <c r="N104" s="24">
        <v>4</v>
      </c>
      <c r="O104" s="39">
        <v>1702038</v>
      </c>
      <c r="P104" s="40" t="s">
        <v>3348</v>
      </c>
      <c r="Q104" s="33" t="s">
        <v>3133</v>
      </c>
    </row>
    <row r="105" spans="1:17" ht="41.4" customHeight="1">
      <c r="A105" s="13" t="s">
        <v>270</v>
      </c>
      <c r="B105" s="16" t="s">
        <v>198</v>
      </c>
      <c r="C105" s="16" t="s">
        <v>3349</v>
      </c>
      <c r="D105" s="16" t="s">
        <v>2892</v>
      </c>
      <c r="E105" s="16">
        <v>4</v>
      </c>
      <c r="F105" s="15">
        <v>3502010</v>
      </c>
      <c r="H105" s="14" t="e">
        <f>VLOOKUP(Q105,'CENTRO DE COSTOS'!B:C,3,0)</f>
        <v>#N/A</v>
      </c>
      <c r="I105" s="37" t="str">
        <f t="shared" si="6"/>
        <v>MP.3.7.23.104 Proyectos cofinanciados para agregar valor a los productos y/o mejorar los canales de comercialización</v>
      </c>
      <c r="J105" s="37" t="str">
        <f t="shared" si="7"/>
        <v>Servicio de apoyo financiero para agregar valor a los productos y mejorar los canales de comercialización (3502010)</v>
      </c>
      <c r="K105" s="21" t="s">
        <v>3350</v>
      </c>
      <c r="L105" s="29" t="s">
        <v>3351</v>
      </c>
      <c r="M105" s="24" t="s">
        <v>2892</v>
      </c>
      <c r="N105" s="24">
        <v>4</v>
      </c>
      <c r="O105" s="24">
        <v>3502010</v>
      </c>
      <c r="P105" s="33" t="s">
        <v>3352</v>
      </c>
      <c r="Q105" s="33" t="s">
        <v>3133</v>
      </c>
    </row>
    <row r="106" spans="1:17" ht="41.4" customHeight="1">
      <c r="A106" s="13" t="s">
        <v>271</v>
      </c>
      <c r="B106" s="16" t="s">
        <v>98</v>
      </c>
      <c r="C106" s="16" t="s">
        <v>3353</v>
      </c>
      <c r="D106" s="16" t="s">
        <v>2892</v>
      </c>
      <c r="E106" s="16">
        <v>1</v>
      </c>
      <c r="F106" s="15" t="s">
        <v>3354</v>
      </c>
      <c r="H106" s="14" t="e">
        <f>VLOOKUP(Q106,'CENTRO DE COSTOS'!B:C,3,0)</f>
        <v>#N/A</v>
      </c>
      <c r="I106" s="37" t="str">
        <f t="shared" si="6"/>
        <v>MP.3.7.24.105 Estudios de preinversión en logística de transporte elaborados</v>
      </c>
      <c r="J106" s="37" t="str">
        <f t="shared" si="7"/>
        <v>Documentos de estudios técnicos (2407011)</v>
      </c>
      <c r="K106" s="21" t="s">
        <v>3355</v>
      </c>
      <c r="L106" s="28" t="s">
        <v>3356</v>
      </c>
      <c r="M106" s="21" t="s">
        <v>2892</v>
      </c>
      <c r="N106" s="21">
        <v>1</v>
      </c>
      <c r="O106" s="21" t="s">
        <v>3354</v>
      </c>
      <c r="P106" s="42" t="s">
        <v>3357</v>
      </c>
      <c r="Q106" s="42" t="s">
        <v>3358</v>
      </c>
    </row>
    <row r="107" spans="1:17" ht="55.2" customHeight="1">
      <c r="A107" s="13" t="s">
        <v>265</v>
      </c>
      <c r="B107" s="16" t="s">
        <v>129</v>
      </c>
      <c r="C107" s="16" t="s">
        <v>3359</v>
      </c>
      <c r="D107" s="16" t="s">
        <v>2892</v>
      </c>
      <c r="E107" s="16">
        <v>20</v>
      </c>
      <c r="F107" s="15">
        <v>3502012</v>
      </c>
      <c r="H107" s="14" t="e">
        <f>VLOOKUP(Q107,'CENTRO DE COSTOS'!B:C,3,0)</f>
        <v>#N/A</v>
      </c>
      <c r="I107" s="37" t="str">
        <f t="shared" si="6"/>
        <v>MP.3.7.24.106 Eventos realizados que fomenten una mentalidad y cultura innovadora</v>
      </c>
      <c r="J107" s="37" t="str">
        <f t="shared" si="7"/>
        <v>Servicio de apoyo para la modernización y fomento de la innovación empresarial (3502012)</v>
      </c>
      <c r="K107" s="21" t="s">
        <v>3360</v>
      </c>
      <c r="L107" s="29" t="s">
        <v>3361</v>
      </c>
      <c r="M107" s="24" t="s">
        <v>2892</v>
      </c>
      <c r="N107" s="24">
        <v>20</v>
      </c>
      <c r="O107" s="24">
        <v>3502012</v>
      </c>
      <c r="P107" s="33" t="s">
        <v>3362</v>
      </c>
      <c r="Q107" s="33" t="s">
        <v>3328</v>
      </c>
    </row>
    <row r="108" spans="1:17" ht="55.2" customHeight="1">
      <c r="A108" s="13" t="s">
        <v>265</v>
      </c>
      <c r="B108" s="16" t="s">
        <v>147</v>
      </c>
      <c r="C108" s="16" t="s">
        <v>3363</v>
      </c>
      <c r="D108" s="16" t="s">
        <v>2892</v>
      </c>
      <c r="E108" s="16">
        <v>230</v>
      </c>
      <c r="F108" s="15">
        <v>3502004</v>
      </c>
      <c r="H108" s="14" t="e">
        <f>VLOOKUP(Q108,'CENTRO DE COSTOS'!B:C,3,0)</f>
        <v>#N/A</v>
      </c>
      <c r="I108" s="37" t="str">
        <f t="shared" si="6"/>
        <v>MP.3.7.24.107 Empresas apoyadas que mejoran en sus procesos productivos</v>
      </c>
      <c r="J108" s="37" t="str">
        <f t="shared" si="7"/>
        <v>Servicio de apoyo financiero para el mejoramiento de productos o procesos (3502004)</v>
      </c>
      <c r="K108" s="21" t="s">
        <v>3364</v>
      </c>
      <c r="L108" s="29" t="s">
        <v>3365</v>
      </c>
      <c r="M108" s="24" t="s">
        <v>2892</v>
      </c>
      <c r="N108" s="24">
        <v>230</v>
      </c>
      <c r="O108" s="24">
        <v>3502004</v>
      </c>
      <c r="P108" s="33" t="s">
        <v>3366</v>
      </c>
      <c r="Q108" s="33" t="s">
        <v>3328</v>
      </c>
    </row>
    <row r="109" spans="1:17" ht="55.2" customHeight="1">
      <c r="A109" s="13" t="s">
        <v>265</v>
      </c>
      <c r="B109" s="16" t="s">
        <v>164</v>
      </c>
      <c r="C109" s="16" t="s">
        <v>3367</v>
      </c>
      <c r="D109" s="16" t="s">
        <v>2892</v>
      </c>
      <c r="E109" s="16">
        <v>300</v>
      </c>
      <c r="F109" s="15">
        <v>3602032</v>
      </c>
      <c r="H109" s="14" t="e">
        <f>VLOOKUP(Q109,'CENTRO DE COSTOS'!B:C,3,0)</f>
        <v>#N/A</v>
      </c>
      <c r="I109" s="37" t="str">
        <f t="shared" si="6"/>
        <v>MP.3.7.24.108 Emprendimientos asesorados</v>
      </c>
      <c r="J109" s="37" t="str">
        <f t="shared" si="7"/>
        <v>Servicio de asesoría técnica para el emprendimiento (3602032)</v>
      </c>
      <c r="K109" s="21" t="s">
        <v>3368</v>
      </c>
      <c r="L109" s="29" t="s">
        <v>3369</v>
      </c>
      <c r="M109" s="24" t="s">
        <v>2892</v>
      </c>
      <c r="N109" s="24">
        <v>300</v>
      </c>
      <c r="O109" s="24">
        <v>3602032</v>
      </c>
      <c r="P109" s="33" t="s">
        <v>3370</v>
      </c>
      <c r="Q109" s="33" t="s">
        <v>3328</v>
      </c>
    </row>
    <row r="110" spans="1:17" ht="55.2" customHeight="1">
      <c r="A110" s="13" t="s">
        <v>265</v>
      </c>
      <c r="B110" s="16" t="s">
        <v>180</v>
      </c>
      <c r="C110" s="16" t="s">
        <v>3371</v>
      </c>
      <c r="D110" s="16" t="s">
        <v>2892</v>
      </c>
      <c r="E110" s="16">
        <v>480</v>
      </c>
      <c r="F110" s="15">
        <v>3602003</v>
      </c>
      <c r="H110" s="14" t="e">
        <f>VLOOKUP(Q110,'CENTRO DE COSTOS'!B:C,3,0)</f>
        <v>#N/A</v>
      </c>
      <c r="I110" s="37" t="str">
        <f t="shared" si="6"/>
        <v>MP.3.7.24.109 Estudiantes de las Instituciones Educativas Oficiales (IEO) de Palmira capacitados en procesos de creación y desarrollo de emprendimientos y proyectos productivos</v>
      </c>
      <c r="J110" s="37" t="str">
        <f t="shared" si="7"/>
        <v>Servicio de gestión para el emprendimiento solidario (3602003)</v>
      </c>
      <c r="K110" s="21" t="s">
        <v>3372</v>
      </c>
      <c r="L110" s="29" t="s">
        <v>3373</v>
      </c>
      <c r="M110" s="24" t="s">
        <v>2892</v>
      </c>
      <c r="N110" s="24">
        <v>480</v>
      </c>
      <c r="O110" s="24">
        <v>3602003</v>
      </c>
      <c r="P110" s="33" t="s">
        <v>3374</v>
      </c>
      <c r="Q110" s="33" t="s">
        <v>3328</v>
      </c>
    </row>
    <row r="111" spans="1:17" ht="55.2" customHeight="1">
      <c r="A111" s="13" t="s">
        <v>265</v>
      </c>
      <c r="B111" s="16" t="s">
        <v>194</v>
      </c>
      <c r="C111" s="16" t="s">
        <v>3375</v>
      </c>
      <c r="D111" s="16" t="s">
        <v>2892</v>
      </c>
      <c r="E111" s="16">
        <v>200</v>
      </c>
      <c r="F111" s="15">
        <v>3602018</v>
      </c>
      <c r="H111" s="14" t="e">
        <f>VLOOKUP(Q111,'CENTRO DE COSTOS'!B:C,3,0)</f>
        <v>#N/A</v>
      </c>
      <c r="I111" s="37" t="str">
        <f t="shared" si="6"/>
        <v>MP.3.7.24.110 Planes de negocio con viabilidad técnica formulados</v>
      </c>
      <c r="J111" s="37" t="str">
        <f t="shared" si="7"/>
        <v>Servicios de apoyo financiero para la creación de empresas (3602018)</v>
      </c>
      <c r="K111" s="21" t="s">
        <v>3376</v>
      </c>
      <c r="L111" s="29" t="s">
        <v>3377</v>
      </c>
      <c r="M111" s="24" t="s">
        <v>2892</v>
      </c>
      <c r="N111" s="24">
        <v>200</v>
      </c>
      <c r="O111" s="24">
        <v>3602018</v>
      </c>
      <c r="P111" s="33" t="s">
        <v>3378</v>
      </c>
      <c r="Q111" s="33" t="s">
        <v>3328</v>
      </c>
    </row>
    <row r="112" spans="1:17" ht="55.2" customHeight="1">
      <c r="A112" s="13" t="s">
        <v>265</v>
      </c>
      <c r="B112" s="16" t="s">
        <v>207</v>
      </c>
      <c r="C112" s="16" t="s">
        <v>3379</v>
      </c>
      <c r="D112" s="16" t="s">
        <v>2892</v>
      </c>
      <c r="E112" s="16">
        <v>5</v>
      </c>
      <c r="F112" s="15">
        <v>3502049</v>
      </c>
      <c r="H112" s="14" t="e">
        <f>VLOOKUP(Q112,'CENTRO DE COSTOS'!B:C,3,0)</f>
        <v>#N/A</v>
      </c>
      <c r="I112" s="37" t="str">
        <f t="shared" si="6"/>
        <v>MP.3.7.24.111 Rutas de atractivos turísticos desarrolladas en circuito turístico</v>
      </c>
      <c r="J112" s="37" t="str">
        <f t="shared" si="7"/>
        <v>Servicio de circuito turístico (3502049)</v>
      </c>
      <c r="K112" s="21" t="s">
        <v>3380</v>
      </c>
      <c r="L112" s="29" t="s">
        <v>3381</v>
      </c>
      <c r="M112" s="24" t="s">
        <v>2892</v>
      </c>
      <c r="N112" s="24">
        <v>5</v>
      </c>
      <c r="O112" s="24">
        <v>3502049</v>
      </c>
      <c r="P112" s="33" t="s">
        <v>3382</v>
      </c>
      <c r="Q112" s="33" t="s">
        <v>3328</v>
      </c>
    </row>
    <row r="113" spans="1:17" ht="41.4" customHeight="1">
      <c r="A113" s="13" t="s">
        <v>271</v>
      </c>
      <c r="B113" s="16" t="s">
        <v>117</v>
      </c>
      <c r="C113" s="16" t="s">
        <v>3383</v>
      </c>
      <c r="D113" s="16" t="s">
        <v>2892</v>
      </c>
      <c r="E113" s="16">
        <v>60</v>
      </c>
      <c r="F113" s="15" t="s">
        <v>3384</v>
      </c>
      <c r="H113" s="14" t="e">
        <f>VLOOKUP(Q113,'CENTRO DE COSTOS'!B:C,3,0)</f>
        <v>#N/A</v>
      </c>
      <c r="I113" s="37" t="str">
        <f t="shared" si="6"/>
        <v>MP.4.8.25.112 Celdas de estacionamiento regulado disponibles</v>
      </c>
      <c r="J113" s="37" t="str">
        <f t="shared" si="7"/>
        <v>Celdas de estacionamiento disponibles (2409062)</v>
      </c>
      <c r="K113" s="21" t="s">
        <v>3385</v>
      </c>
      <c r="L113" s="28" t="s">
        <v>3386</v>
      </c>
      <c r="M113" s="21" t="s">
        <v>2892</v>
      </c>
      <c r="N113" s="21">
        <v>60</v>
      </c>
      <c r="O113" s="21" t="s">
        <v>3384</v>
      </c>
      <c r="P113" s="42" t="s">
        <v>3387</v>
      </c>
      <c r="Q113" s="42" t="s">
        <v>3358</v>
      </c>
    </row>
    <row r="114" spans="1:17" ht="41.4" customHeight="1">
      <c r="A114" s="13" t="s">
        <v>271</v>
      </c>
      <c r="B114" s="16" t="s">
        <v>135</v>
      </c>
      <c r="C114" s="16" t="s">
        <v>3388</v>
      </c>
      <c r="D114" s="16" t="s">
        <v>2892</v>
      </c>
      <c r="E114" s="16">
        <v>4</v>
      </c>
      <c r="F114" s="15" t="s">
        <v>3389</v>
      </c>
      <c r="H114" s="14" t="e">
        <f>VLOOKUP(Q114,'CENTRO DE COSTOS'!B:C,3,0)</f>
        <v>#N/A</v>
      </c>
      <c r="I114" s="37" t="str">
        <f t="shared" si="6"/>
        <v>MP.4.8.25.113 Estrategias integrales de seguridad vial implementadas</v>
      </c>
      <c r="J114" s="37" t="str">
        <f t="shared" si="7"/>
        <v>Servicio de promoción y difusión para la seguridad de transporte (2409009)</v>
      </c>
      <c r="K114" s="21" t="s">
        <v>3390</v>
      </c>
      <c r="L114" s="28" t="s">
        <v>3391</v>
      </c>
      <c r="M114" s="21" t="s">
        <v>2892</v>
      </c>
      <c r="N114" s="21">
        <v>4</v>
      </c>
      <c r="O114" s="21" t="s">
        <v>3389</v>
      </c>
      <c r="P114" s="42" t="s">
        <v>3392</v>
      </c>
      <c r="Q114" s="42" t="s">
        <v>3358</v>
      </c>
    </row>
    <row r="115" spans="1:17" ht="41.4" customHeight="1">
      <c r="A115" s="13" t="s">
        <v>271</v>
      </c>
      <c r="B115" s="16" t="s">
        <v>153</v>
      </c>
      <c r="C115" s="16" t="s">
        <v>3393</v>
      </c>
      <c r="D115" s="16" t="s">
        <v>2892</v>
      </c>
      <c r="E115" s="16">
        <v>1</v>
      </c>
      <c r="F115" s="15" t="s">
        <v>3394</v>
      </c>
      <c r="H115" s="14" t="e">
        <f>VLOOKUP(Q115,'CENTRO DE COSTOS'!B:C,3,0)</f>
        <v>#N/A</v>
      </c>
      <c r="I115" s="37" t="str">
        <f t="shared" si="6"/>
        <v>MP.4.8.25.114 Observatorio de seguridad vial en funcionamiento</v>
      </c>
      <c r="J115" s="37" t="str">
        <f t="shared" si="7"/>
        <v>Servicio de información de seguridad vial (2409010)</v>
      </c>
      <c r="K115" s="21" t="s">
        <v>3395</v>
      </c>
      <c r="L115" s="28" t="s">
        <v>3396</v>
      </c>
      <c r="M115" s="21" t="s">
        <v>2892</v>
      </c>
      <c r="N115" s="21">
        <v>1</v>
      </c>
      <c r="O115" s="21" t="s">
        <v>3394</v>
      </c>
      <c r="P115" s="42" t="s">
        <v>3397</v>
      </c>
      <c r="Q115" s="42" t="s">
        <v>3358</v>
      </c>
    </row>
    <row r="116" spans="1:17" ht="41.4" customHeight="1">
      <c r="A116" s="13" t="s">
        <v>271</v>
      </c>
      <c r="B116" s="16" t="s">
        <v>169</v>
      </c>
      <c r="C116" s="16" t="s">
        <v>3398</v>
      </c>
      <c r="D116" s="16" t="s">
        <v>2892</v>
      </c>
      <c r="E116" s="16">
        <v>1</v>
      </c>
      <c r="F116" s="15" t="s">
        <v>3399</v>
      </c>
      <c r="H116" s="14" t="e">
        <f>VLOOKUP(Q116,'CENTRO DE COSTOS'!B:C,3,0)</f>
        <v>#N/A</v>
      </c>
      <c r="I116" s="37" t="str">
        <f t="shared" si="6"/>
        <v>MP.4.8.25.115 Organismos de tránsito dotados</v>
      </c>
      <c r="J116" s="37" t="str">
        <f t="shared" si="7"/>
        <v>Servicio de control a la seguridad vial (2409011)</v>
      </c>
      <c r="K116" s="21" t="s">
        <v>3400</v>
      </c>
      <c r="L116" s="28" t="s">
        <v>3401</v>
      </c>
      <c r="M116" s="21" t="s">
        <v>2892</v>
      </c>
      <c r="N116" s="21">
        <v>1</v>
      </c>
      <c r="O116" s="21" t="s">
        <v>3399</v>
      </c>
      <c r="P116" s="42" t="s">
        <v>3402</v>
      </c>
      <c r="Q116" s="42" t="s">
        <v>3358</v>
      </c>
    </row>
    <row r="117" spans="1:17" ht="41.4" customHeight="1">
      <c r="A117" s="13" t="s">
        <v>271</v>
      </c>
      <c r="B117" s="16" t="s">
        <v>185</v>
      </c>
      <c r="C117" s="16" t="s">
        <v>3403</v>
      </c>
      <c r="D117" s="16" t="s">
        <v>2892</v>
      </c>
      <c r="E117" s="16">
        <v>10</v>
      </c>
      <c r="F117" s="15" t="s">
        <v>3404</v>
      </c>
      <c r="H117" s="14" t="e">
        <f>VLOOKUP(Q117,'CENTRO DE COSTOS'!B:C,3,0)</f>
        <v>#N/A</v>
      </c>
      <c r="I117" s="37" t="str">
        <f t="shared" si="6"/>
        <v>MP.4.8.25.116 Semáforos modernizados</v>
      </c>
      <c r="J117" s="37" t="str">
        <f t="shared" si="7"/>
        <v>Infraestructura de transporte para la seguridad vial mejorada (2409003)</v>
      </c>
      <c r="K117" s="21" t="s">
        <v>3405</v>
      </c>
      <c r="L117" s="28" t="s">
        <v>3406</v>
      </c>
      <c r="M117" s="21" t="s">
        <v>2892</v>
      </c>
      <c r="N117" s="21">
        <v>10</v>
      </c>
      <c r="O117" s="21" t="s">
        <v>3404</v>
      </c>
      <c r="P117" s="42" t="s">
        <v>3407</v>
      </c>
      <c r="Q117" s="42" t="s">
        <v>3358</v>
      </c>
    </row>
    <row r="118" spans="1:17" ht="41.4" customHeight="1">
      <c r="A118" s="13" t="s">
        <v>271</v>
      </c>
      <c r="B118" s="16" t="s">
        <v>199</v>
      </c>
      <c r="C118" s="16" t="s">
        <v>3408</v>
      </c>
      <c r="D118" s="16" t="s">
        <v>3020</v>
      </c>
      <c r="E118" s="16">
        <v>35</v>
      </c>
      <c r="F118" s="15" t="s">
        <v>3409</v>
      </c>
      <c r="H118" s="14" t="e">
        <f>VLOOKUP(Q118,'CENTRO DE COSTOS'!B:C,3,0)</f>
        <v>#N/A</v>
      </c>
      <c r="I118" s="37" t="str">
        <f t="shared" si="6"/>
        <v>MP.4.8.25.117 Vías señalizadas</v>
      </c>
      <c r="J118" s="37" t="str">
        <f t="shared" si="7"/>
        <v>Vías con dispositivos de control y señalización (2409039)</v>
      </c>
      <c r="K118" s="21" t="s">
        <v>3410</v>
      </c>
      <c r="L118" s="28" t="s">
        <v>3411</v>
      </c>
      <c r="M118" s="21" t="s">
        <v>3020</v>
      </c>
      <c r="N118" s="21">
        <v>35</v>
      </c>
      <c r="O118" s="21" t="s">
        <v>3409</v>
      </c>
      <c r="P118" s="42" t="s">
        <v>3412</v>
      </c>
      <c r="Q118" s="42" t="s">
        <v>3358</v>
      </c>
    </row>
    <row r="119" spans="1:17" ht="41.4" customHeight="1">
      <c r="A119" s="13" t="s">
        <v>271</v>
      </c>
      <c r="B119" s="16" t="s">
        <v>211</v>
      </c>
      <c r="C119" s="16" t="s">
        <v>3413</v>
      </c>
      <c r="D119" s="16" t="s">
        <v>2892</v>
      </c>
      <c r="E119" s="16">
        <v>1</v>
      </c>
      <c r="F119" s="15" t="s">
        <v>3414</v>
      </c>
      <c r="H119" s="14" t="e">
        <f>VLOOKUP(Q119,'CENTRO DE COSTOS'!B:C,3,0)</f>
        <v>#N/A</v>
      </c>
      <c r="I119" s="37" t="str">
        <f t="shared" si="6"/>
        <v>MP.4.8.26.118 Plan de Movilidad Sostenible y Segura formulado y adoptado</v>
      </c>
      <c r="J119" s="37" t="str">
        <f t="shared" si="7"/>
        <v>Documentos de planeación (2408018)</v>
      </c>
      <c r="K119" s="21" t="s">
        <v>3415</v>
      </c>
      <c r="L119" s="28" t="s">
        <v>3416</v>
      </c>
      <c r="M119" s="21" t="s">
        <v>2892</v>
      </c>
      <c r="N119" s="21">
        <v>1</v>
      </c>
      <c r="O119" s="21" t="s">
        <v>3414</v>
      </c>
      <c r="P119" s="42" t="s">
        <v>2912</v>
      </c>
      <c r="Q119" s="42" t="s">
        <v>3358</v>
      </c>
    </row>
    <row r="120" spans="1:17" ht="41.4" customHeight="1">
      <c r="A120" s="13" t="s">
        <v>271</v>
      </c>
      <c r="B120" s="16" t="s">
        <v>219</v>
      </c>
      <c r="C120" s="16" t="s">
        <v>3417</v>
      </c>
      <c r="D120" s="16" t="s">
        <v>2892</v>
      </c>
      <c r="E120" s="16">
        <v>1</v>
      </c>
      <c r="F120" s="15" t="s">
        <v>3418</v>
      </c>
      <c r="H120" s="14" t="e">
        <f>VLOOKUP(Q120,'CENTRO DE COSTOS'!B:C,3,0)</f>
        <v>#N/A</v>
      </c>
      <c r="I120" s="37" t="str">
        <f t="shared" si="6"/>
        <v>MP.4.8.26.119 Sistemas de transporte público en funcionamiento</v>
      </c>
      <c r="J120" s="37" t="str">
        <f t="shared" si="7"/>
        <v>Servicio de transporte público organizado implementados (SITM. SITP. SETP, SITR) (2408001)</v>
      </c>
      <c r="K120" s="21" t="s">
        <v>3419</v>
      </c>
      <c r="L120" s="28" t="s">
        <v>3420</v>
      </c>
      <c r="M120" s="21" t="s">
        <v>2892</v>
      </c>
      <c r="N120" s="21">
        <v>1</v>
      </c>
      <c r="O120" s="21" t="s">
        <v>3418</v>
      </c>
      <c r="P120" s="42" t="s">
        <v>3421</v>
      </c>
      <c r="Q120" s="42" t="s">
        <v>3358</v>
      </c>
    </row>
    <row r="121" spans="1:17" ht="41.4" customHeight="1">
      <c r="A121" s="13" t="s">
        <v>271</v>
      </c>
      <c r="B121" s="16" t="s">
        <v>225</v>
      </c>
      <c r="C121" s="16" t="s">
        <v>3422</v>
      </c>
      <c r="D121" s="16" t="s">
        <v>3423</v>
      </c>
      <c r="E121" s="16">
        <v>13000</v>
      </c>
      <c r="F121" s="15" t="s">
        <v>3424</v>
      </c>
      <c r="H121" s="14" t="e">
        <f>VLOOKUP(Q121,'CENTRO DE COSTOS'!B:C,3,0)</f>
        <v>#N/A</v>
      </c>
      <c r="I121" s="37" t="str">
        <f t="shared" si="6"/>
        <v>MP.4.8.26.120 Ciclo infraestructura mantenida</v>
      </c>
      <c r="J121" s="37" t="str">
        <f t="shared" si="7"/>
        <v>Ciclo infraestructura para la integración del servicio público de transporte organizado mantenidas (2408010)</v>
      </c>
      <c r="K121" s="21" t="s">
        <v>3425</v>
      </c>
      <c r="L121" s="28" t="s">
        <v>3426</v>
      </c>
      <c r="M121" s="21" t="s">
        <v>3423</v>
      </c>
      <c r="N121" s="21">
        <v>13000</v>
      </c>
      <c r="O121" s="21" t="s">
        <v>3424</v>
      </c>
      <c r="P121" s="42" t="s">
        <v>3427</v>
      </c>
      <c r="Q121" s="42" t="s">
        <v>3358</v>
      </c>
    </row>
    <row r="122" spans="1:17" ht="41.4" customHeight="1">
      <c r="A122" s="13" t="s">
        <v>271</v>
      </c>
      <c r="B122" s="16" t="s">
        <v>231</v>
      </c>
      <c r="C122" s="16" t="s">
        <v>3428</v>
      </c>
      <c r="D122" s="16" t="s">
        <v>2892</v>
      </c>
      <c r="E122" s="16">
        <v>4</v>
      </c>
      <c r="F122" s="15" t="s">
        <v>3429</v>
      </c>
      <c r="H122" s="14" t="e">
        <f>VLOOKUP(Q122,'CENTRO DE COSTOS'!B:C,3,0)</f>
        <v>#N/A</v>
      </c>
      <c r="I122" s="37" t="str">
        <f t="shared" si="6"/>
        <v>MP.4.8.26.121 Ciclo parqueaderos construidos</v>
      </c>
      <c r="J122" s="37" t="str">
        <f t="shared" si="7"/>
        <v>Ciclo parqueaderos construidos (2408012)</v>
      </c>
      <c r="K122" s="21" t="s">
        <v>3430</v>
      </c>
      <c r="L122" s="28" t="s">
        <v>3431</v>
      </c>
      <c r="M122" s="21" t="s">
        <v>2892</v>
      </c>
      <c r="N122" s="21">
        <v>4</v>
      </c>
      <c r="O122" s="21" t="s">
        <v>3429</v>
      </c>
      <c r="P122" s="42" t="s">
        <v>3431</v>
      </c>
      <c r="Q122" s="42" t="s">
        <v>3358</v>
      </c>
    </row>
    <row r="123" spans="1:17" ht="55.2" customHeight="1">
      <c r="A123" s="13" t="s">
        <v>269</v>
      </c>
      <c r="B123" s="16" t="s">
        <v>218</v>
      </c>
      <c r="C123" s="16" t="s">
        <v>3432</v>
      </c>
      <c r="D123" s="16" t="s">
        <v>3020</v>
      </c>
      <c r="E123" s="16">
        <v>25</v>
      </c>
      <c r="F123" s="15">
        <v>2402116</v>
      </c>
      <c r="H123" s="14" t="e">
        <f>VLOOKUP(Q123,'CENTRO DE COSTOS'!B:C,3,0)</f>
        <v>#N/A</v>
      </c>
      <c r="I123" s="37" t="str">
        <f t="shared" si="6"/>
        <v>MP.4.8.27.129 Vía urbana rehabilitada</v>
      </c>
      <c r="J123" s="37" t="str">
        <f t="shared" si="7"/>
        <v>Vía urbana rehabilitada (2402116)</v>
      </c>
      <c r="K123" s="21" t="s">
        <v>3433</v>
      </c>
      <c r="L123" s="29" t="s">
        <v>3434</v>
      </c>
      <c r="M123" s="24" t="s">
        <v>3020</v>
      </c>
      <c r="N123" s="24">
        <v>25</v>
      </c>
      <c r="O123" s="24">
        <v>2402116</v>
      </c>
      <c r="P123" s="33" t="s">
        <v>3434</v>
      </c>
      <c r="Q123" s="33" t="s">
        <v>3010</v>
      </c>
    </row>
    <row r="124" spans="1:17" ht="55.2" customHeight="1">
      <c r="A124" s="13" t="s">
        <v>269</v>
      </c>
      <c r="B124" s="16" t="s">
        <v>224</v>
      </c>
      <c r="C124" s="16" t="s">
        <v>3435</v>
      </c>
      <c r="D124" s="16" t="s">
        <v>2892</v>
      </c>
      <c r="E124" s="16">
        <v>1</v>
      </c>
      <c r="F124" s="15">
        <v>2408004</v>
      </c>
      <c r="H124" s="14" t="e">
        <f>VLOOKUP(Q124,'CENTRO DE COSTOS'!B:C,3,0)</f>
        <v>#N/A</v>
      </c>
      <c r="I124" s="37" t="str">
        <f t="shared" si="6"/>
        <v>MP.4.8.26.122 Central intermodal de transporte construida</v>
      </c>
      <c r="J124" s="37" t="str">
        <f t="shared" si="7"/>
        <v>Espacios dedicados a la intermodalidad (2408004)</v>
      </c>
      <c r="K124" s="21" t="s">
        <v>3436</v>
      </c>
      <c r="L124" s="29" t="s">
        <v>3437</v>
      </c>
      <c r="M124" s="24" t="s">
        <v>2892</v>
      </c>
      <c r="N124" s="24">
        <v>1</v>
      </c>
      <c r="O124" s="24">
        <v>2408004</v>
      </c>
      <c r="P124" s="33" t="s">
        <v>3438</v>
      </c>
      <c r="Q124" s="33" t="s">
        <v>3010</v>
      </c>
    </row>
    <row r="125" spans="1:17" ht="55.2" customHeight="1">
      <c r="A125" s="13" t="s">
        <v>269</v>
      </c>
      <c r="B125" s="16" t="s">
        <v>230</v>
      </c>
      <c r="C125" s="16" t="s">
        <v>3439</v>
      </c>
      <c r="D125" s="16" t="s">
        <v>2892</v>
      </c>
      <c r="E125" s="16">
        <v>2</v>
      </c>
      <c r="F125" s="15">
        <v>2408024</v>
      </c>
      <c r="H125" s="14" t="e">
        <f>VLOOKUP(Q125,'CENTRO DE COSTOS'!B:C,3,0)</f>
        <v>#N/A</v>
      </c>
      <c r="I125" s="37" t="str">
        <f t="shared" si="6"/>
        <v>MP.4.8.26.123 Estudios de preinversión para infraestructura de transporte intermodal realizados</v>
      </c>
      <c r="J125" s="37" t="str">
        <f t="shared" si="7"/>
        <v>Estudios de preinversión (2408024)</v>
      </c>
      <c r="K125" s="21" t="s">
        <v>3440</v>
      </c>
      <c r="L125" s="29" t="s">
        <v>3441</v>
      </c>
      <c r="M125" s="24" t="s">
        <v>2892</v>
      </c>
      <c r="N125" s="24">
        <v>2</v>
      </c>
      <c r="O125" s="24">
        <v>2408024</v>
      </c>
      <c r="P125" s="33" t="s">
        <v>3442</v>
      </c>
      <c r="Q125" s="33" t="s">
        <v>3010</v>
      </c>
    </row>
    <row r="126" spans="1:17" ht="55.2" customHeight="1">
      <c r="A126" s="13" t="s">
        <v>269</v>
      </c>
      <c r="B126" s="16" t="s">
        <v>234</v>
      </c>
      <c r="C126" s="16" t="s">
        <v>3443</v>
      </c>
      <c r="D126" s="16" t="s">
        <v>2892</v>
      </c>
      <c r="E126" s="16">
        <v>26</v>
      </c>
      <c r="F126" s="15">
        <v>4001031</v>
      </c>
      <c r="H126" s="14" t="e">
        <f>VLOOKUP(Q126,'CENTRO DE COSTOS'!B:C,3,0)</f>
        <v>#N/A</v>
      </c>
      <c r="I126" s="37" t="str">
        <f t="shared" si="6"/>
        <v>MP.1.3.9.035 Hogares beneficiados con adquisición de vivienda</v>
      </c>
      <c r="J126" s="37" t="str">
        <f t="shared" si="7"/>
        <v>Servicio de apoyo financiero para adquisición de vivienda (4001031)</v>
      </c>
      <c r="K126" s="21" t="s">
        <v>3444</v>
      </c>
      <c r="L126" s="29" t="s">
        <v>3445</v>
      </c>
      <c r="M126" s="24" t="s">
        <v>2892</v>
      </c>
      <c r="N126" s="24">
        <v>26</v>
      </c>
      <c r="O126" s="24">
        <v>4001031</v>
      </c>
      <c r="P126" s="33" t="s">
        <v>3446</v>
      </c>
      <c r="Q126" s="33" t="s">
        <v>3010</v>
      </c>
    </row>
    <row r="127" spans="1:17" ht="55.2" customHeight="1">
      <c r="A127" s="13" t="s">
        <v>269</v>
      </c>
      <c r="B127" s="16" t="s">
        <v>236</v>
      </c>
      <c r="C127" s="16" t="s">
        <v>3447</v>
      </c>
      <c r="D127" s="16" t="s">
        <v>2892</v>
      </c>
      <c r="E127" s="16">
        <v>54</v>
      </c>
      <c r="F127" s="15">
        <v>4001032</v>
      </c>
      <c r="H127" s="14" t="e">
        <f>VLOOKUP(Q127,'CENTRO DE COSTOS'!B:C,3,0)</f>
        <v>#N/A</v>
      </c>
      <c r="I127" s="37" t="str">
        <f t="shared" si="6"/>
        <v>MP.1.3.9.036 Hogares beneficiados con mejoramiento de una vivienda</v>
      </c>
      <c r="J127" s="37" t="str">
        <f t="shared" si="7"/>
        <v>Servicio de apoyo financiero para mejoramiento de vivienda (4001032)</v>
      </c>
      <c r="K127" s="21" t="s">
        <v>3448</v>
      </c>
      <c r="L127" s="29" t="s">
        <v>3449</v>
      </c>
      <c r="M127" s="24" t="s">
        <v>2892</v>
      </c>
      <c r="N127" s="24">
        <v>54</v>
      </c>
      <c r="O127" s="24">
        <v>4001032</v>
      </c>
      <c r="P127" s="33" t="s">
        <v>3450</v>
      </c>
      <c r="Q127" s="33" t="s">
        <v>3010</v>
      </c>
    </row>
    <row r="128" spans="1:17" ht="55.2" customHeight="1">
      <c r="A128" s="13" t="s">
        <v>269</v>
      </c>
      <c r="B128" s="16" t="s">
        <v>238</v>
      </c>
      <c r="C128" s="16" t="s">
        <v>3451</v>
      </c>
      <c r="D128" s="16" t="s">
        <v>3292</v>
      </c>
      <c r="E128" s="16">
        <v>20300</v>
      </c>
      <c r="F128" s="15">
        <v>4002019</v>
      </c>
      <c r="H128" s="14" t="e">
        <f>VLOOKUP(Q128,'CENTRO DE COSTOS'!B:C,3,0)</f>
        <v>#N/A</v>
      </c>
      <c r="I128" s="37" t="str">
        <f t="shared" si="6"/>
        <v>MP.4.9.28.132 Espacio público construido</v>
      </c>
      <c r="J128" s="37" t="str">
        <f t="shared" si="7"/>
        <v>Espacio publico construido (4002019)</v>
      </c>
      <c r="K128" s="21" t="s">
        <v>3452</v>
      </c>
      <c r="L128" s="29" t="s">
        <v>3453</v>
      </c>
      <c r="M128" s="24" t="s">
        <v>3292</v>
      </c>
      <c r="N128" s="24">
        <v>20300</v>
      </c>
      <c r="O128" s="24">
        <v>4002019</v>
      </c>
      <c r="P128" s="33" t="s">
        <v>3454</v>
      </c>
      <c r="Q128" s="33" t="s">
        <v>3010</v>
      </c>
    </row>
    <row r="129" spans="1:17" ht="55.2" customHeight="1">
      <c r="A129" s="13" t="s">
        <v>269</v>
      </c>
      <c r="B129" s="16" t="s">
        <v>240</v>
      </c>
      <c r="C129" s="16" t="s">
        <v>3455</v>
      </c>
      <c r="D129" s="16" t="s">
        <v>3292</v>
      </c>
      <c r="E129" s="16">
        <v>140305</v>
      </c>
      <c r="F129" s="15">
        <v>4002020</v>
      </c>
      <c r="H129" s="14" t="e">
        <f>VLOOKUP(Q129,'CENTRO DE COSTOS'!B:C,3,0)</f>
        <v>#N/A</v>
      </c>
      <c r="I129" s="37" t="str">
        <f t="shared" si="6"/>
        <v>MP.4.9.28.131 Espacio público adecuado</v>
      </c>
      <c r="J129" s="37" t="str">
        <f t="shared" si="7"/>
        <v>Espacio publico adecuado (4002020)</v>
      </c>
      <c r="K129" s="21" t="s">
        <v>3456</v>
      </c>
      <c r="L129" s="29" t="s">
        <v>3457</v>
      </c>
      <c r="M129" s="24" t="s">
        <v>3292</v>
      </c>
      <c r="N129" s="24">
        <v>140305</v>
      </c>
      <c r="O129" s="24">
        <v>4002020</v>
      </c>
      <c r="P129" s="33" t="s">
        <v>3458</v>
      </c>
      <c r="Q129" s="33" t="s">
        <v>3010</v>
      </c>
    </row>
    <row r="130" spans="1:17" ht="55.2" customHeight="1">
      <c r="A130" s="13" t="s">
        <v>269</v>
      </c>
      <c r="B130" s="16" t="s">
        <v>242</v>
      </c>
      <c r="C130" s="16" t="s">
        <v>3459</v>
      </c>
      <c r="D130" s="16" t="s">
        <v>2892</v>
      </c>
      <c r="E130" s="16">
        <v>4</v>
      </c>
      <c r="F130" s="15">
        <v>4003015</v>
      </c>
      <c r="H130" s="14" t="e">
        <f>VLOOKUP(Q130,'CENTRO DE COSTOS'!B:C,3,0)</f>
        <v>#N/A</v>
      </c>
      <c r="I130" s="37" t="str">
        <f t="shared" ref="I130:I154" si="8">CONCATENATE(K130," ",L130)</f>
        <v>MP.1.3.7.025 Acueductos construidos</v>
      </c>
      <c r="J130" s="37" t="str">
        <f t="shared" ref="J130:J154" si="9">CONCATENATE(P130," (",O130,")")</f>
        <v>Acueductos construidos (4003015)</v>
      </c>
      <c r="K130" s="21" t="s">
        <v>3460</v>
      </c>
      <c r="L130" s="29" t="s">
        <v>3461</v>
      </c>
      <c r="M130" s="24" t="s">
        <v>2892</v>
      </c>
      <c r="N130" s="24">
        <v>4</v>
      </c>
      <c r="O130" s="24">
        <v>4003015</v>
      </c>
      <c r="P130" s="33" t="s">
        <v>3461</v>
      </c>
      <c r="Q130" s="33" t="s">
        <v>3010</v>
      </c>
    </row>
    <row r="131" spans="1:17" ht="27.6" customHeight="1">
      <c r="A131" s="13" t="s">
        <v>274</v>
      </c>
      <c r="B131" s="16" t="s">
        <v>171</v>
      </c>
      <c r="C131" s="16" t="s">
        <v>3462</v>
      </c>
      <c r="D131" s="16" t="s">
        <v>2892</v>
      </c>
      <c r="E131" s="16">
        <v>4</v>
      </c>
      <c r="F131" s="15">
        <v>4501048</v>
      </c>
      <c r="H131" s="14" t="e">
        <f>VLOOKUP(Q131,'CENTRO DE COSTOS'!B:C,3,0)</f>
        <v>#N/A</v>
      </c>
      <c r="I131" s="37" t="str">
        <f t="shared" si="8"/>
        <v>MP.4.9.28.130 Estrategias de inspección y control del espacio público implementadas</v>
      </c>
      <c r="J131" s="37" t="str">
        <f t="shared" si="9"/>
        <v>Servicio de apoyo para el acceso a la justicia policiva (4501048)</v>
      </c>
      <c r="K131" s="21" t="s">
        <v>3463</v>
      </c>
      <c r="L131" s="28" t="s">
        <v>3464</v>
      </c>
      <c r="M131" s="21" t="s">
        <v>2892</v>
      </c>
      <c r="N131" s="21">
        <v>4</v>
      </c>
      <c r="O131" s="21">
        <v>4501048</v>
      </c>
      <c r="P131" s="42" t="s">
        <v>3465</v>
      </c>
      <c r="Q131" s="42" t="s">
        <v>2973</v>
      </c>
    </row>
    <row r="132" spans="1:17" ht="55.2" customHeight="1">
      <c r="A132" s="13" t="s">
        <v>269</v>
      </c>
      <c r="B132" s="16" t="s">
        <v>244</v>
      </c>
      <c r="C132" s="16" t="s">
        <v>3466</v>
      </c>
      <c r="D132" s="16" t="s">
        <v>2892</v>
      </c>
      <c r="E132" s="16">
        <v>5</v>
      </c>
      <c r="F132" s="15">
        <v>4003018</v>
      </c>
      <c r="H132" s="14" t="e">
        <f>VLOOKUP(Q132,'CENTRO DE COSTOS'!B:C,3,0)</f>
        <v>#N/A</v>
      </c>
      <c r="I132" s="37" t="str">
        <f t="shared" si="8"/>
        <v>MP.1.3.7.026 Alcantarillados construidos</v>
      </c>
      <c r="J132" s="37" t="str">
        <f t="shared" si="9"/>
        <v>Alcantarillados construidos (4003018)</v>
      </c>
      <c r="K132" s="21" t="s">
        <v>3467</v>
      </c>
      <c r="L132" s="29" t="s">
        <v>3468</v>
      </c>
      <c r="M132" s="24" t="s">
        <v>2892</v>
      </c>
      <c r="N132" s="24">
        <v>5</v>
      </c>
      <c r="O132" s="24">
        <v>4003018</v>
      </c>
      <c r="P132" s="33" t="s">
        <v>3468</v>
      </c>
      <c r="Q132" s="33" t="s">
        <v>3010</v>
      </c>
    </row>
    <row r="133" spans="1:17" ht="55.2" customHeight="1">
      <c r="A133" s="13" t="s">
        <v>269</v>
      </c>
      <c r="B133" s="16" t="s">
        <v>246</v>
      </c>
      <c r="C133" s="16" t="s">
        <v>3469</v>
      </c>
      <c r="D133" s="16" t="s">
        <v>2892</v>
      </c>
      <c r="E133" s="16">
        <v>80000</v>
      </c>
      <c r="F133" s="15">
        <v>4003047</v>
      </c>
      <c r="H133" s="14" t="e">
        <f>VLOOKUP(Q133,'CENTRO DE COSTOS'!B:C,3,0)</f>
        <v>#N/A</v>
      </c>
      <c r="I133" s="37" t="str">
        <f t="shared" si="8"/>
        <v>MP.1.3.7.030 Usuarios beneficiados con subsidios de acueducto y saneamiento básico</v>
      </c>
      <c r="J133" s="37" t="str">
        <f t="shared" si="9"/>
        <v>Servicio de apoyo financiero para subsidios al consumo en los servicios públicos domiciliarios (4003047)</v>
      </c>
      <c r="K133" s="21" t="s">
        <v>3470</v>
      </c>
      <c r="L133" s="29" t="s">
        <v>3471</v>
      </c>
      <c r="M133" s="24" t="s">
        <v>2892</v>
      </c>
      <c r="N133" s="24">
        <v>80000</v>
      </c>
      <c r="O133" s="24">
        <v>4003047</v>
      </c>
      <c r="P133" s="33" t="s">
        <v>3472</v>
      </c>
      <c r="Q133" s="33" t="s">
        <v>3010</v>
      </c>
    </row>
    <row r="134" spans="1:17" ht="27.6" customHeight="1">
      <c r="A134" s="13" t="s">
        <v>2980</v>
      </c>
      <c r="B134" s="16" t="s">
        <v>124</v>
      </c>
      <c r="C134" s="16" t="s">
        <v>3473</v>
      </c>
      <c r="D134" s="16" t="s">
        <v>2892</v>
      </c>
      <c r="E134" s="16">
        <v>1</v>
      </c>
      <c r="F134" s="15">
        <v>4502035</v>
      </c>
      <c r="H134" s="14" t="e">
        <f>VLOOKUP(Q134,'CENTRO DE COSTOS'!B:C,3,0)</f>
        <v>#N/A</v>
      </c>
      <c r="I134" s="37" t="str">
        <f t="shared" si="8"/>
        <v>MP.5.10.31.151 Documento de prospectiva Palmira Visión 2050 elaborado</v>
      </c>
      <c r="J134" s="37" t="str">
        <f t="shared" si="9"/>
        <v>Documentos de planeación (4502035)</v>
      </c>
      <c r="K134" s="21" t="s">
        <v>3474</v>
      </c>
      <c r="L134" s="28" t="s">
        <v>3475</v>
      </c>
      <c r="M134" s="21" t="s">
        <v>2892</v>
      </c>
      <c r="N134" s="21">
        <v>1</v>
      </c>
      <c r="O134" s="41">
        <v>4502035</v>
      </c>
      <c r="P134" s="42" t="s">
        <v>2912</v>
      </c>
      <c r="Q134" s="42" t="s">
        <v>2984</v>
      </c>
    </row>
    <row r="135" spans="1:17" ht="41.4" customHeight="1">
      <c r="A135" s="13" t="s">
        <v>2985</v>
      </c>
      <c r="B135" s="16" t="s">
        <v>85</v>
      </c>
      <c r="C135" s="16" t="s">
        <v>3476</v>
      </c>
      <c r="D135" s="16" t="s">
        <v>2892</v>
      </c>
      <c r="E135" s="16">
        <v>8</v>
      </c>
      <c r="F135" s="15" t="s">
        <v>3477</v>
      </c>
      <c r="H135" s="14" t="e">
        <f>VLOOKUP(Q135,'CENTRO DE COSTOS'!B:C,3,0)</f>
        <v>#N/A</v>
      </c>
      <c r="I135" s="37" t="str">
        <f t="shared" si="8"/>
        <v>MP.5.10.30.134 Predios para obras de interés del municipio adquiridos</v>
      </c>
      <c r="J135" s="37" t="str">
        <f t="shared" si="9"/>
        <v>Sedes adquiridas (4599015)</v>
      </c>
      <c r="K135" s="21" t="s">
        <v>3478</v>
      </c>
      <c r="L135" s="29" t="s">
        <v>3479</v>
      </c>
      <c r="M135" s="24" t="s">
        <v>2892</v>
      </c>
      <c r="N135" s="24">
        <v>8</v>
      </c>
      <c r="O135" s="24" t="s">
        <v>3477</v>
      </c>
      <c r="P135" s="44" t="s">
        <v>3480</v>
      </c>
      <c r="Q135" s="33" t="s">
        <v>2991</v>
      </c>
    </row>
    <row r="136" spans="1:17" ht="41.4" customHeight="1">
      <c r="A136" s="13" t="s">
        <v>2985</v>
      </c>
      <c r="B136" s="16" t="s">
        <v>105</v>
      </c>
      <c r="C136" s="16" t="s">
        <v>3481</v>
      </c>
      <c r="D136" s="16" t="s">
        <v>2892</v>
      </c>
      <c r="E136" s="16">
        <v>5</v>
      </c>
      <c r="F136" s="15" t="s">
        <v>3482</v>
      </c>
      <c r="H136" s="14" t="e">
        <f>VLOOKUP(Q136,'CENTRO DE COSTOS'!B:C,3,0)</f>
        <v>#N/A</v>
      </c>
      <c r="I136" s="37" t="str">
        <f t="shared" si="8"/>
        <v>MP.5.10.30.135 Espacios adecuados para la preservación de la memoria institucional, cultural y alimentaria del municipio</v>
      </c>
      <c r="J136" s="37" t="str">
        <f t="shared" si="9"/>
        <v>Sedes ampliadas (4599010)</v>
      </c>
      <c r="K136" s="21" t="s">
        <v>3483</v>
      </c>
      <c r="L136" s="29" t="s">
        <v>3484</v>
      </c>
      <c r="M136" s="24" t="s">
        <v>2892</v>
      </c>
      <c r="N136" s="24">
        <v>5</v>
      </c>
      <c r="O136" s="24" t="s">
        <v>3482</v>
      </c>
      <c r="P136" s="44" t="s">
        <v>3485</v>
      </c>
      <c r="Q136" s="33" t="s">
        <v>2991</v>
      </c>
    </row>
    <row r="137" spans="1:17" ht="41.4" customHeight="1">
      <c r="A137" s="13" t="s">
        <v>2985</v>
      </c>
      <c r="B137" s="16" t="s">
        <v>123</v>
      </c>
      <c r="C137" s="16" t="s">
        <v>3486</v>
      </c>
      <c r="D137" s="16" t="s">
        <v>2892</v>
      </c>
      <c r="E137" s="16">
        <v>20</v>
      </c>
      <c r="F137" s="15" t="s">
        <v>3487</v>
      </c>
      <c r="H137" s="14" t="e">
        <f>VLOOKUP(Q137,'CENTRO DE COSTOS'!B:C,3,0)</f>
        <v>#N/A</v>
      </c>
      <c r="I137" s="37" t="str">
        <f t="shared" si="8"/>
        <v>MP.5.10.30.136 Sedes institucionales mantenidas</v>
      </c>
      <c r="J137" s="37" t="str">
        <f t="shared" si="9"/>
        <v>Sedes mantenidas (4599016)</v>
      </c>
      <c r="K137" s="21" t="s">
        <v>3488</v>
      </c>
      <c r="L137" s="29" t="s">
        <v>3489</v>
      </c>
      <c r="M137" s="24" t="s">
        <v>2892</v>
      </c>
      <c r="N137" s="24">
        <v>20</v>
      </c>
      <c r="O137" s="24" t="s">
        <v>3487</v>
      </c>
      <c r="P137" s="44" t="s">
        <v>3490</v>
      </c>
      <c r="Q137" s="33" t="s">
        <v>2991</v>
      </c>
    </row>
    <row r="138" spans="1:17" ht="41.4" customHeight="1">
      <c r="A138" s="13" t="s">
        <v>2985</v>
      </c>
      <c r="B138" s="16" t="s">
        <v>141</v>
      </c>
      <c r="C138" s="16" t="s">
        <v>3491</v>
      </c>
      <c r="D138" s="16" t="s">
        <v>2892</v>
      </c>
      <c r="E138" s="16">
        <v>90</v>
      </c>
      <c r="F138" s="15" t="s">
        <v>3492</v>
      </c>
      <c r="H138" s="14" t="e">
        <f>VLOOKUP(Q138,'CENTRO DE COSTOS'!B:C,3,0)</f>
        <v>#N/A</v>
      </c>
      <c r="I138" s="37" t="str">
        <f t="shared" si="8"/>
        <v>MP.5.10.31.137 Capacitaciones a servidores públicos realizadas</v>
      </c>
      <c r="J138" s="37" t="str">
        <f t="shared" si="9"/>
        <v>Servicio de educación informal  (4599030)</v>
      </c>
      <c r="K138" s="21" t="s">
        <v>3493</v>
      </c>
      <c r="L138" s="29" t="s">
        <v>3494</v>
      </c>
      <c r="M138" s="24" t="s">
        <v>2892</v>
      </c>
      <c r="N138" s="24">
        <v>90</v>
      </c>
      <c r="O138" s="24" t="s">
        <v>3492</v>
      </c>
      <c r="P138" s="44" t="s">
        <v>3495</v>
      </c>
      <c r="Q138" s="33" t="s">
        <v>2991</v>
      </c>
    </row>
    <row r="139" spans="1:17" ht="55.2" customHeight="1">
      <c r="A139" s="13" t="s">
        <v>269</v>
      </c>
      <c r="B139" s="16" t="s">
        <v>248</v>
      </c>
      <c r="C139" s="16" t="s">
        <v>3496</v>
      </c>
      <c r="D139" s="16" t="s">
        <v>2892</v>
      </c>
      <c r="E139" s="16">
        <v>1</v>
      </c>
      <c r="F139" s="15">
        <v>4599025</v>
      </c>
      <c r="H139" s="14" t="e">
        <f>VLOOKUP(Q139,'CENTRO DE COSTOS'!B:C,3,0)</f>
        <v>#N/A</v>
      </c>
      <c r="I139" s="37" t="str">
        <f t="shared" si="8"/>
        <v>MP.5.10.31.138 Observatorio de obras en desarrollo en funcionamiento</v>
      </c>
      <c r="J139" s="37" t="str">
        <f t="shared" si="9"/>
        <v>Servicios de información implementados (4599025)</v>
      </c>
      <c r="K139" s="21" t="s">
        <v>3497</v>
      </c>
      <c r="L139" s="29" t="s">
        <v>3498</v>
      </c>
      <c r="M139" s="24" t="s">
        <v>2892</v>
      </c>
      <c r="N139" s="24">
        <v>1</v>
      </c>
      <c r="O139" s="24">
        <v>4599025</v>
      </c>
      <c r="P139" s="44" t="s">
        <v>3499</v>
      </c>
      <c r="Q139" s="33" t="s">
        <v>3010</v>
      </c>
    </row>
    <row r="140" spans="1:17" ht="27.6" customHeight="1">
      <c r="A140" s="13" t="s">
        <v>257</v>
      </c>
      <c r="B140" s="16" t="s">
        <v>84</v>
      </c>
      <c r="C140" s="16" t="s">
        <v>3500</v>
      </c>
      <c r="D140" s="16" t="s">
        <v>2892</v>
      </c>
      <c r="E140" s="16">
        <v>4</v>
      </c>
      <c r="F140" s="15">
        <v>4599031</v>
      </c>
      <c r="H140" s="14" t="e">
        <f>VLOOKUP(Q140,'CENTRO DE COSTOS'!B:C,3,0)</f>
        <v>#N/A</v>
      </c>
      <c r="I140" s="37" t="str">
        <f t="shared" si="8"/>
        <v>MP.5.10.31.139 Mecanismos de cooperación suscritos</v>
      </c>
      <c r="J140" s="37" t="str">
        <f t="shared" si="9"/>
        <v>Servicio de asistencia técnica (4599031)</v>
      </c>
      <c r="K140" s="21" t="s">
        <v>3501</v>
      </c>
      <c r="L140" s="29" t="s">
        <v>3502</v>
      </c>
      <c r="M140" s="24" t="s">
        <v>2892</v>
      </c>
      <c r="N140" s="24">
        <v>4</v>
      </c>
      <c r="O140" s="24">
        <v>4599031</v>
      </c>
      <c r="P140" s="44" t="s">
        <v>3503</v>
      </c>
      <c r="Q140" s="33" t="s">
        <v>3504</v>
      </c>
    </row>
    <row r="141" spans="1:17" ht="41.4" customHeight="1">
      <c r="A141" s="13" t="s">
        <v>273</v>
      </c>
      <c r="B141" s="16" t="s">
        <v>100</v>
      </c>
      <c r="C141" s="16" t="s">
        <v>3505</v>
      </c>
      <c r="D141" s="16" t="s">
        <v>2892</v>
      </c>
      <c r="E141" s="16">
        <v>1</v>
      </c>
      <c r="F141" s="15" t="s">
        <v>3506</v>
      </c>
      <c r="H141" s="14" t="e">
        <f>VLOOKUP(Q141,'CENTRO DE COSTOS'!B:C,3,0)</f>
        <v>#N/A</v>
      </c>
      <c r="I141" s="37" t="str">
        <f t="shared" si="8"/>
        <v>MP.5.10.31.140 Plan de Estratégico de Comunicaciones Institucional con seguimiento realizado</v>
      </c>
      <c r="J141" s="37" t="str">
        <f t="shared" si="9"/>
        <v>Documentos de planeación (4599019)</v>
      </c>
      <c r="K141" s="21" t="s">
        <v>3507</v>
      </c>
      <c r="L141" s="28" t="s">
        <v>3508</v>
      </c>
      <c r="M141" s="21" t="s">
        <v>2892</v>
      </c>
      <c r="N141" s="21">
        <v>1</v>
      </c>
      <c r="O141" s="21" t="s">
        <v>3506</v>
      </c>
      <c r="P141" s="45" t="s">
        <v>2912</v>
      </c>
      <c r="Q141" s="42" t="s">
        <v>3509</v>
      </c>
    </row>
    <row r="142" spans="1:17" ht="27.6" customHeight="1">
      <c r="A142" s="13" t="s">
        <v>257</v>
      </c>
      <c r="B142" s="16" t="s">
        <v>104</v>
      </c>
      <c r="C142" s="16" t="s">
        <v>3505</v>
      </c>
      <c r="D142" s="16" t="s">
        <v>2892</v>
      </c>
      <c r="E142" s="16">
        <v>1</v>
      </c>
      <c r="F142" s="15">
        <v>4599019</v>
      </c>
      <c r="H142" s="14" t="e">
        <f>VLOOKUP(Q142,'CENTRO DE COSTOS'!B:C,3,0)</f>
        <v>#N/A</v>
      </c>
      <c r="I142" s="37" t="str">
        <f t="shared" si="8"/>
        <v>MP.5.10.31.141 Programas articuladores diseñados, implementados y con seguimiento</v>
      </c>
      <c r="J142" s="37" t="str">
        <f t="shared" si="9"/>
        <v>Documentos de planeación (4599019)</v>
      </c>
      <c r="K142" s="21" t="s">
        <v>3510</v>
      </c>
      <c r="L142" s="29" t="s">
        <v>3511</v>
      </c>
      <c r="M142" s="24" t="s">
        <v>2892</v>
      </c>
      <c r="N142" s="24">
        <v>1</v>
      </c>
      <c r="O142" s="24">
        <v>4599019</v>
      </c>
      <c r="P142" s="44" t="s">
        <v>2912</v>
      </c>
      <c r="Q142" s="33" t="s">
        <v>3504</v>
      </c>
    </row>
    <row r="143" spans="1:17" ht="27.6" customHeight="1">
      <c r="A143" s="13" t="s">
        <v>257</v>
      </c>
      <c r="B143" s="16" t="s">
        <v>122</v>
      </c>
      <c r="C143" s="16" t="s">
        <v>3512</v>
      </c>
      <c r="D143" s="16" t="s">
        <v>2892</v>
      </c>
      <c r="E143" s="16">
        <v>1</v>
      </c>
      <c r="F143" s="15">
        <v>4599036</v>
      </c>
      <c r="H143" s="14" t="e">
        <f>VLOOKUP(Q143,'CENTRO DE COSTOS'!B:C,3,0)</f>
        <v>#N/A</v>
      </c>
      <c r="I143" s="37" t="str">
        <f t="shared" si="8"/>
        <v>MP.5.10.31.142 Sistema de gestión documental actualizado</v>
      </c>
      <c r="J143" s="37" t="str">
        <f t="shared" si="9"/>
        <v>Servicio de gestión documental actualizado (4599036)</v>
      </c>
      <c r="K143" s="21" t="s">
        <v>3513</v>
      </c>
      <c r="L143" s="29" t="s">
        <v>3514</v>
      </c>
      <c r="M143" s="24" t="s">
        <v>2892</v>
      </c>
      <c r="N143" s="24">
        <v>1</v>
      </c>
      <c r="O143" s="24">
        <v>4599036</v>
      </c>
      <c r="P143" s="44" t="s">
        <v>3515</v>
      </c>
      <c r="Q143" s="33" t="s">
        <v>3504</v>
      </c>
    </row>
    <row r="144" spans="1:17" ht="27.6" customHeight="1">
      <c r="A144" s="13" t="s">
        <v>257</v>
      </c>
      <c r="B144" s="16" t="s">
        <v>140</v>
      </c>
      <c r="C144" s="16" t="s">
        <v>3516</v>
      </c>
      <c r="D144" s="16" t="s">
        <v>2892</v>
      </c>
      <c r="E144" s="16">
        <v>1</v>
      </c>
      <c r="F144" s="15">
        <v>4599023</v>
      </c>
      <c r="H144" s="14" t="e">
        <f>VLOOKUP(Q144,'CENTRO DE COSTOS'!B:C,3,0)</f>
        <v>#N/A</v>
      </c>
      <c r="I144" s="37" t="str">
        <f t="shared" si="8"/>
        <v>MP.5.10.31.143 Sistema integrado de gestión implementado</v>
      </c>
      <c r="J144" s="37" t="str">
        <f t="shared" si="9"/>
        <v>Servicio de Implementación Sistemas de Gestión (4599023)</v>
      </c>
      <c r="K144" s="21" t="s">
        <v>3517</v>
      </c>
      <c r="L144" s="29" t="s">
        <v>3518</v>
      </c>
      <c r="M144" s="24" t="s">
        <v>2892</v>
      </c>
      <c r="N144" s="24">
        <v>1</v>
      </c>
      <c r="O144" s="24">
        <v>4599023</v>
      </c>
      <c r="P144" s="44" t="s">
        <v>3519</v>
      </c>
      <c r="Q144" s="33" t="s">
        <v>3504</v>
      </c>
    </row>
    <row r="145" spans="1:17" ht="27.6" customHeight="1">
      <c r="A145" s="13" t="s">
        <v>3520</v>
      </c>
      <c r="B145" s="16" t="s">
        <v>87</v>
      </c>
      <c r="C145" s="16" t="s">
        <v>3521</v>
      </c>
      <c r="D145" s="16" t="s">
        <v>2892</v>
      </c>
      <c r="E145" s="16">
        <v>4</v>
      </c>
      <c r="F145" s="15" t="s">
        <v>3522</v>
      </c>
      <c r="H145" s="14" t="e">
        <f>VLOOKUP(Q145,'CENTRO DE COSTOS'!B:C,3,0)</f>
        <v>#N/A</v>
      </c>
      <c r="I145" s="37" t="str">
        <f t="shared" si="8"/>
        <v>MP.5.10.31.144 Estrategia para el mejoramiento del Índice de Desempeño Fiscal ejecutada</v>
      </c>
      <c r="J145" s="37" t="str">
        <f t="shared" si="9"/>
        <v>Servicio de saneamiento fiscal y financiero (4599002)</v>
      </c>
      <c r="K145" s="21" t="s">
        <v>3523</v>
      </c>
      <c r="L145" s="28" t="s">
        <v>3524</v>
      </c>
      <c r="M145" s="21" t="s">
        <v>2892</v>
      </c>
      <c r="N145" s="21">
        <v>4</v>
      </c>
      <c r="O145" s="21" t="s">
        <v>3522</v>
      </c>
      <c r="P145" s="45" t="s">
        <v>3525</v>
      </c>
      <c r="Q145" s="42" t="s">
        <v>3526</v>
      </c>
    </row>
    <row r="146" spans="1:17" ht="55.2" customHeight="1">
      <c r="A146" s="13" t="s">
        <v>2985</v>
      </c>
      <c r="B146" s="16" t="s">
        <v>158</v>
      </c>
      <c r="C146" s="16" t="s">
        <v>3527</v>
      </c>
      <c r="D146" s="16" t="s">
        <v>2892</v>
      </c>
      <c r="E146" s="16">
        <v>3</v>
      </c>
      <c r="F146" s="15" t="s">
        <v>3528</v>
      </c>
      <c r="H146" s="14" t="e">
        <f>VLOOKUP(Q146,'CENTRO DE COSTOS'!B:C,3,0)</f>
        <v>#N/A</v>
      </c>
      <c r="I146" s="37" t="str">
        <f t="shared" si="8"/>
        <v>MP.5.10.31.145 Documentos técnicos para la administración de bienes muebles e inmuebles del municipio y la implementación del plan vial institucional elaborados</v>
      </c>
      <c r="J146" s="37" t="str">
        <f t="shared" si="9"/>
        <v>Documentos de lineamientos técnicos (4599018)</v>
      </c>
      <c r="K146" s="21" t="s">
        <v>3529</v>
      </c>
      <c r="L146" s="29" t="s">
        <v>3530</v>
      </c>
      <c r="M146" s="24" t="s">
        <v>2892</v>
      </c>
      <c r="N146" s="24">
        <v>3</v>
      </c>
      <c r="O146" s="24" t="s">
        <v>3528</v>
      </c>
      <c r="P146" s="44" t="s">
        <v>3531</v>
      </c>
      <c r="Q146" s="33" t="s">
        <v>2991</v>
      </c>
    </row>
    <row r="147" spans="1:17" ht="41.4" customHeight="1">
      <c r="A147" s="13" t="s">
        <v>3032</v>
      </c>
      <c r="B147" s="16" t="s">
        <v>149</v>
      </c>
      <c r="C147" s="16" t="s">
        <v>3532</v>
      </c>
      <c r="D147" s="16" t="s">
        <v>2892</v>
      </c>
      <c r="E147" s="16">
        <v>2</v>
      </c>
      <c r="F147" s="15" t="s">
        <v>3533</v>
      </c>
      <c r="H147" s="14" t="e">
        <f>VLOOKUP(Q147,'CENTRO DE COSTOS'!B:C,3,0)</f>
        <v>#N/A</v>
      </c>
      <c r="I147" s="37" t="str">
        <f t="shared" si="8"/>
        <v>MP.5.10.31.146 Sistemas de información institucionales actualizados</v>
      </c>
      <c r="J147" s="37" t="str">
        <f t="shared" si="9"/>
        <v>Servicio de información actualizado (2301077)</v>
      </c>
      <c r="K147" s="21" t="s">
        <v>3534</v>
      </c>
      <c r="L147" s="29" t="s">
        <v>3535</v>
      </c>
      <c r="M147" s="24" t="s">
        <v>2892</v>
      </c>
      <c r="N147" s="24">
        <v>2</v>
      </c>
      <c r="O147" s="24" t="s">
        <v>3533</v>
      </c>
      <c r="P147" s="44" t="s">
        <v>3536</v>
      </c>
      <c r="Q147" s="33" t="s">
        <v>3038</v>
      </c>
    </row>
    <row r="148" spans="1:17" ht="41.4" customHeight="1">
      <c r="A148" s="13" t="s">
        <v>3032</v>
      </c>
      <c r="B148" s="16" t="s">
        <v>165</v>
      </c>
      <c r="C148" s="16" t="s">
        <v>3537</v>
      </c>
      <c r="D148" s="16" t="s">
        <v>2892</v>
      </c>
      <c r="E148" s="16">
        <v>2</v>
      </c>
      <c r="F148" s="15" t="s">
        <v>3538</v>
      </c>
      <c r="H148" s="14" t="e">
        <f>VLOOKUP(Q148,'CENTRO DE COSTOS'!B:C,3,0)</f>
        <v>#N/A</v>
      </c>
      <c r="I148" s="37" t="str">
        <f t="shared" si="8"/>
        <v>MP.5.10.31.147 Sistemas de información implementados</v>
      </c>
      <c r="J148" s="37" t="str">
        <f t="shared" si="9"/>
        <v>Servicio de Información implementado (2301075)</v>
      </c>
      <c r="K148" s="21" t="s">
        <v>3539</v>
      </c>
      <c r="L148" s="29" t="s">
        <v>3540</v>
      </c>
      <c r="M148" s="24" t="s">
        <v>2892</v>
      </c>
      <c r="N148" s="24">
        <v>2</v>
      </c>
      <c r="O148" s="24" t="s">
        <v>3538</v>
      </c>
      <c r="P148" s="44" t="s">
        <v>3541</v>
      </c>
      <c r="Q148" s="33" t="s">
        <v>3038</v>
      </c>
    </row>
    <row r="149" spans="1:17" ht="41.4" customHeight="1">
      <c r="A149" s="13" t="s">
        <v>2985</v>
      </c>
      <c r="B149" s="16" t="s">
        <v>174</v>
      </c>
      <c r="C149" s="16" t="s">
        <v>3505</v>
      </c>
      <c r="D149" s="16" t="s">
        <v>2892</v>
      </c>
      <c r="E149" s="16">
        <v>4</v>
      </c>
      <c r="F149" s="15" t="s">
        <v>3506</v>
      </c>
      <c r="H149" s="14" t="e">
        <f>VLOOKUP(Q149,'CENTRO DE COSTOS'!B:C,3,0)</f>
        <v>#N/A</v>
      </c>
      <c r="I149" s="37" t="str">
        <f t="shared" si="8"/>
        <v>MP.5.10.31.148 Documento de Plan Institucional de Bienestar implementado</v>
      </c>
      <c r="J149" s="37" t="str">
        <f t="shared" si="9"/>
        <v>Documentos de planeación (4599019)</v>
      </c>
      <c r="K149" s="21" t="s">
        <v>3542</v>
      </c>
      <c r="L149" s="29" t="s">
        <v>3543</v>
      </c>
      <c r="M149" s="24" t="s">
        <v>2892</v>
      </c>
      <c r="N149" s="24">
        <v>4</v>
      </c>
      <c r="O149" s="24" t="s">
        <v>3506</v>
      </c>
      <c r="P149" s="44" t="s">
        <v>2912</v>
      </c>
      <c r="Q149" s="33" t="s">
        <v>2991</v>
      </c>
    </row>
    <row r="150" spans="1:17" ht="41.4" customHeight="1">
      <c r="A150" s="13" t="s">
        <v>2985</v>
      </c>
      <c r="B150" s="16" t="s">
        <v>189</v>
      </c>
      <c r="C150" s="16" t="s">
        <v>3516</v>
      </c>
      <c r="D150" s="16" t="s">
        <v>2892</v>
      </c>
      <c r="E150" s="16">
        <v>2</v>
      </c>
      <c r="F150" s="15" t="s">
        <v>3544</v>
      </c>
      <c r="H150" s="14" t="e">
        <f>VLOOKUP(Q150,'CENTRO DE COSTOS'!B:C,3,0)</f>
        <v>#N/A</v>
      </c>
      <c r="I150" s="37" t="str">
        <f t="shared" si="8"/>
        <v>MP.5.10.31.149 Herramientas implementadas para fortalecer la capacidad administrativa del municipio</v>
      </c>
      <c r="J150" s="37" t="str">
        <f t="shared" si="9"/>
        <v>Servicio de Implementación Sistemas de Gestión (4599023)</v>
      </c>
      <c r="K150" s="21" t="s">
        <v>3545</v>
      </c>
      <c r="L150" s="29" t="s">
        <v>3546</v>
      </c>
      <c r="M150" s="24" t="s">
        <v>2892</v>
      </c>
      <c r="N150" s="24">
        <v>2</v>
      </c>
      <c r="O150" s="24" t="s">
        <v>3544</v>
      </c>
      <c r="P150" s="44" t="s">
        <v>3519</v>
      </c>
      <c r="Q150" s="33" t="s">
        <v>2991</v>
      </c>
    </row>
    <row r="151" spans="1:17" ht="41.4" customHeight="1">
      <c r="A151" s="13" t="s">
        <v>2980</v>
      </c>
      <c r="B151" s="16" t="s">
        <v>142</v>
      </c>
      <c r="C151" s="16" t="s">
        <v>3496</v>
      </c>
      <c r="D151" s="16" t="s">
        <v>2892</v>
      </c>
      <c r="E151" s="16">
        <v>5</v>
      </c>
      <c r="F151" s="15">
        <v>4599025</v>
      </c>
      <c r="H151" s="14" t="e">
        <f>VLOOKUP(Q151,'CENTRO DE COSTOS'!B:C,3,0)</f>
        <v>#N/A</v>
      </c>
      <c r="I151" s="37" t="str">
        <f t="shared" si="8"/>
        <v>MP.5.10.31.153 Sistemas de información para gestión, consulta y generación de documentos en operación</v>
      </c>
      <c r="J151" s="37" t="str">
        <f t="shared" si="9"/>
        <v>Servicios de información implementados (4599025)</v>
      </c>
      <c r="K151" s="21" t="s">
        <v>3547</v>
      </c>
      <c r="L151" s="28" t="s">
        <v>3548</v>
      </c>
      <c r="M151" s="21" t="s">
        <v>2892</v>
      </c>
      <c r="N151" s="21">
        <v>5</v>
      </c>
      <c r="O151" s="41">
        <v>4599025</v>
      </c>
      <c r="P151" s="42" t="s">
        <v>3499</v>
      </c>
      <c r="Q151" s="42" t="s">
        <v>2984</v>
      </c>
    </row>
    <row r="152" spans="1:17" ht="27.6" customHeight="1">
      <c r="A152" s="13" t="s">
        <v>2980</v>
      </c>
      <c r="B152" s="16" t="s">
        <v>159</v>
      </c>
      <c r="C152" s="16" t="s">
        <v>3500</v>
      </c>
      <c r="D152" s="16" t="s">
        <v>2892</v>
      </c>
      <c r="E152" s="16">
        <v>24</v>
      </c>
      <c r="F152" s="15">
        <v>4599031</v>
      </c>
      <c r="H152" s="14" t="e">
        <f>VLOOKUP(Q152,'CENTRO DE COSTOS'!B:C,3,0)</f>
        <v>#N/A</v>
      </c>
      <c r="I152" s="37" t="str">
        <f t="shared" si="8"/>
        <v>MP.5.10.31.150 Dependencias con asistencia técnica para la mejora de la gestión administrativa</v>
      </c>
      <c r="J152" s="37" t="str">
        <f t="shared" si="9"/>
        <v>Servicio de asistencia técnica (4599031)</v>
      </c>
      <c r="K152" s="21" t="s">
        <v>3549</v>
      </c>
      <c r="L152" s="28" t="s">
        <v>3550</v>
      </c>
      <c r="M152" s="21" t="s">
        <v>2892</v>
      </c>
      <c r="N152" s="21">
        <v>24</v>
      </c>
      <c r="O152" s="41">
        <v>4599031</v>
      </c>
      <c r="P152" s="42" t="s">
        <v>3503</v>
      </c>
      <c r="Q152" s="42" t="s">
        <v>2984</v>
      </c>
    </row>
    <row r="153" spans="1:17" ht="27.6" customHeight="1">
      <c r="A153" s="13" t="s">
        <v>2980</v>
      </c>
      <c r="B153" s="16" t="s">
        <v>175</v>
      </c>
      <c r="C153" s="16" t="s">
        <v>3551</v>
      </c>
      <c r="D153" s="16" t="s">
        <v>2892</v>
      </c>
      <c r="E153" s="16">
        <v>108967</v>
      </c>
      <c r="F153" s="15">
        <v>4599033</v>
      </c>
      <c r="H153" s="14" t="e">
        <f>VLOOKUP(Q153,'CENTRO DE COSTOS'!B:C,3,0)</f>
        <v>#N/A</v>
      </c>
      <c r="I153" s="37" t="str">
        <f t="shared" si="8"/>
        <v>MP.1.2.5.020 Hogares con encuesta de Sisbén realizada</v>
      </c>
      <c r="J153" s="37" t="str">
        <f t="shared" si="9"/>
        <v>Servicio de información para el registro administrativo de SISBEN (4599033)</v>
      </c>
      <c r="K153" s="21" t="s">
        <v>3552</v>
      </c>
      <c r="L153" s="28" t="s">
        <v>3553</v>
      </c>
      <c r="M153" s="21" t="s">
        <v>2892</v>
      </c>
      <c r="N153" s="21">
        <v>108967</v>
      </c>
      <c r="O153" s="41">
        <v>4599033</v>
      </c>
      <c r="P153" s="42" t="s">
        <v>3554</v>
      </c>
      <c r="Q153" s="42" t="s">
        <v>2984</v>
      </c>
    </row>
    <row r="154" spans="1:17" ht="27.6" customHeight="1">
      <c r="A154" s="13" t="s">
        <v>2980</v>
      </c>
      <c r="B154" s="16" t="s">
        <v>190</v>
      </c>
      <c r="C154" s="16" t="s">
        <v>3555</v>
      </c>
      <c r="D154" s="16" t="s">
        <v>2892</v>
      </c>
      <c r="E154" s="16">
        <v>94153</v>
      </c>
      <c r="F154" s="15" t="s">
        <v>3556</v>
      </c>
      <c r="H154" s="14" t="e">
        <f>VLOOKUP(Q154,'CENTRO DE COSTOS'!B:C,3,0)</f>
        <v>#N/A</v>
      </c>
      <c r="I154" s="37" t="str">
        <f t="shared" si="8"/>
        <v>MP.1.3.7.031 Predios con estratificación socioeconómica</v>
      </c>
      <c r="J154" s="37" t="str">
        <f t="shared" si="9"/>
        <v>Servicio de estratificación socioeconómica (0401105)</v>
      </c>
      <c r="K154" s="21" t="s">
        <v>3557</v>
      </c>
      <c r="L154" s="31" t="s">
        <v>3558</v>
      </c>
      <c r="M154" s="32" t="s">
        <v>2892</v>
      </c>
      <c r="N154" s="25">
        <v>94153</v>
      </c>
      <c r="O154" s="46" t="s">
        <v>3556</v>
      </c>
      <c r="P154" s="42" t="s">
        <v>3559</v>
      </c>
      <c r="Q154" s="50" t="s">
        <v>2984</v>
      </c>
    </row>
    <row r="155" spans="1:17" ht="27.6" customHeight="1">
      <c r="A155" s="13" t="s">
        <v>2980</v>
      </c>
      <c r="B155" s="16" t="s">
        <v>203</v>
      </c>
      <c r="C155" s="16" t="s">
        <v>3560</v>
      </c>
      <c r="D155" s="16" t="s">
        <v>2892</v>
      </c>
      <c r="E155" s="16">
        <v>1</v>
      </c>
      <c r="F155" s="15" t="s">
        <v>3561</v>
      </c>
      <c r="K155" s="21"/>
      <c r="L155" s="28"/>
      <c r="M155" s="21"/>
      <c r="N155" s="21"/>
      <c r="O155" s="46"/>
      <c r="P155" s="42"/>
      <c r="Q155" s="42"/>
    </row>
    <row r="156" spans="1:17" ht="41.4" customHeight="1">
      <c r="A156" s="13" t="s">
        <v>3562</v>
      </c>
      <c r="B156" s="16" t="s">
        <v>93</v>
      </c>
      <c r="C156" s="16" t="s">
        <v>3563</v>
      </c>
      <c r="D156" s="16" t="s">
        <v>2892</v>
      </c>
      <c r="E156" s="16">
        <v>1</v>
      </c>
      <c r="F156" s="15" t="s">
        <v>3564</v>
      </c>
      <c r="H156" s="14" t="e">
        <f>VLOOKUP(Q156,'CENTRO DE COSTOS'!B:C,3,0)</f>
        <v>#N/A</v>
      </c>
      <c r="I156" s="37" t="str">
        <f t="shared" ref="I156:I175" si="10">CONCATENATE(K156," ",L156)</f>
        <v>MP.5.10.32.155 Sistema de información para la atención de eventos de seguridad, convivencia, emergencias, desastres y tránsito implementado</v>
      </c>
      <c r="J156" s="37" t="str">
        <f t="shared" ref="J156:J175" si="11">CONCATENATE(P156," (",O156,")")</f>
        <v>Servicio información implementado (4501007)</v>
      </c>
      <c r="K156" s="21" t="s">
        <v>3565</v>
      </c>
      <c r="L156" s="28" t="s">
        <v>3566</v>
      </c>
      <c r="M156" s="21" t="s">
        <v>2892</v>
      </c>
      <c r="N156" s="21">
        <v>1</v>
      </c>
      <c r="O156" s="21" t="s">
        <v>3564</v>
      </c>
      <c r="P156" s="42" t="s">
        <v>3567</v>
      </c>
      <c r="Q156" s="42" t="s">
        <v>3568</v>
      </c>
    </row>
    <row r="157" spans="1:17" ht="41.4" customHeight="1">
      <c r="A157" s="13" t="s">
        <v>3562</v>
      </c>
      <c r="B157" s="16" t="s">
        <v>112</v>
      </c>
      <c r="C157" s="16" t="s">
        <v>3569</v>
      </c>
      <c r="D157" s="16" t="s">
        <v>2892</v>
      </c>
      <c r="E157" s="16">
        <v>1</v>
      </c>
      <c r="F157" s="19" t="s">
        <v>3570</v>
      </c>
      <c r="H157" s="14" t="e">
        <f>VLOOKUP(Q157,'CENTRO DE COSTOS'!B:C,3,0)</f>
        <v>#N/A</v>
      </c>
      <c r="I157" s="37" t="str">
        <f t="shared" si="10"/>
        <v>MP.5.10.32.156 Sistema de información y análisis delictivo actualizado</v>
      </c>
      <c r="J157" s="37" t="str">
        <f t="shared" si="11"/>
        <v>Servicio de información actualizado (4501008)</v>
      </c>
      <c r="K157" s="21" t="s">
        <v>3571</v>
      </c>
      <c r="L157" s="28" t="s">
        <v>3572</v>
      </c>
      <c r="M157" s="21" t="s">
        <v>2892</v>
      </c>
      <c r="N157" s="21">
        <v>1</v>
      </c>
      <c r="O157" s="21" t="s">
        <v>3570</v>
      </c>
      <c r="P157" s="42" t="s">
        <v>3536</v>
      </c>
      <c r="Q157" s="42" t="s">
        <v>3568</v>
      </c>
    </row>
    <row r="158" spans="1:17" ht="41.4" customHeight="1">
      <c r="A158" s="13" t="s">
        <v>3562</v>
      </c>
      <c r="B158" s="16" t="s">
        <v>130</v>
      </c>
      <c r="C158" s="16" t="s">
        <v>3462</v>
      </c>
      <c r="D158" s="16" t="s">
        <v>2892</v>
      </c>
      <c r="E158" s="16">
        <v>1</v>
      </c>
      <c r="F158" s="15" t="s">
        <v>3573</v>
      </c>
      <c r="H158" s="14" t="e">
        <f>VLOOKUP(Q158,'CENTRO DE COSTOS'!B:C,3,0)</f>
        <v>#N/A</v>
      </c>
      <c r="I158" s="37" t="str">
        <f t="shared" si="10"/>
        <v>MP.5.10.32.157 Estrategia de apoyo a la fuerza pública y a organismos de seguridad implementada</v>
      </c>
      <c r="J158" s="37" t="str">
        <f t="shared" si="11"/>
        <v>Servicio de apoyo para el acceso a la justicia policiva (4501048)</v>
      </c>
      <c r="K158" s="21" t="s">
        <v>3574</v>
      </c>
      <c r="L158" s="28" t="s">
        <v>3575</v>
      </c>
      <c r="M158" s="21" t="s">
        <v>2892</v>
      </c>
      <c r="N158" s="21">
        <v>1</v>
      </c>
      <c r="O158" s="21" t="s">
        <v>3573</v>
      </c>
      <c r="P158" s="42" t="s">
        <v>3465</v>
      </c>
      <c r="Q158" s="42" t="s">
        <v>3568</v>
      </c>
    </row>
    <row r="159" spans="1:17" ht="41.4" customHeight="1">
      <c r="A159" s="13" t="s">
        <v>3562</v>
      </c>
      <c r="B159" s="16" t="s">
        <v>148</v>
      </c>
      <c r="C159" s="16" t="s">
        <v>2992</v>
      </c>
      <c r="D159" s="16" t="s">
        <v>2892</v>
      </c>
      <c r="E159" s="16">
        <v>1</v>
      </c>
      <c r="F159" s="15" t="s">
        <v>2993</v>
      </c>
      <c r="H159" s="14" t="e">
        <f>VLOOKUP(Q159,'CENTRO DE COSTOS'!B:C,3,0)</f>
        <v>#N/A</v>
      </c>
      <c r="I159" s="37" t="str">
        <f t="shared" si="10"/>
        <v>MP.5.10.32.158 Estrategias de promoción de la participación ciudadana en temas de seguridad y convivencia implementadas</v>
      </c>
      <c r="J159" s="37" t="str">
        <f t="shared" si="11"/>
        <v>Servicio de promoción a la participación ciudadana (4502001)</v>
      </c>
      <c r="K159" s="21" t="s">
        <v>3576</v>
      </c>
      <c r="L159" s="28" t="s">
        <v>3577</v>
      </c>
      <c r="M159" s="21" t="s">
        <v>2892</v>
      </c>
      <c r="N159" s="21">
        <v>1</v>
      </c>
      <c r="O159" s="21" t="s">
        <v>2993</v>
      </c>
      <c r="P159" s="42" t="s">
        <v>2996</v>
      </c>
      <c r="Q159" s="42" t="s">
        <v>3568</v>
      </c>
    </row>
    <row r="160" spans="1:17" ht="41.4" customHeight="1">
      <c r="A160" s="13" t="s">
        <v>3578</v>
      </c>
      <c r="B160" s="16" t="s">
        <v>91</v>
      </c>
      <c r="C160" s="16" t="s">
        <v>3579</v>
      </c>
      <c r="D160" s="16" t="s">
        <v>2892</v>
      </c>
      <c r="E160" s="16">
        <v>4</v>
      </c>
      <c r="F160" s="19">
        <v>4599029</v>
      </c>
      <c r="H160" s="14" t="e">
        <f>VLOOKUP(Q160,'CENTRO DE COSTOS'!B:C,3,0)</f>
        <v>#N/A</v>
      </c>
      <c r="I160" s="37" t="str">
        <f t="shared" si="10"/>
        <v>MP.5.10.33.159 Estrategia de desconcentración de la oferta institucional implementada</v>
      </c>
      <c r="J160" s="37" t="str">
        <f t="shared" si="11"/>
        <v>Servicio de integración de la oferta pública (4599029)</v>
      </c>
      <c r="K160" s="21" t="s">
        <v>3580</v>
      </c>
      <c r="L160" s="28" t="s">
        <v>3581</v>
      </c>
      <c r="M160" s="21" t="s">
        <v>2892</v>
      </c>
      <c r="N160" s="21">
        <v>4</v>
      </c>
      <c r="O160" s="21">
        <v>4599029</v>
      </c>
      <c r="P160" s="42" t="s">
        <v>3582</v>
      </c>
      <c r="Q160" s="42" t="s">
        <v>3583</v>
      </c>
    </row>
    <row r="161" spans="1:17" ht="41.4" customHeight="1">
      <c r="A161" s="13" t="s">
        <v>3578</v>
      </c>
      <c r="B161" s="16" t="s">
        <v>110</v>
      </c>
      <c r="C161" s="16" t="s">
        <v>2992</v>
      </c>
      <c r="D161" s="16" t="s">
        <v>2892</v>
      </c>
      <c r="E161" s="16">
        <v>4</v>
      </c>
      <c r="F161" s="15">
        <v>4502001</v>
      </c>
      <c r="H161" s="14" t="e">
        <f>VLOOKUP(Q161,'CENTRO DE COSTOS'!B:C,3,0)</f>
        <v>#N/A</v>
      </c>
      <c r="I161" s="37" t="str">
        <f t="shared" si="10"/>
        <v>MP.5.10.33.160 Estrategias de promoción a la participación ciudadana formuladas e implementadas</v>
      </c>
      <c r="J161" s="37" t="str">
        <f t="shared" si="11"/>
        <v>Servicio de promoción a la participación ciudadana (4502001)</v>
      </c>
      <c r="K161" s="21" t="s">
        <v>3584</v>
      </c>
      <c r="L161" s="28" t="s">
        <v>3585</v>
      </c>
      <c r="M161" s="21" t="s">
        <v>2892</v>
      </c>
      <c r="N161" s="21">
        <v>4</v>
      </c>
      <c r="O161" s="21">
        <v>4502001</v>
      </c>
      <c r="P161" s="42" t="s">
        <v>2996</v>
      </c>
      <c r="Q161" s="42" t="s">
        <v>3583</v>
      </c>
    </row>
    <row r="162" spans="1:17" ht="41.4" customHeight="1">
      <c r="A162" s="13" t="s">
        <v>3578</v>
      </c>
      <c r="B162" s="16" t="s">
        <v>128</v>
      </c>
      <c r="C162" s="16" t="s">
        <v>3500</v>
      </c>
      <c r="D162" s="16" t="s">
        <v>2892</v>
      </c>
      <c r="E162" s="16">
        <v>288</v>
      </c>
      <c r="F162" s="15">
        <v>4599031</v>
      </c>
      <c r="H162" s="14" t="e">
        <f>VLOOKUP(Q162,'CENTRO DE COSTOS'!B:C,3,0)</f>
        <v>#N/A</v>
      </c>
      <c r="I162" s="37" t="str">
        <f t="shared" si="10"/>
        <v>MP.5.10.33.161 Organismos sociales y comunales asistidos técnicamente</v>
      </c>
      <c r="J162" s="37" t="str">
        <f t="shared" si="11"/>
        <v>Servicio de asistencia técnica (4599031)</v>
      </c>
      <c r="K162" s="21" t="s">
        <v>3586</v>
      </c>
      <c r="L162" s="28" t="s">
        <v>3587</v>
      </c>
      <c r="M162" s="21" t="s">
        <v>2892</v>
      </c>
      <c r="N162" s="21">
        <v>288</v>
      </c>
      <c r="O162" s="21">
        <v>4599031</v>
      </c>
      <c r="P162" s="42" t="s">
        <v>3503</v>
      </c>
      <c r="Q162" s="42" t="s">
        <v>3583</v>
      </c>
    </row>
    <row r="163" spans="1:17" ht="41.4" customHeight="1">
      <c r="A163" s="13" t="s">
        <v>3578</v>
      </c>
      <c r="B163" s="16" t="s">
        <v>146</v>
      </c>
      <c r="C163" s="16" t="s">
        <v>3579</v>
      </c>
      <c r="D163" s="16" t="s">
        <v>2892</v>
      </c>
      <c r="E163" s="16">
        <v>240000</v>
      </c>
      <c r="F163" s="15">
        <v>4599029</v>
      </c>
      <c r="H163" s="14" t="e">
        <f>VLOOKUP(Q163,'CENTRO DE COSTOS'!B:C,3,0)</f>
        <v>#N/A</v>
      </c>
      <c r="I163" s="37" t="str">
        <f t="shared" si="10"/>
        <v>MP.5.10.33.162 Personas atendidas con la oferta institucional</v>
      </c>
      <c r="J163" s="37" t="str">
        <f t="shared" si="11"/>
        <v>Servicio de integración de la oferta pública (4599029)</v>
      </c>
      <c r="K163" s="21" t="s">
        <v>3588</v>
      </c>
      <c r="L163" s="28" t="s">
        <v>3589</v>
      </c>
      <c r="M163" s="21" t="s">
        <v>2892</v>
      </c>
      <c r="N163" s="21">
        <v>240000</v>
      </c>
      <c r="O163" s="21">
        <v>4599029</v>
      </c>
      <c r="P163" s="42" t="s">
        <v>3582</v>
      </c>
      <c r="Q163" s="42" t="s">
        <v>3583</v>
      </c>
    </row>
    <row r="164" spans="1:17" ht="41.4" customHeight="1">
      <c r="A164" s="13" t="s">
        <v>3578</v>
      </c>
      <c r="B164" s="16" t="s">
        <v>163</v>
      </c>
      <c r="C164" s="16" t="s">
        <v>3473</v>
      </c>
      <c r="D164" s="16" t="s">
        <v>2892</v>
      </c>
      <c r="E164" s="16">
        <v>1</v>
      </c>
      <c r="F164" s="15">
        <v>4502035</v>
      </c>
      <c r="H164" s="14" t="e">
        <f>VLOOKUP(Q164,'CENTRO DE COSTOS'!B:C,3,0)</f>
        <v>#N/A</v>
      </c>
      <c r="I164" s="37" t="str">
        <f t="shared" si="10"/>
        <v>MP.5.10.33.163 Política pública de participación ciudadana formulada y adoptada</v>
      </c>
      <c r="J164" s="37" t="str">
        <f t="shared" si="11"/>
        <v>Documentos de planeación (4502035)</v>
      </c>
      <c r="K164" s="21" t="s">
        <v>3590</v>
      </c>
      <c r="L164" s="28" t="s">
        <v>3591</v>
      </c>
      <c r="M164" s="21" t="s">
        <v>2892</v>
      </c>
      <c r="N164" s="21">
        <v>1</v>
      </c>
      <c r="O164" s="21">
        <v>4502035</v>
      </c>
      <c r="P164" s="42" t="s">
        <v>2912</v>
      </c>
      <c r="Q164" s="42" t="s">
        <v>3583</v>
      </c>
    </row>
    <row r="165" spans="1:17" ht="41.4" customHeight="1">
      <c r="A165" s="13" t="s">
        <v>3578</v>
      </c>
      <c r="B165" s="16" t="s">
        <v>179</v>
      </c>
      <c r="C165" s="16" t="s">
        <v>2992</v>
      </c>
      <c r="D165" s="16" t="s">
        <v>2892</v>
      </c>
      <c r="E165" s="16">
        <v>120</v>
      </c>
      <c r="F165" s="15">
        <v>4502001</v>
      </c>
      <c r="H165" s="14" t="e">
        <f>VLOOKUP(Q165,'CENTRO DE COSTOS'!B:C,3,0)</f>
        <v>#N/A</v>
      </c>
      <c r="I165" s="37" t="str">
        <f t="shared" si="10"/>
        <v>MP.5.10.33.164 Rendición de cuentas realizada</v>
      </c>
      <c r="J165" s="37" t="str">
        <f t="shared" si="11"/>
        <v>Servicio de promoción a la participación ciudadana (4502001)</v>
      </c>
      <c r="K165" s="21" t="s">
        <v>3592</v>
      </c>
      <c r="L165" s="28" t="s">
        <v>3593</v>
      </c>
      <c r="M165" s="21" t="s">
        <v>2892</v>
      </c>
      <c r="N165" s="21">
        <v>120</v>
      </c>
      <c r="O165" s="21">
        <v>4502001</v>
      </c>
      <c r="P165" s="42" t="s">
        <v>2996</v>
      </c>
      <c r="Q165" s="42" t="s">
        <v>3583</v>
      </c>
    </row>
    <row r="166" spans="1:17" ht="41.4" customHeight="1">
      <c r="A166" s="13" t="s">
        <v>3032</v>
      </c>
      <c r="B166" s="16" t="s">
        <v>181</v>
      </c>
      <c r="C166" s="16" t="s">
        <v>3594</v>
      </c>
      <c r="D166" s="16" t="s">
        <v>3595</v>
      </c>
      <c r="E166" s="16">
        <v>99</v>
      </c>
      <c r="F166" s="15" t="s">
        <v>3596</v>
      </c>
      <c r="H166" s="14" t="e">
        <f>VLOOKUP(Q166,'CENTRO DE COSTOS'!B:C,3,0)</f>
        <v>#N/A</v>
      </c>
      <c r="I166" s="37" t="str">
        <f t="shared" si="10"/>
        <v>MP.5.10.33.165 Servicios tecnológicos disponibles</v>
      </c>
      <c r="J166" s="37" t="str">
        <f t="shared" si="11"/>
        <v>Servicios tecnológicos (4599007)</v>
      </c>
      <c r="K166" s="21" t="s">
        <v>3597</v>
      </c>
      <c r="L166" s="29" t="s">
        <v>3598</v>
      </c>
      <c r="M166" s="24" t="s">
        <v>3595</v>
      </c>
      <c r="N166" s="21">
        <v>99</v>
      </c>
      <c r="O166" s="24" t="s">
        <v>3596</v>
      </c>
      <c r="P166" s="33" t="s">
        <v>3599</v>
      </c>
      <c r="Q166" s="33" t="s">
        <v>3038</v>
      </c>
    </row>
    <row r="167" spans="1:17" ht="41.4" customHeight="1">
      <c r="A167" s="13" t="s">
        <v>3032</v>
      </c>
      <c r="B167" s="16" t="s">
        <v>195</v>
      </c>
      <c r="C167" s="16" t="s">
        <v>3600</v>
      </c>
      <c r="D167" s="16" t="s">
        <v>2892</v>
      </c>
      <c r="E167" s="16">
        <v>45</v>
      </c>
      <c r="F167" s="15" t="s">
        <v>3601</v>
      </c>
      <c r="H167" s="14" t="e">
        <f>VLOOKUP(Q167,'CENTRO DE COSTOS'!B:C,3,0)</f>
        <v>#N/A</v>
      </c>
      <c r="I167" s="37" t="str">
        <f t="shared" si="10"/>
        <v>MP.5.10.33.166 Trámites disponibles en la sede electrónica</v>
      </c>
      <c r="J167" s="37" t="str">
        <f t="shared" si="11"/>
        <v>Servicio de asistencia técnica para la implementación de la Estrategia de Gobierno digital (2302024)</v>
      </c>
      <c r="K167" s="21" t="s">
        <v>3602</v>
      </c>
      <c r="L167" s="29" t="s">
        <v>3603</v>
      </c>
      <c r="M167" s="24" t="s">
        <v>2892</v>
      </c>
      <c r="N167" s="24">
        <v>45</v>
      </c>
      <c r="O167" s="24" t="s">
        <v>3601</v>
      </c>
      <c r="P167" s="33" t="s">
        <v>3604</v>
      </c>
      <c r="Q167" s="33" t="s">
        <v>3038</v>
      </c>
    </row>
    <row r="168" spans="1:17" ht="27.6" customHeight="1">
      <c r="A168" s="13" t="s">
        <v>2980</v>
      </c>
      <c r="B168" s="16" t="s">
        <v>213</v>
      </c>
      <c r="C168" s="16" t="s">
        <v>3605</v>
      </c>
      <c r="D168" s="16" t="s">
        <v>2892</v>
      </c>
      <c r="E168" s="16">
        <v>1</v>
      </c>
      <c r="F168" s="15" t="s">
        <v>3606</v>
      </c>
      <c r="H168" s="14" t="e">
        <f>VLOOKUP(Q168,'CENTRO DE COSTOS'!B:C,3,0)</f>
        <v>#N/A</v>
      </c>
      <c r="I168" s="37" t="str">
        <f t="shared" si="10"/>
        <v>MP.5.10.31.154 Sistemas de información geográfica actualizados</v>
      </c>
      <c r="J168" s="37" t="str">
        <f t="shared" si="11"/>
        <v>Servicio de información geográfica, geodésica y cartográfica actualizado (0406001)</v>
      </c>
      <c r="K168" s="21" t="s">
        <v>3607</v>
      </c>
      <c r="L168" s="28" t="s">
        <v>3608</v>
      </c>
      <c r="M168" s="21" t="s">
        <v>2892</v>
      </c>
      <c r="N168" s="21">
        <v>1</v>
      </c>
      <c r="O168" s="47" t="s">
        <v>3606</v>
      </c>
      <c r="P168" s="42" t="s">
        <v>3609</v>
      </c>
      <c r="Q168" s="42" t="s">
        <v>2984</v>
      </c>
    </row>
    <row r="169" spans="1:17" ht="41.4" customHeight="1">
      <c r="A169" s="13" t="s">
        <v>270</v>
      </c>
      <c r="B169" s="16" t="s">
        <v>210</v>
      </c>
      <c r="C169" s="16" t="s">
        <v>3610</v>
      </c>
      <c r="D169" s="16" t="s">
        <v>2892</v>
      </c>
      <c r="E169" s="16">
        <v>1</v>
      </c>
      <c r="F169" s="15" t="s">
        <v>3611</v>
      </c>
      <c r="H169" s="14" t="e">
        <f>VLOOKUP(Q169,'CENTRO DE COSTOS'!B:C,3,0)</f>
        <v>#N/A</v>
      </c>
      <c r="I169" s="37" t="str">
        <f t="shared" si="10"/>
        <v>MP.1.2.5.168 Unidades productivas colectivas de población reincorporada, reinsertada y otros agentes del posconflicto fortalecidas</v>
      </c>
      <c r="J169" s="37" t="str">
        <f t="shared" si="11"/>
        <v>Servicio de apoyo para el fortalecimiento de unidades productivas colectivas para la generación de ingresos (4103058)</v>
      </c>
      <c r="K169" s="21" t="s">
        <v>3612</v>
      </c>
      <c r="L169" s="29" t="s">
        <v>3613</v>
      </c>
      <c r="M169" s="24" t="s">
        <v>2892</v>
      </c>
      <c r="N169" s="24">
        <v>1</v>
      </c>
      <c r="O169" s="24" t="s">
        <v>3611</v>
      </c>
      <c r="P169" s="33" t="s">
        <v>3614</v>
      </c>
      <c r="Q169" s="33" t="s">
        <v>3133</v>
      </c>
    </row>
    <row r="170" spans="1:17" ht="27.6" customHeight="1">
      <c r="A170" s="13" t="s">
        <v>273</v>
      </c>
      <c r="B170" s="16" t="s">
        <v>118</v>
      </c>
      <c r="C170" s="16" t="s">
        <v>3500</v>
      </c>
      <c r="D170" s="16" t="s">
        <v>2892</v>
      </c>
      <c r="E170" s="16">
        <v>4</v>
      </c>
      <c r="F170" s="15" t="s">
        <v>3615</v>
      </c>
      <c r="H170" s="14" t="e">
        <f>VLOOKUP(Q170,'CENTRO DE COSTOS'!B:C,3,0)</f>
        <v>#N/A</v>
      </c>
      <c r="I170" s="37" t="str">
        <f t="shared" si="10"/>
        <v>MP.5.10.31.169 Dependencias asistidas técnicamente</v>
      </c>
      <c r="J170" s="37" t="str">
        <f t="shared" si="11"/>
        <v>Servicio de asistencia técnica (4599031)</v>
      </c>
      <c r="K170" s="21" t="s">
        <v>3616</v>
      </c>
      <c r="L170" s="28" t="s">
        <v>3617</v>
      </c>
      <c r="M170" s="21" t="s">
        <v>2892</v>
      </c>
      <c r="N170" s="21">
        <v>4</v>
      </c>
      <c r="O170" s="21" t="s">
        <v>3615</v>
      </c>
      <c r="P170" s="42" t="s">
        <v>3503</v>
      </c>
      <c r="Q170" s="42" t="s">
        <v>3509</v>
      </c>
    </row>
    <row r="171" spans="1:17" ht="27.6" customHeight="1">
      <c r="A171" s="13" t="s">
        <v>3056</v>
      </c>
      <c r="B171" s="16" t="s">
        <v>216</v>
      </c>
      <c r="C171" s="16" t="s">
        <v>3618</v>
      </c>
      <c r="D171" s="16" t="s">
        <v>2892</v>
      </c>
      <c r="E171" s="16">
        <v>1</v>
      </c>
      <c r="F171" s="15" t="s">
        <v>3619</v>
      </c>
      <c r="H171" s="14" t="e">
        <f>VLOOKUP(Q171,'CENTRO DE COSTOS'!B:C,3,0)</f>
        <v>#N/A</v>
      </c>
      <c r="I171" s="37" t="str">
        <f t="shared" si="10"/>
        <v>MP.1.4.14.170 Escuelas de música construidas</v>
      </c>
      <c r="J171" s="37" t="str">
        <f t="shared" si="11"/>
        <v>Escuelas de música construidas (3301031)</v>
      </c>
      <c r="K171" s="21" t="s">
        <v>3620</v>
      </c>
      <c r="L171" s="29" t="s">
        <v>3621</v>
      </c>
      <c r="M171" s="33" t="s">
        <v>2892</v>
      </c>
      <c r="N171" s="24">
        <v>1</v>
      </c>
      <c r="O171" s="24" t="s">
        <v>3619</v>
      </c>
      <c r="P171" s="33" t="s">
        <v>3621</v>
      </c>
      <c r="Q171" s="33" t="s">
        <v>3062</v>
      </c>
    </row>
    <row r="172" spans="1:17" ht="27.6" customHeight="1">
      <c r="A172" s="13" t="s">
        <v>3056</v>
      </c>
      <c r="B172" s="16" t="s">
        <v>223</v>
      </c>
      <c r="C172" s="16" t="s">
        <v>3622</v>
      </c>
      <c r="D172" s="16" t="s">
        <v>2892</v>
      </c>
      <c r="E172" s="16">
        <v>2</v>
      </c>
      <c r="F172" s="15" t="s">
        <v>3623</v>
      </c>
      <c r="H172" s="14" t="e">
        <f>VLOOKUP(Q172,'CENTRO DE COSTOS'!B:C,3,0)</f>
        <v>#N/A</v>
      </c>
      <c r="I172" s="37" t="str">
        <f t="shared" si="10"/>
        <v>MP.1.4.14.171 Centros culturales modificados</v>
      </c>
      <c r="J172" s="37" t="str">
        <f t="shared" si="11"/>
        <v>Centros culturales modificados (3301091)</v>
      </c>
      <c r="K172" s="21" t="s">
        <v>3624</v>
      </c>
      <c r="L172" s="29" t="s">
        <v>3625</v>
      </c>
      <c r="M172" s="34" t="s">
        <v>2892</v>
      </c>
      <c r="N172" s="24">
        <v>2</v>
      </c>
      <c r="O172" s="24" t="s">
        <v>3623</v>
      </c>
      <c r="P172" s="33" t="s">
        <v>3625</v>
      </c>
      <c r="Q172" s="33" t="s">
        <v>3062</v>
      </c>
    </row>
    <row r="173" spans="1:17" ht="41.4" customHeight="1">
      <c r="A173" s="13" t="s">
        <v>268</v>
      </c>
      <c r="B173" s="16" t="s">
        <v>217</v>
      </c>
      <c r="C173" s="16" t="s">
        <v>3626</v>
      </c>
      <c r="D173" s="16" t="s">
        <v>2892</v>
      </c>
      <c r="E173" s="16">
        <v>1</v>
      </c>
      <c r="F173" s="15" t="s">
        <v>3627</v>
      </c>
      <c r="H173" s="14" t="e">
        <f>VLOOKUP(Q173,'CENTRO DE COSTOS'!B:C,3,0)</f>
        <v>#N/A</v>
      </c>
      <c r="I173" s="37" t="str">
        <f t="shared" si="10"/>
        <v>MP.1.1.4.172 Política pública de bienestar animal formulada</v>
      </c>
      <c r="J173" s="37" t="str">
        <f t="shared" si="11"/>
        <v>Documentos de lineamientos técnicos para el desarrollo de la política ambiental (3208009)</v>
      </c>
      <c r="K173" s="21" t="s">
        <v>3628</v>
      </c>
      <c r="L173" s="35" t="s">
        <v>3629</v>
      </c>
      <c r="M173" s="21" t="s">
        <v>2892</v>
      </c>
      <c r="N173" s="21">
        <v>1</v>
      </c>
      <c r="O173" s="24" t="s">
        <v>3627</v>
      </c>
      <c r="P173" s="33" t="s">
        <v>3630</v>
      </c>
      <c r="Q173" s="42" t="s">
        <v>2932</v>
      </c>
    </row>
    <row r="174" spans="1:17" ht="27.6" customHeight="1">
      <c r="A174" s="13" t="s">
        <v>3056</v>
      </c>
      <c r="B174" s="16" t="s">
        <v>229</v>
      </c>
      <c r="C174" s="16" t="s">
        <v>3631</v>
      </c>
      <c r="D174" s="16" t="s">
        <v>2892</v>
      </c>
      <c r="E174" s="16">
        <v>1</v>
      </c>
      <c r="F174" s="15" t="s">
        <v>3632</v>
      </c>
      <c r="H174" s="14" t="e">
        <f>VLOOKUP(Q174,'CENTRO DE COSTOS'!B:C,3,0)</f>
        <v>#N/A</v>
      </c>
      <c r="I174" s="37" t="str">
        <f t="shared" si="10"/>
        <v>MP.1.4.14.173 Museos contruidos</v>
      </c>
      <c r="J174" s="37" t="str">
        <f t="shared" si="11"/>
        <v>Museos construidos (3302060)</v>
      </c>
      <c r="K174" s="21" t="s">
        <v>3633</v>
      </c>
      <c r="L174" s="29" t="s">
        <v>3634</v>
      </c>
      <c r="M174" s="24" t="s">
        <v>2892</v>
      </c>
      <c r="N174" s="26">
        <v>1</v>
      </c>
      <c r="O174" s="24" t="s">
        <v>3632</v>
      </c>
      <c r="P174" s="33" t="s">
        <v>3635</v>
      </c>
      <c r="Q174" s="33" t="s">
        <v>3062</v>
      </c>
    </row>
    <row r="175" spans="1:17" ht="27.6" customHeight="1">
      <c r="A175" s="13" t="s">
        <v>3099</v>
      </c>
      <c r="B175" s="16" t="s">
        <v>220</v>
      </c>
      <c r="C175" s="16" t="s">
        <v>3636</v>
      </c>
      <c r="D175" s="16" t="s">
        <v>2892</v>
      </c>
      <c r="E175" s="16">
        <v>14</v>
      </c>
      <c r="F175" s="15">
        <v>4302069</v>
      </c>
      <c r="H175" s="14" t="e">
        <f>VLOOKUP(Q175,'CENTRO DE COSTOS'!B:C,3,0)</f>
        <v>#N/A</v>
      </c>
      <c r="I175" s="37" t="str">
        <f t="shared" si="10"/>
        <v>MP.1.4.15.174 Infraestructura deportiva mejorada</v>
      </c>
      <c r="J175" s="37" t="str">
        <f t="shared" si="11"/>
        <v>Polideportivos mejorados (4302069)</v>
      </c>
      <c r="K175" s="21" t="s">
        <v>3637</v>
      </c>
      <c r="L175" s="36" t="s">
        <v>3638</v>
      </c>
      <c r="M175" s="24" t="s">
        <v>2892</v>
      </c>
      <c r="N175" s="24">
        <v>14</v>
      </c>
      <c r="O175" s="39">
        <v>4302069</v>
      </c>
      <c r="P175" s="40" t="s">
        <v>3639</v>
      </c>
      <c r="Q175" s="33" t="s">
        <v>3104</v>
      </c>
    </row>
  </sheetData>
  <autoFilter ref="H1:Q175" xr:uid="{00000000-0009-0000-0000-00000A000000}"/>
  <pageMargins left="0.7" right="0.7" top="0.75" bottom="0.75" header="0" footer="0"/>
  <pageSetup orientation="portrait"/>
  <legacyDrawing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995"/>
  <sheetViews>
    <sheetView zoomScale="115" zoomScaleNormal="115" workbookViewId="0">
      <selection activeCell="C16" sqref="C16"/>
    </sheetView>
  </sheetViews>
  <sheetFormatPr baseColWidth="10" defaultColWidth="14.44140625" defaultRowHeight="15" customHeight="1"/>
  <cols>
    <col min="1" max="1" width="64.5546875" bestFit="1" customWidth="1"/>
    <col min="2" max="2" width="14.44140625" style="3" customWidth="1"/>
    <col min="3" max="3" width="69.109375" bestFit="1" customWidth="1"/>
  </cols>
  <sheetData>
    <row r="1" spans="1:3" ht="14.4" customHeight="1">
      <c r="A1" t="s">
        <v>541</v>
      </c>
      <c r="B1" s="114">
        <v>1132</v>
      </c>
      <c r="C1" s="78" t="s">
        <v>256</v>
      </c>
    </row>
    <row r="2" spans="1:3" ht="14.4" customHeight="1">
      <c r="B2" s="3">
        <v>1142</v>
      </c>
      <c r="C2" s="78" t="s">
        <v>3640</v>
      </c>
    </row>
    <row r="3" spans="1:3" ht="14.4" customHeight="1">
      <c r="A3" t="s">
        <v>662</v>
      </c>
      <c r="B3" s="3">
        <v>1145</v>
      </c>
      <c r="C3" t="s">
        <v>257</v>
      </c>
    </row>
    <row r="4" spans="1:3" ht="14.4" customHeight="1">
      <c r="B4" s="3">
        <v>1146</v>
      </c>
      <c r="C4" t="s">
        <v>3641</v>
      </c>
    </row>
    <row r="5" spans="1:3" ht="14.4" customHeight="1">
      <c r="A5" t="s">
        <v>605</v>
      </c>
      <c r="B5" s="3">
        <v>1147</v>
      </c>
      <c r="C5" s="78" t="s">
        <v>258</v>
      </c>
    </row>
    <row r="6" spans="1:3" ht="14.4" customHeight="1">
      <c r="A6" t="s">
        <v>640</v>
      </c>
      <c r="B6" s="3">
        <v>1149</v>
      </c>
      <c r="C6" s="78" t="s">
        <v>259</v>
      </c>
    </row>
    <row r="7" spans="1:3" ht="14.4" customHeight="1">
      <c r="A7" t="s">
        <v>620</v>
      </c>
      <c r="B7" s="3">
        <v>1150</v>
      </c>
      <c r="C7" s="78" t="s">
        <v>260</v>
      </c>
    </row>
    <row r="8" spans="1:3" ht="14.4" customHeight="1">
      <c r="A8" t="s">
        <v>611</v>
      </c>
      <c r="B8" s="3">
        <v>1151</v>
      </c>
      <c r="C8" s="78" t="s">
        <v>261</v>
      </c>
    </row>
    <row r="9" spans="1:3" ht="14.4" customHeight="1">
      <c r="A9" t="s">
        <v>624</v>
      </c>
      <c r="B9" s="3">
        <v>1153</v>
      </c>
      <c r="C9" s="78" t="s">
        <v>262</v>
      </c>
    </row>
    <row r="10" spans="1:3" ht="14.4" customHeight="1">
      <c r="A10" t="s">
        <v>597</v>
      </c>
      <c r="B10" s="3">
        <v>1158</v>
      </c>
      <c r="C10" s="78" t="s">
        <v>263</v>
      </c>
    </row>
    <row r="11" spans="1:3" ht="14.4" customHeight="1">
      <c r="A11" t="s">
        <v>636</v>
      </c>
      <c r="B11" s="3">
        <v>1159</v>
      </c>
      <c r="C11" t="s">
        <v>264</v>
      </c>
    </row>
    <row r="12" spans="1:3" ht="14.4" customHeight="1">
      <c r="A12" s="78" t="s">
        <v>571</v>
      </c>
      <c r="B12" s="3">
        <v>1162</v>
      </c>
      <c r="C12" s="78" t="s">
        <v>255</v>
      </c>
    </row>
    <row r="13" spans="1:3" ht="14.4" customHeight="1">
      <c r="A13" t="s">
        <v>564</v>
      </c>
      <c r="B13" s="3">
        <v>1163</v>
      </c>
      <c r="C13" t="s">
        <v>265</v>
      </c>
    </row>
    <row r="14" spans="1:3" ht="14.4" customHeight="1">
      <c r="A14" t="s">
        <v>590</v>
      </c>
      <c r="B14" s="3">
        <v>1164</v>
      </c>
      <c r="C14" t="s">
        <v>266</v>
      </c>
    </row>
    <row r="15" spans="1:3" ht="14.4" customHeight="1">
      <c r="B15" s="3">
        <v>1165</v>
      </c>
      <c r="C15" s="78" t="s">
        <v>3642</v>
      </c>
    </row>
    <row r="16" spans="1:3" ht="14.4" customHeight="1">
      <c r="A16" t="s">
        <v>578</v>
      </c>
      <c r="B16" s="3">
        <v>1167</v>
      </c>
      <c r="C16" s="78" t="s">
        <v>267</v>
      </c>
    </row>
    <row r="17" spans="1:3" ht="15.75" customHeight="1">
      <c r="A17" t="s">
        <v>567</v>
      </c>
      <c r="B17" s="3">
        <v>1168</v>
      </c>
      <c r="C17" s="78" t="s">
        <v>268</v>
      </c>
    </row>
    <row r="18" spans="1:3" ht="15.75" customHeight="1">
      <c r="A18" t="s">
        <v>543</v>
      </c>
      <c r="B18" s="3">
        <v>1169</v>
      </c>
      <c r="C18" t="s">
        <v>269</v>
      </c>
    </row>
    <row r="19" spans="1:3" ht="15.75" customHeight="1">
      <c r="A19" t="s">
        <v>573</v>
      </c>
      <c r="B19" s="3">
        <v>1170</v>
      </c>
      <c r="C19" t="s">
        <v>270</v>
      </c>
    </row>
    <row r="20" spans="1:3" ht="15.75" customHeight="1">
      <c r="A20" t="s">
        <v>653</v>
      </c>
      <c r="B20" s="3">
        <v>1171</v>
      </c>
      <c r="C20" t="s">
        <v>271</v>
      </c>
    </row>
    <row r="21" spans="1:3" ht="15.75" customHeight="1">
      <c r="B21" s="3">
        <v>1172</v>
      </c>
      <c r="C21" t="s">
        <v>3643</v>
      </c>
    </row>
    <row r="22" spans="1:3" ht="15.75" customHeight="1">
      <c r="A22" t="s">
        <v>645</v>
      </c>
      <c r="B22" s="3">
        <v>1173</v>
      </c>
      <c r="C22" t="s">
        <v>272</v>
      </c>
    </row>
    <row r="23" spans="1:3" ht="15.75" customHeight="1">
      <c r="A23" t="s">
        <v>550</v>
      </c>
      <c r="B23" s="3">
        <v>1174</v>
      </c>
      <c r="C23" t="s">
        <v>273</v>
      </c>
    </row>
    <row r="24" spans="1:3" ht="15.75" customHeight="1">
      <c r="A24" t="s">
        <v>616</v>
      </c>
      <c r="B24" s="3">
        <v>1175</v>
      </c>
      <c r="C24" t="s">
        <v>274</v>
      </c>
    </row>
    <row r="25" spans="1:3" ht="15.75" customHeight="1">
      <c r="B25" s="3">
        <v>1176</v>
      </c>
      <c r="C25" t="s">
        <v>3644</v>
      </c>
    </row>
    <row r="26" spans="1:3" ht="15.75" customHeight="1"/>
    <row r="27" spans="1:3" ht="15.75" customHeight="1"/>
    <row r="28" spans="1:3" ht="15.75" customHeight="1"/>
    <row r="29" spans="1:3" ht="15.75" customHeight="1"/>
    <row r="30" spans="1:3" ht="15.75" customHeight="1"/>
    <row r="31" spans="1:3" ht="15.75" customHeight="1"/>
    <row r="32" spans="1: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conditionalFormatting sqref="B1:B2">
    <cfRule type="duplicateValues" dxfId="0" priority="7"/>
  </conditionalFormatting>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1. PRESUPUESTO GENERAL</vt:lpstr>
      <vt:lpstr>AUXILIAR INDICADORES</vt:lpstr>
      <vt:lpstr>2. PRESUPUESTO DETALLADO</vt:lpstr>
      <vt:lpstr>3. DETALLE POBLACIÓN</vt:lpstr>
      <vt:lpstr>4. CRONOGRAMA</vt:lpstr>
      <vt:lpstr>5. FOCALIZACIÓN</vt:lpstr>
      <vt:lpstr>VALOR MÁXIMO</vt:lpstr>
      <vt:lpstr>AUXILIAR</vt:lpstr>
      <vt:lpstr>FUENTES</vt:lpstr>
      <vt:lpstr>OTROS</vt:lpstr>
      <vt:lpstr>INDICADORES DE PRODUCTO</vt:lpstr>
      <vt:lpstr>CENTRO DE COSTOS</vt:lpstr>
      <vt:lpstr>'1. PRESUPUESTO GENERAL'!Área_de_impresión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Carlos Mejía Rodríguez</cp:lastModifiedBy>
  <cp:lastPrinted>2026-07-24T16:43:42Z</cp:lastPrinted>
  <dcterms:created xsi:type="dcterms:W3CDTF">2023-01-26T22:39:14Z</dcterms:created>
  <dcterms:modified xsi:type="dcterms:W3CDTF">2026-08-31T17:02:09Z</dcterms:modified>
</cp:coreProperties>
</file>