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gisel\OneDrive\Documentos\CONTRATO TUNJUELITO\Proceso Mínima Cuantía Jornadas Culturales y Recreativas Proyecto\Revisión_14_10_26\MC. 2929_DTS_Cultura_2026\"/>
    </mc:Choice>
  </mc:AlternateContent>
  <bookViews>
    <workbookView xWindow="0" yWindow="0" windowWidth="23040" windowHeight="9264" tabRatio="900" activeTab="4"/>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Hlk144447402" localSheetId="1">'IDENTIFICACION Y ANALISIS'!#REF!</definedName>
    <definedName name="_xlnm.Print_Area" localSheetId="4">'ASIGNACION Y TRATAMIENTO'!$B$2:$X$50</definedName>
    <definedName name="_xlnm.Print_Area" localSheetId="0">CONTEXTO!$B$2:$F$19</definedName>
    <definedName name="_xlnm.Print_Area" localSheetId="2">EVALUACION!$B$2:$L$63</definedName>
    <definedName name="_xlnm.Print_Area" localSheetId="3">'EVALUACION CON CONTROLES'!$B$2:$R$57</definedName>
    <definedName name="_xlnm.Print_Area" localSheetId="1">'IDENTIFICACION Y ANALISIS'!$B$2:$F$43</definedName>
    <definedName name="contratación">'IDENTIFICACION Y ANALISIS'!$B$31:$B$32</definedName>
    <definedName name="ejecución">'IDENTIFICACION Y ANALISIS'!$B$40:$B$43</definedName>
    <definedName name="OPCIONES">'ASIGNACION Y TRATAMIENTO'!$B$54:$B$56</definedName>
    <definedName name="planeación">'IDENTIFICACION Y ANALISIS'!$B$19:$B$24</definedName>
    <definedName name="selección">'IDENTIFICACION Y ANALISIS'!$B$26:$B$29</definedName>
    <definedName name="_xlnm.Print_Titles" localSheetId="4">'ASIGNACION Y TRATAMIENTO'!$2:$5</definedName>
  </definedNames>
  <calcPr calcId="152511"/>
</workbook>
</file>

<file path=xl/calcChain.xml><?xml version="1.0" encoding="utf-8"?>
<calcChain xmlns="http://schemas.openxmlformats.org/spreadsheetml/2006/main">
  <c r="X32" i="5" l="1"/>
  <c r="W32" i="5"/>
  <c r="T32" i="5"/>
  <c r="S32" i="5"/>
  <c r="R32" i="5"/>
  <c r="N32" i="5"/>
  <c r="I32" i="5"/>
  <c r="H32" i="5"/>
  <c r="G32" i="5"/>
  <c r="F32" i="5"/>
  <c r="E32" i="5"/>
  <c r="C32" i="5"/>
  <c r="X31" i="5"/>
  <c r="W31" i="5"/>
  <c r="T31" i="5"/>
  <c r="S31" i="5"/>
  <c r="Q31" i="5"/>
  <c r="P31" i="5"/>
  <c r="O31" i="5"/>
  <c r="N31" i="5"/>
  <c r="I31" i="5"/>
  <c r="H31" i="5"/>
  <c r="G31" i="5"/>
  <c r="X30" i="5"/>
  <c r="W30" i="5"/>
  <c r="T30" i="5"/>
  <c r="S30" i="5"/>
  <c r="Q30" i="5"/>
  <c r="P30" i="5"/>
  <c r="O30" i="5"/>
  <c r="N30" i="5"/>
  <c r="J30" i="5"/>
  <c r="I30" i="5"/>
  <c r="H30" i="5"/>
  <c r="G30" i="5"/>
  <c r="D30" i="5"/>
  <c r="X25" i="5"/>
  <c r="W25" i="5"/>
  <c r="T25" i="5"/>
  <c r="S25" i="5"/>
  <c r="O25" i="5"/>
  <c r="N25" i="5"/>
  <c r="J25" i="5"/>
  <c r="I25" i="5"/>
  <c r="H25" i="5"/>
  <c r="G25" i="5"/>
  <c r="X24" i="5"/>
  <c r="W24" i="5"/>
  <c r="T24" i="5"/>
  <c r="S24" i="5"/>
  <c r="N24" i="5"/>
  <c r="I24" i="5"/>
  <c r="H24" i="5"/>
  <c r="G24" i="5"/>
  <c r="X23" i="5"/>
  <c r="W23" i="5"/>
  <c r="T23" i="5"/>
  <c r="S23" i="5"/>
  <c r="O23" i="5"/>
  <c r="N23" i="5"/>
  <c r="I23" i="5"/>
  <c r="H23" i="5"/>
  <c r="G23" i="5"/>
  <c r="X22" i="5"/>
  <c r="W22" i="5"/>
  <c r="T22" i="5"/>
  <c r="S22" i="5"/>
  <c r="P22" i="5"/>
  <c r="O22" i="5"/>
  <c r="N22" i="5"/>
  <c r="K22" i="5"/>
  <c r="J22" i="5"/>
  <c r="I22" i="5"/>
  <c r="H22" i="5"/>
  <c r="G22" i="5"/>
  <c r="C22" i="5"/>
  <c r="F22" i="5" s="1"/>
  <c r="X21" i="5"/>
  <c r="W21" i="5"/>
  <c r="T21" i="5"/>
  <c r="S21" i="5"/>
  <c r="O21" i="5"/>
  <c r="N21" i="5"/>
  <c r="J21" i="5"/>
  <c r="I21" i="5"/>
  <c r="H21" i="5"/>
  <c r="G21" i="5"/>
  <c r="C21" i="5"/>
  <c r="F21" i="5" s="1"/>
  <c r="X20" i="5"/>
  <c r="W20" i="5"/>
  <c r="T20" i="5"/>
  <c r="S20" i="5"/>
  <c r="N20" i="5"/>
  <c r="J20" i="5"/>
  <c r="I20" i="5"/>
  <c r="H20" i="5"/>
  <c r="G20" i="5"/>
  <c r="X19" i="5"/>
  <c r="W19" i="5"/>
  <c r="T19" i="5"/>
  <c r="S19" i="5"/>
  <c r="N19" i="5"/>
  <c r="I19" i="5"/>
  <c r="H19" i="5"/>
  <c r="G19" i="5"/>
  <c r="X18" i="5"/>
  <c r="W18" i="5"/>
  <c r="T18" i="5"/>
  <c r="S18" i="5"/>
  <c r="N18" i="5"/>
  <c r="I18" i="5"/>
  <c r="H18" i="5"/>
  <c r="G18" i="5"/>
  <c r="X17" i="5"/>
  <c r="W17" i="5"/>
  <c r="T17" i="5"/>
  <c r="S17" i="5"/>
  <c r="Q17" i="5"/>
  <c r="N17" i="5"/>
  <c r="I17" i="5"/>
  <c r="H17" i="5"/>
  <c r="G17" i="5"/>
  <c r="X16" i="5"/>
  <c r="W16" i="5"/>
  <c r="T16" i="5"/>
  <c r="S16" i="5"/>
  <c r="Q16" i="5"/>
  <c r="N16" i="5"/>
  <c r="I16" i="5"/>
  <c r="H16" i="5"/>
  <c r="G16" i="5"/>
  <c r="X15" i="5"/>
  <c r="W15" i="5"/>
  <c r="T15" i="5"/>
  <c r="S15" i="5"/>
  <c r="Q15" i="5"/>
  <c r="N15" i="5"/>
  <c r="I15" i="5"/>
  <c r="H15" i="5"/>
  <c r="G15" i="5"/>
  <c r="X14" i="5"/>
  <c r="W14" i="5"/>
  <c r="T14" i="5"/>
  <c r="S14" i="5"/>
  <c r="Q14" i="5"/>
  <c r="N14" i="5"/>
  <c r="I14" i="5"/>
  <c r="H14" i="5"/>
  <c r="G14" i="5"/>
  <c r="X13" i="5"/>
  <c r="W13" i="5"/>
  <c r="T13" i="5"/>
  <c r="S13" i="5"/>
  <c r="Q13" i="5"/>
  <c r="N13" i="5"/>
  <c r="I13" i="5"/>
  <c r="H13" i="5"/>
  <c r="G13" i="5"/>
  <c r="X12" i="5"/>
  <c r="W12" i="5"/>
  <c r="T12" i="5"/>
  <c r="S12" i="5"/>
  <c r="Q12" i="5"/>
  <c r="N12" i="5"/>
  <c r="I12" i="5"/>
  <c r="H12" i="5"/>
  <c r="G12" i="5"/>
  <c r="X11" i="5"/>
  <c r="W11" i="5"/>
  <c r="T11" i="5"/>
  <c r="S11" i="5"/>
  <c r="Q11" i="5"/>
  <c r="N11" i="5"/>
  <c r="I11" i="5"/>
  <c r="H11" i="5"/>
  <c r="G11" i="5"/>
  <c r="L37" i="4"/>
  <c r="C37" i="4"/>
  <c r="B37" i="4"/>
  <c r="D32" i="5" s="1"/>
  <c r="L36" i="4"/>
  <c r="R31" i="5" s="1"/>
  <c r="K36" i="4"/>
  <c r="C36" i="4"/>
  <c r="C31" i="5" s="1"/>
  <c r="B36" i="4"/>
  <c r="D31" i="5" s="1"/>
  <c r="K35" i="4"/>
  <c r="L35" i="4" s="1"/>
  <c r="K34" i="4"/>
  <c r="L34" i="4" s="1"/>
  <c r="L33" i="4"/>
  <c r="K33" i="4"/>
  <c r="L32" i="4"/>
  <c r="K32" i="4"/>
  <c r="K31" i="4"/>
  <c r="L31" i="4" s="1"/>
  <c r="R30" i="5" s="1"/>
  <c r="C31" i="4"/>
  <c r="C30" i="5" s="1"/>
  <c r="B31" i="4"/>
  <c r="L30" i="4"/>
  <c r="R25" i="5" s="1"/>
  <c r="K30" i="4"/>
  <c r="C30" i="4"/>
  <c r="C25" i="5" s="1"/>
  <c r="B30" i="4"/>
  <c r="D25" i="5" s="1"/>
  <c r="K29" i="4"/>
  <c r="L29" i="4" s="1"/>
  <c r="R24" i="5" s="1"/>
  <c r="C29" i="4"/>
  <c r="C24" i="5" s="1"/>
  <c r="B29" i="4"/>
  <c r="D24" i="5" s="1"/>
  <c r="L28" i="4"/>
  <c r="R23" i="5" s="1"/>
  <c r="K28" i="4"/>
  <c r="C28" i="4"/>
  <c r="C23" i="5" s="1"/>
  <c r="B28" i="4"/>
  <c r="D23" i="5" s="1"/>
  <c r="K27" i="4"/>
  <c r="L27" i="4" s="1"/>
  <c r="R22" i="5" s="1"/>
  <c r="C27" i="4"/>
  <c r="B27" i="4"/>
  <c r="D22" i="5" s="1"/>
  <c r="L26" i="4"/>
  <c r="R21" i="5" s="1"/>
  <c r="K26" i="4"/>
  <c r="C26" i="4"/>
  <c r="B26" i="4"/>
  <c r="D21" i="5" s="1"/>
  <c r="K25" i="4"/>
  <c r="L25" i="4" s="1"/>
  <c r="R20" i="5" s="1"/>
  <c r="C25" i="4"/>
  <c r="C20" i="5" s="1"/>
  <c r="B25" i="4"/>
  <c r="D20" i="5" s="1"/>
  <c r="L24" i="4"/>
  <c r="R19" i="5" s="1"/>
  <c r="K24" i="4"/>
  <c r="C24" i="4"/>
  <c r="C19" i="5" s="1"/>
  <c r="B24" i="4"/>
  <c r="D19" i="5" s="1"/>
  <c r="K23" i="4"/>
  <c r="L23" i="4" s="1"/>
  <c r="R18" i="5" s="1"/>
  <c r="C23" i="4"/>
  <c r="C18" i="5" s="1"/>
  <c r="B23" i="4"/>
  <c r="D18" i="5" s="1"/>
  <c r="L22" i="4"/>
  <c r="R17" i="5" s="1"/>
  <c r="K22" i="4"/>
  <c r="C22" i="4"/>
  <c r="C17" i="5" s="1"/>
  <c r="B22" i="4"/>
  <c r="D17" i="5" s="1"/>
  <c r="K21" i="4"/>
  <c r="L21" i="4" s="1"/>
  <c r="R16" i="5" s="1"/>
  <c r="C21" i="4"/>
  <c r="C16" i="5" s="1"/>
  <c r="B21" i="4"/>
  <c r="D16" i="5" s="1"/>
  <c r="L20" i="4"/>
  <c r="R15" i="5" s="1"/>
  <c r="K20" i="4"/>
  <c r="C20" i="4"/>
  <c r="C15" i="5" s="1"/>
  <c r="B20" i="4"/>
  <c r="D15" i="5" s="1"/>
  <c r="K19" i="4"/>
  <c r="L19" i="4" s="1"/>
  <c r="R14" i="5" s="1"/>
  <c r="C19" i="4"/>
  <c r="C14" i="5" s="1"/>
  <c r="B19" i="4"/>
  <c r="D14" i="5" s="1"/>
  <c r="L18" i="4"/>
  <c r="R13" i="5" s="1"/>
  <c r="K18" i="4"/>
  <c r="C18" i="4"/>
  <c r="C13" i="5" s="1"/>
  <c r="B18" i="4"/>
  <c r="D13" i="5" s="1"/>
  <c r="K17" i="4"/>
  <c r="L17" i="4" s="1"/>
  <c r="R12" i="5" s="1"/>
  <c r="C17" i="4"/>
  <c r="C12" i="5" s="1"/>
  <c r="B17" i="4"/>
  <c r="D12" i="5" s="1"/>
  <c r="L16" i="4"/>
  <c r="R11" i="5" s="1"/>
  <c r="K16" i="4"/>
  <c r="C16" i="4"/>
  <c r="C11" i="5" s="1"/>
  <c r="B16" i="4"/>
  <c r="D11" i="5" s="1"/>
  <c r="B6" i="4"/>
  <c r="L34" i="3"/>
  <c r="K32" i="5" s="1"/>
  <c r="K34" i="3"/>
  <c r="J32" i="5" s="1"/>
  <c r="K33" i="3"/>
  <c r="J31" i="5" s="1"/>
  <c r="L32" i="3"/>
  <c r="K30" i="5" s="1"/>
  <c r="K32" i="3"/>
  <c r="K31" i="3"/>
  <c r="L31" i="3" s="1"/>
  <c r="K25" i="5" s="1"/>
  <c r="L30" i="3"/>
  <c r="K24" i="5" s="1"/>
  <c r="K30" i="3"/>
  <c r="J24" i="5" s="1"/>
  <c r="K29" i="3"/>
  <c r="J23" i="5" s="1"/>
  <c r="L28" i="3"/>
  <c r="K28" i="3"/>
  <c r="K27" i="3"/>
  <c r="L27" i="3" s="1"/>
  <c r="K21" i="5" s="1"/>
  <c r="L26" i="3"/>
  <c r="K20" i="5" s="1"/>
  <c r="K26" i="3"/>
  <c r="K25" i="3"/>
  <c r="J19" i="5" s="1"/>
  <c r="L24" i="3"/>
  <c r="K18" i="5" s="1"/>
  <c r="K24" i="3"/>
  <c r="J18" i="5" s="1"/>
  <c r="K23" i="3"/>
  <c r="J17" i="5" s="1"/>
  <c r="L22" i="3"/>
  <c r="K16" i="5" s="1"/>
  <c r="K22" i="3"/>
  <c r="J16" i="5" s="1"/>
  <c r="K21" i="3"/>
  <c r="J15" i="5" s="1"/>
  <c r="L20" i="3"/>
  <c r="K14" i="5" s="1"/>
  <c r="K20" i="3"/>
  <c r="J14" i="5" s="1"/>
  <c r="K19" i="3"/>
  <c r="J13" i="5" s="1"/>
  <c r="L18" i="3"/>
  <c r="K12" i="5" s="1"/>
  <c r="K18" i="3"/>
  <c r="J12" i="5" s="1"/>
  <c r="K17" i="3"/>
  <c r="J11" i="5" s="1"/>
  <c r="F17" i="5" l="1"/>
  <c r="E17" i="5"/>
  <c r="E30" i="5"/>
  <c r="F30" i="5"/>
  <c r="F14" i="5"/>
  <c r="E14" i="5"/>
  <c r="F15" i="5"/>
  <c r="E15" i="5"/>
  <c r="F24" i="5"/>
  <c r="E24" i="5"/>
  <c r="F31" i="5"/>
  <c r="E31" i="5"/>
  <c r="F19" i="5"/>
  <c r="E19" i="5"/>
  <c r="F13" i="5"/>
  <c r="E13" i="5"/>
  <c r="F11" i="5"/>
  <c r="E11" i="5"/>
  <c r="E20" i="5"/>
  <c r="F20" i="5"/>
  <c r="F18" i="5"/>
  <c r="E18" i="5"/>
  <c r="E25" i="5"/>
  <c r="F25" i="5"/>
  <c r="F12" i="5"/>
  <c r="E12" i="5"/>
  <c r="F16" i="5"/>
  <c r="E16" i="5"/>
  <c r="F23" i="5"/>
  <c r="E23" i="5"/>
  <c r="L19" i="3"/>
  <c r="K13" i="5" s="1"/>
  <c r="L23" i="3"/>
  <c r="K17" i="5" s="1"/>
  <c r="Q22" i="5"/>
  <c r="L17" i="3"/>
  <c r="K11" i="5" s="1"/>
  <c r="L25" i="3"/>
  <c r="K19" i="5" s="1"/>
  <c r="L21" i="3"/>
  <c r="K15" i="5" s="1"/>
  <c r="L29" i="3"/>
  <c r="K23" i="5" s="1"/>
  <c r="L33" i="3"/>
  <c r="K31" i="5" s="1"/>
  <c r="E21" i="5"/>
  <c r="E22" i="5"/>
</calcChain>
</file>

<file path=xl/comments1.xml><?xml version="1.0" encoding="utf-8"?>
<comments xmlns="http://schemas.openxmlformats.org/spreadsheetml/2006/main">
  <authors>
    <author>Cuenta Microsoft</author>
  </authors>
  <commentList>
    <comment ref="B12" authorId="0" shapeId="0">
      <text>
        <r>
          <rPr>
            <sz val="10"/>
            <rFont val="Arial"/>
          </rPr>
          <t>Se corrige el presupuesto: decía $39.858.000 (valor de otro proceso). El presupuesto oficial es $49.000.000 (CDP No. 1283 del 14/10/2026).</t>
        </r>
      </text>
    </comment>
    <comment ref="B13" authorId="0" shapeId="0">
      <text>
        <r>
          <rPr>
            <sz val="10"/>
            <rFont val="Arial"/>
          </rPr>
          <t>Se diligencia el campo, que estaba vacío, con los lugares de ejecución que define el estudio previo.</t>
        </r>
      </text>
    </comment>
    <comment ref="B17" authorId="0" shapeId="0">
      <text>
        <r>
          <rPr>
            <sz val="10"/>
            <rFont val="Arial"/>
          </rPr>
          <t>Decía "Transparencia y Participación Ciudadana", texto de otro proceso (rendición de cuentas). Se ajusta al objeto.</t>
        </r>
      </text>
    </comment>
    <comment ref="B18" authorId="0" shapeId="0">
      <text>
        <r>
          <rPr>
            <sz val="10"/>
            <rFont val="Arial"/>
          </rPr>
          <t>Se reemplaza la normativa, que citaba la Ley 489 de 1998 (organización de entidades, copiada de otro proceso), por la aplicable al objeto y a la matriz de riesgos.</t>
        </r>
      </text>
    </comment>
  </commentList>
</comments>
</file>

<file path=xl/comments2.xml><?xml version="1.0" encoding="utf-8"?>
<comments xmlns="http://schemas.openxmlformats.org/spreadsheetml/2006/main">
  <authors>
    <author>Cuenta Microsoft</author>
  </authors>
  <commentList>
    <comment ref="B42" authorId="0" shapeId="0">
      <text>
        <r>
          <rPr>
            <sz val="10"/>
            <rFont val="Arial"/>
          </rPr>
          <t>Se unifica la descripción con la hoja EVALUACIÓN para que la hoja ASIGNACIÓN Y TRATAMIENTO no muestre #N/A en clase y fuente (mismo ajuste en el riesgo de garantías).</t>
        </r>
      </text>
    </comment>
  </commentList>
</comments>
</file>

<file path=xl/comments3.xml><?xml version="1.0" encoding="utf-8"?>
<comments xmlns="http://schemas.openxmlformats.org/spreadsheetml/2006/main">
  <authors>
    <author>Cuenta Microsoft</author>
  </authors>
  <commentList>
    <comment ref="C30" authorId="0" shapeId="0">
      <text>
        <r>
          <rPr>
            <sz val="10"/>
            <rFont val="Arial"/>
          </rPr>
          <t>Se reformula. El "incumplimiento en los tiempos de entrega o en la calidad" no es un riesgo previsible del contrato sino la inobservancia de las obligaciones del contratista, que se ampara con la garantía de cumplimiento y se sanciona por las vías contractuales. Conforme al Manual para la Identificación y Cobertura del Riesgo de Colombia Compra Eficiente, el riesgo es el evento que puede causar la afectación (aquí, demoras de los proveedores), no la falta de cumplimiento.</t>
        </r>
      </text>
    </comment>
    <comment ref="J33" authorId="0" shapeId="0">
      <text>
        <r>
          <rPr>
            <sz val="10"/>
            <rFont val="Arial"/>
          </rPr>
          <t>Se ajusta la calificación (antes probabilidad 1 e impacto 2, riesgo bajo). Las jornadas reúnen hasta 300 niñas y niños y 200 personas mayores, y la consecuencia prevista incluye lesiones, por lo que el impacto es mayor. Se ajustan también los controles.</t>
        </r>
      </text>
    </comment>
  </commentList>
</comments>
</file>

<file path=xl/comments4.xml><?xml version="1.0" encoding="utf-8"?>
<comments xmlns="http://schemas.openxmlformats.org/spreadsheetml/2006/main">
  <authors>
    <author>Cuenta Microsoft</author>
  </authors>
  <commentList>
    <comment ref="M23" authorId="0" shapeId="0">
      <text>
        <r>
          <rPr>
            <sz val="10"/>
            <rFont val="Arial"/>
          </rPr>
          <t>Se ajusta a NO en los riesgos de colusión, declaratoria de desierto, proyección económica del proponente y entrega de garantías: su materialización no da lugar a restablecer el equilibrio económico del contrato.</t>
        </r>
      </text>
    </comment>
    <comment ref="G37" authorId="0" shapeId="0">
      <text>
        <r>
          <rPr>
            <sz val="10"/>
            <rFont val="Arial"/>
          </rPr>
          <t>El control hablaba del estado del clima, que no corresponde a este riesgo. El riesgo climático se incluye como riesgo separado (No. 23).</t>
        </r>
      </text>
    </comment>
  </commentList>
</comments>
</file>

<file path=xl/comments5.xml><?xml version="1.0" encoding="utf-8"?>
<comments xmlns="http://schemas.openxmlformats.org/spreadsheetml/2006/main">
  <authors>
    <author>Cuenta Microsoft</author>
  </authors>
  <commentList>
    <comment ref="L10" authorId="0" shapeId="0">
      <text>
        <r>
          <rPr>
            <sz val="10"/>
            <rFont val="Arial"/>
          </rPr>
          <t>En la columna de asignación "SDG" debe entenderse referido al Fondo de Desarrollo Local de Tunjuelito, entidad contratante.</t>
        </r>
      </text>
    </comment>
    <comment ref="L18" authorId="0" shapeId="0">
      <text>
        <r>
          <rPr>
            <sz val="10"/>
            <rFont val="Arial"/>
          </rPr>
          <t>Se asigna a la Entidad. La colusión es un riesgo de la etapa de selección, cuando aún no existe contratista; su prevención y control (análisis de las ofertas, denuncia a la SIC) corresponden a la Entidad.</t>
        </r>
      </text>
    </comment>
    <comment ref="L21" authorId="0" shapeId="0">
      <text>
        <r>
          <rPr>
            <sz val="10"/>
            <rFont val="Arial"/>
          </rPr>
          <t>Se asigna al contratista: la entrega oportuna de garantías suficientes es una obligación suya para la ejecución. La aprobación oportuna es un trámite de la Entidad, no un riesgo compartido. Se ajusta el porcentaje a 100.</t>
        </r>
      </text>
    </comment>
    <comment ref="L23" authorId="0" shapeId="0">
      <text>
        <r>
          <rPr>
            <sz val="10"/>
            <rFont val="Arial"/>
          </rPr>
          <t>Se asigna a la EntidaD y al CONTRATISTA</t>
        </r>
      </text>
    </comment>
    <comment ref="C26" authorId="0" shapeId="0">
      <text>
        <r>
          <rPr>
            <sz val="10"/>
            <rFont val="Arial"/>
          </rPr>
          <t>Se ajusta la descripción y la consecuencia, que hablaban de las "ADRC" y de la rendición de cuentas (texto de otro proceso). Se asigna a la Entidad porque, según el estudio previo, la convocatoria e inscripción están a cargo del FDLT; el contratista solo hace seguimiento. Se corrige el porcentaje: decía "CONTRATISTA Y SDG" con 100 %. No afecta el equilibrio económico: en el monto agotable solo se paga lo ejecutado.</t>
        </r>
      </text>
    </comment>
    <comment ref="C27" authorId="0" shapeId="0">
      <text>
        <r>
          <rPr>
            <sz val="10"/>
            <rFont val="Arial"/>
          </rPr>
          <t>Se reemplaza el riesgo "Incumplimiento en la oportunidad, entrega y calidad de los servicios logísticos", que no es un riesgo previsible sino incumplimiento de obligaciones (se ampara con la garantía de cumplimiento y la de calidad del servicio), y además repetía el riesgo No. 14. En su lugar se incluye un riesgo inherente a la ejecución que la matriz no tenía: la inocuidad de los alimentos que se suministran a 200 personas mayores y hasta 300 niñas y niños.</t>
        </r>
      </text>
    </comment>
    <comment ref="C28" authorId="0" shapeId="0">
      <text>
        <r>
          <rPr>
            <sz val="10"/>
            <rFont val="Arial"/>
          </rPr>
          <t>Se ajusta el riesgo, que hablaba del "servicio de streaming" y de registro de participantes (texto del proceso de rendición de cuentas). Se enfoca en los equipos técnicos del objeto. Se corrige la calificación: decía 4 aunque 2 + 3 = 5.</t>
        </r>
      </text>
    </comment>
    <comment ref="C29" authorId="0" shapeId="0">
      <text>
        <r>
          <rPr>
            <sz val="10"/>
            <rFont val="Arial"/>
          </rPr>
          <t>Se reemplaza el riesgo de "afectación a la imagen institucional por fallas en la prestación de servicios", que es consecuencia del incumplimiento y no un riesgo autónomo. Se incluye el riesgo propio de actividades con niñas, niños y adolescentes, que corresponde a las obligaciones incorporadas en el estudio previo (Ley 1918 de 2018 y Ley 1581 de 2012).</t>
        </r>
      </text>
    </comment>
    <comment ref="L30" authorId="0" shapeId="0">
      <text>
        <r>
          <rPr>
            <sz val="10"/>
            <rFont val="Arial"/>
          </rPr>
          <t>Se asigna al contratista. La variación ordinaria de precios en un contrato de tres meses con precios unitarios fijos es un riesgo previsible que el oferente incorpora en su oferta; solo las variaciones extraordinarias e imprevisibles darían lugar al restablecimiento del equilibrio (teoría de la imprevisión), que no se tipifica en la matriz. Se ajusta el tratamiento, que hablaba de revisiones de los estudios previos.</t>
        </r>
      </text>
    </comment>
    <comment ref="C33" authorId="0" shapeId="0">
      <text>
        <r>
          <rPr>
            <sz val="10"/>
            <rFont val="Arial"/>
          </rPr>
          <t>Se incorporan cuatro riesgos inherentes a la ejecución que la matriz no tenía (No. 23 a 26): clima en la jornada en espacio abierto, permisos y disponibilidad de escenarios, derechos de autor por comunicación pública de música y accidentes del personal del contratista. La asignación sigue el criterio de Colombia Compra Eficiente: el riesgo se asigna a quien está en mejor posición para controlarlo.</t>
        </r>
      </text>
    </comment>
  </commentList>
</comments>
</file>

<file path=xl/sharedStrings.xml><?xml version="1.0" encoding="utf-8"?>
<sst xmlns="http://schemas.openxmlformats.org/spreadsheetml/2006/main" count="633" uniqueCount="219">
  <si>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</si>
  <si>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</si>
  <si>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</si>
  <si>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</si>
  <si>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Objeto del Proceso de Contratación: 
PRESTAR LOS SERVICIOS DE APOYO LOGÍSTICO Y OPERATIVO PARA ADELANTAR JORNADAS DE CIRCULACIÓN, PROMOCIÓN Y APROPIACIÓN DE EXPRESIONES ARTÍSTICAS Y CULTURALES, ORIENTADAS AL FOMENTO DE LA CREATIVIDAD, LA PARTICIPACIÓN, EL ENCUENTRO INTERGENERACIONAL Y EL ACCESO A LA CULTURA DE NIÑAS, NIÑOS, ADOLESCENTES, PERSONAS MAYORES Y FAMILIAS DE LA LOCALIDAD DE TUNJUELITO, EN EL MARCO DEL PROYECTO DE INVERSIÓN 2929 “TUNJUELITO EPICENTRO DE CULTURA</t>
  </si>
  <si>
    <t xml:space="preserve">Partícipes del Proceso de Contratación: 
Alcaldía Local de Tunjuelito, responsables del área de planeación para la formulación del proyecto, supervisores y delegados del alcalde para el proceso de ejecución, equipo de acompañamiento jurídico del contrato, funcionarios administrativos relacionados con el proyecto, proponentes partícipes del proceso de selección, contratista adjudicatario, organismos de control. </t>
  </si>
  <si>
    <t>Ciudadanía que se beneficia del Proceso de Contratación: 
Comunidad en general de la localidad de Tunjuelito</t>
  </si>
  <si>
    <t xml:space="preserve">Capacidad de la Entidad Estatal entendida como la disponibilidad de recursos y conocimientos para el Proceso de Contratación: 
Área de planeación formulación del proyecto (Etapa de Planeación), Dirección de Contratación, Comité Evaluador (Etapa de selección), Dirección de Contratación (Etapa de contratación) y la supervisión y apoyos a la supervisión delegados por el Alcalde, referentes de participación. </t>
  </si>
  <si>
    <t>Suficiencia del presupuesto oficial del Proceso de Contratación: CUARENTA Y NUEVE MILLONES DE PESOS M/CTE ($49.000.000), amparado en el CDP No. 1283 del 14 de octubre de 2026.</t>
  </si>
  <si>
    <t>Condiciones geográficas y de acceso del lugar en el cual se debe cumplir el objeto del Proceso de Contratación: localidad de Tunjuelito, Bogotá D.C., en salones comunales, equipamientos institucionales (Casa de la Cultura, Casa de la Participación, Alcaldía Local) y espacio abierto (sector Parque Venecia), con condiciones de accesibilidad para personas mayores, niñas y niños.</t>
  </si>
  <si>
    <t>Entorno socio ambiental: Si aplican</t>
  </si>
  <si>
    <t xml:space="preserve">Condiciones políticas: 
La Constitución Política de Colombia reconoce la cultura como un elemento esencial para el desarrollo de las personas y de la sociedad. En este sentido, el artículo 70 establece el deber del Estado de promover y fomentar el acceso a la cultura de todos los colombianos en igualdad de oportunidades, reconociendo la diversidad de sus manifestaciones y promoviendo la difusión de los valores culturales de la Nación. A su vez, el artículo 71 reconoce la libertad de la expresión artística y dispone que los planes de desarrollo económico y social deberán incorporar el fomento a la cultura y a sus diferentes manifestaciones.
En desarrollo de estos postulados constitucionales, la Ley 397 de 1997 – Ley General de Cultura establece los principios fundamentales para la promoción y desarrollo cultural en el país y reconoce la cultura como el conjunto de rasgos, expresiones, valores, tradiciones y formas de vida que caracterizan a los diferentes grupos humanos. Esta ley constituye el marco general para la actuación del Estado y de las entidades territoriales en materia de acceso, promoción, protección y fortalecimiento de las manifestaciones culturales.
Particularmente, el artículo 17 de la Ley 397 de 1997 establece que el Estado, a través de las entidades competentes y las entidades territoriales, fomentará las artes en sus diferentes expresiones como elementos que favorecen el diálogo, el intercambio y la convivencia. De igual manera, el artículo 18 contempla mecanismos para promover la creación y la actividad artística y cultural, entre ellos concursos, festivales, actividades de formación, ferias, exposiciones y demás acciones orientadas al fomento y fortalecimiento de las expresiones culturales.
En el ámbito distrital, el Decreto Distrital 649 de 2025, Decreto Único del Sector Cultura, Recreación y Deporte, consolida el marco regulatorio del Sistema Distrital de Arte, Cultura y Patrimonio, orientado a generar y mantener condiciones para el ejercicio efectivo de los derechos culturales de los habitantes de Bogotá y a fortalecer la cultura como componente del desarrollo humano y de la construcción social y cultural del territorio. Dentro de sus principios se reconoce la diversidad cultural, el acceso y disfrute de las prácticas artísticas y culturales, la interculturalidad y la construcción cultural del territorio desde sus dimensiones locales.
Este Sistema reconoce, además, como agentes culturales a las personas, organizaciones y entidades que realizan, promueven, financian, acceden, disfrutan o desarrollan actividades artísticas, culturales y patrimoniales, así como los espacios de encuentro y articulación entre dichos agentes y la institucionalidad. En este sentido, el desarrollo cultural en las localidades comprende la generación de oportunidades para la creación, circulación, visibilización, apropiación y disfrute de las diferentes manifestaciones artísticas y culturales por parte de la ciudadanía.
En cuanto al ámbito local, el Acuerdo Distrital 740 de 2019 establece que en cada localidad habrá un Fondo de Desarrollo Local con personería jurídica y patrimonio propio, con cargo a cuyos recursos se financiarán las inversiones priorizadas en el respectivo Plan de Desarrollo Local, en concordancia con el Plan Distrital de Desarrollo y los demás instrumentos de planeación aplicables. A su vez, dentro de las funciones de las Alcaldías Locales se encuentra el desarrollo de los procesos asociados a la formulación, ejecución y seguimiento de los proyectos de inversión financiados con recursos de los Fondos de Desarrollo Local. En consecuencia, corresponde al Fondo de Desarrollo Local de Tunjuelito adelantar, dentro del marco de sus competencias y de la programación presupuestal, las actuaciones necesarias para la ejecución de las inversiones priorizadas en el Plan de Desarrollo Local. 
En este contexto, el Plan de Desarrollo Local 2025–2028 “Tunjuelito Camina Segura”, adoptado mediante el Acuerdo Local No. 002 de 2024, incorpora dentro del objetivo estratégico “Bogotá Confía en su bien-estar”, Programa 14 – Bogotá deportiva, recreativa, artística, patrimonial e intercultural, el Proyecto de Inversión 2929 “Tunjuelito Epicentro de Cultura”, mediante el cual se establece la meta de “Realizar diez (10) eventos de circulación, apropiación artística y cultural”.
En concordancia con este marco, las acciones desarrolladas en el ámbito local deben propiciar condiciones que permitan a las comunidades acceder, participar y disfrutar de las distintas manifestaciones artísticas y culturales, reconocer los procesos y agentes culturales presentes en el territorio y generar escenarios para su circulación y encuentro con la ciudadanía. Estas acciones cobran especial relevancia para niñas, niños, adolescentes, personas mayores y familias, al contribuir a ampliar las oportunidades de acceso a la cultura, favorecer el intercambio intergeneracional y promover la apropiación de los espacios y prácticas culturales de la localidad.
Para la vigencia 2026, y en desarrollo de la meta del Proyecto de Inversión 2929, el Fondo de Desarrollo Local de Tunjuelito identificó la necesidad de realizar jornadas de promoción, circulación y apropiación artística y cultural, dirigidas a niñas, niños, adolescentes, personas mayores y familias de la localidad. Dentro de la programación se contemplan jornadas asociadas al mes de octubre, así como actividades de integración intergeneracional y circulación artística local que podrán desarrollarse de manera descentralizada en diferentes sectores y equipamientos de Tunjuelito.
Las jornadas se conciben como escenarios para facilitar el acceso de los diferentes grupos poblacionales a expresiones artísticas y culturales, fortalecer los vínculos familiares y comunitarios, promover el intercambio de experiencias entre generaciones, favorecer la circulación de artistas y procesos culturales locales y fomentar el uso creativo, seguro e incluyente de los espacios de la localidad.
En este sentido, las actividades deberán contar con una programación pertinente para las poblaciones participantes y con condiciones adecuadas de ingreso, permanencia, orientación, movilidad, accesibilidad y atención prioritaria. Asimismo, su realización requiere la articulación de los componentes artísticos, técnicos, logísticos y operativos necesarios para garantizar el adecuado desarrollo de las jornadas y el cumplimiento de la meta prevista en el Proyecto de Inversión 2929.
 </t>
  </si>
  <si>
    <t xml:space="preserve">Factores ambientales: 
La Alcaldía Local de Tunjuelito, cumple la normatividad ambiental, mejora continuamente sus procesos para liderar, prevenir, mitigar, proteger, conservar y hacer un uso racional de los recursos naturales y del medio ambiente, siendo modelo de responsabilidad ambiental en la gestión pública.
La Política Ambiental Operativa de La Alcaldía Local de Tunjuelito, forma parte de la Política del Sistema Integrado de Gestión de la Entidad y está orientada por la Norma ISO 14001 de 2004.
En consecuencia, la Entidad desarrolla los lineamientos sectoriales contenidos en el Plan Institucional de Gestión Ambiental –PIGA-, que se concreta a través de los Programas de Gestión en Residuos, Agua, Energía, Condiciones Internas, Buenas Prácticas y Gestión Contractual. Dichos Programas están sujetos al mejoramiento continuo, por parte de la Entidad, para el beneficio general.
</t>
  </si>
  <si>
    <t>Sector del objeto del Proceso de Contratación y su mercado: sector cultura y servicios de apoyo logístico y producción de eventos (presentaciones artísticas, recreación, alquiler de sonido, alimentos y elementos de premiación).</t>
  </si>
  <si>
    <t>Normativa aplicable al objeto del Proceso de Contratación: Ley 80 de 1993, Ley 1150 de 2007, Ley 1474 de 2011, Decreto 1082 de 2015 (en especial arts. 2.2.1.1.1.6.3 y 2.2.1.2.1.5.1 y ss.), Ley 397 de 1997 (Ley General de Cultura), Ley 1801 de 2016 y normativa distrital de aglomeraciones de público (SUGA), Resolución 2674 de 2013 del Ministerio de Salud (alimentos), Ley 1098 de 2006, Ley 1918 de 2018, Ley 1581 de 2012 y Manual para la Identificación y Cobertura del Riesgo en los Procesos de Contratación de Colombia Compra Eficiente.</t>
  </si>
  <si>
    <t>Experiencia propia y de otras Entidades Estatales en Procesos de Contratación del mismo tipo:
80141902 Reuniones y Eventos, 90101602 Servicios de comidas a domicilio, 82101502 Publicidad en afiches, 31201503 Cinta para enmascarar, 31201512 Cintra transparente, 44121701 Bolígrafos, 44121708 Marcadores, , 82101502 Publicidad en afiches, 82101505 Publicidad en volantes o cupones, 93141702	 Servicios de promoción cultural, 90101603 Servicios de cáterin,  90101602 Servicios de carpas para fiestas,  80141607 Gestión de eventos, 80131506 Servicio de arrendamiento de baños portátiles, 30241601 Tarima y accesorios de la tribuna.</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</si>
  <si>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</si>
  <si>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</si>
  <si>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</si>
  <si>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</si>
  <si>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</si>
  <si>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</si>
  <si>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</si>
  <si>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</si>
  <si>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</si>
  <si>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</si>
  <si>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 xml:space="preserve">Requisitos habilitantes inapropiados para el proceso de selección </t>
  </si>
  <si>
    <t>General</t>
  </si>
  <si>
    <t>Interno</t>
  </si>
  <si>
    <t>Operacionales</t>
  </si>
  <si>
    <t>Inadecuado análisis  económico estimativo del valor del contrato</t>
  </si>
  <si>
    <t>Economicos</t>
  </si>
  <si>
    <t xml:space="preserve">Inadecuada  descripción del bien o servicio requerido </t>
  </si>
  <si>
    <t xml:space="preserve">Falta de profundidad en el estudio de sector no identificandose claramente aspectos de oferta y demanda </t>
  </si>
  <si>
    <t>Ausencia de fundamentación de la justificación y conveniencia de la contratación</t>
  </si>
  <si>
    <t>Errores involuntarios en los Estudios Previos, Pliegos de Condiciones, Estudio de Sector y en general cualquier documento que sea parte integral del mismo.</t>
  </si>
  <si>
    <t>SELECCIÓN</t>
  </si>
  <si>
    <t>Inadecuada evaluación de las ofertas y/o verificación de requisitos habilitantes</t>
  </si>
  <si>
    <t>Confabulacion de los proponentes (Colusión)</t>
  </si>
  <si>
    <t>Externo</t>
  </si>
  <si>
    <t>Que ninguno de los proponentes cumplan los requisitos habilitantes establecidos en el pliego de condiciones</t>
  </si>
  <si>
    <t>Proyección económica por parte del proponente que conlleve a pérdidas o baja utilidad en la ejecución del contrato.</t>
  </si>
  <si>
    <t>CONTRATACIÓN</t>
  </si>
  <si>
    <t>Demora en la iniciación del contrato debido a la no entrega oportuna de las Garantías exigidas para el proceso de contratación o que las mismas no cobijen lo establecido en los Estudios Previ</t>
  </si>
  <si>
    <t>Presentación de reclamos de terceros sobre la selección del oferente que retrasen el perfeccionamiento del contrato.</t>
  </si>
  <si>
    <t>EJECUCIÓN</t>
  </si>
  <si>
    <t>No liquidar los contratos en los plazos acordados en el contrato o los establecidos por la Ley.</t>
  </si>
  <si>
    <t>Demoras o desabastecimiento de los proveedores del contratista (alimentos, sonido, elementos de premiación y recreación) que afecten la entrega oportuna de los bienes y servicios en las fechas programadas para las jornadas.</t>
  </si>
  <si>
    <t>Fallas en los equipos de sonido, energía o elementos técnicos durante el desarrollo de las jornadas.</t>
  </si>
  <si>
    <t>Baja asistencia de la población convocada a las jornadas</t>
  </si>
  <si>
    <t>Afectación de la salud de los asistentes por condiciones inadecuadas de preparación, conservación, transporte o manipulación de los alimentos (almuerzos, refrigerios, estación de café y crispetas).</t>
  </si>
  <si>
    <t>Vinculación a las jornadas de personal con inhabilidad por delitos sexuales contra menores, o uso de imágenes de niñas, niños y adolescentes sin autorización de sus padres o representantes legales.</t>
  </si>
  <si>
    <t>Pérdida de elementos por robo a alguno de los proveedores de los elementos, antes o durante la entrega de los mismos.</t>
  </si>
  <si>
    <t>Variación de los precios del mercado</t>
  </si>
  <si>
    <t>Contingencias, accidentes o demás dificultades presentadas en los encuentros y espacios desarrollados  por fuera de las instalaciones de la Alcaldía Local de Tunjuelito</t>
  </si>
  <si>
    <t>Especifico</t>
  </si>
  <si>
    <t>Paros huelgas, situaciones de orden público o situaciones externas como pandemias  que afecten el cumplimiento de obligaciones cuando se hace trabajo en campo</t>
  </si>
  <si>
    <t>Sociales o Políticos</t>
  </si>
  <si>
    <t>Estatal</t>
  </si>
  <si>
    <t>Objeto Contractual:  “PRESTAR LOS SERVICIOS DE APOYO LOGÍSTICO Y OPERATIVO PARA ADELANTAR JORNADAS DE CIRCULACIÓN, PROMOCIÓN Y APROPIACIÓN DE EXPRESIONES ARTÍSTICAS Y CULTURALES, ORIENTADAS AL FOMENTO DE LA CREATIVIDAD, LA PARTICIPACIÓN, EL ENCUENTRO INTERGENERACIONAL Y EL ACCESO A LA CULTURA DE NIÑAS, NIÑOS, ADOLESCENTES, PERSONAS MAYORES Y FAMILIAS DE LA LOCALIDAD DE TUNJUELITO, EN EL MARCO DEL PROYECTO DE INVERSIÓN 2929 “TUNJUELITO EPICENTRO DE CULTURA"</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</si>
  <si>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</si>
  <si>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</si>
  <si>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</si>
  <si>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</si>
  <si>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</si>
  <si>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</si>
  <si>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</si>
  <si>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</si>
  <si>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</si>
  <si>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</si>
  <si>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</si>
  <si>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</si>
  <si>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</si>
  <si>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</si>
  <si>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</si>
  <si>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1. Distorsión del proceso de selección
2. Elección de un proponente que no cumpla requisitos legales y/o que no tenga la capacidad para la ejecución
3. Selección adversa
4. Necesidad de iniciar un nuevo proceso</t>
  </si>
  <si>
    <t>1. Sobrecostos o ineficiencia económica del proyecto
2. Pérdidas económica para el contratista o para el FDLT
3. Necesidad de de iniciar un nuevo proceso</t>
  </si>
  <si>
    <t>1. Necesidad de iniciar un nuevo proceso
2. Distorsión del proceso de selección
3. Selección adversa</t>
  </si>
  <si>
    <t>1. Sobrecostos o ineficiencia económica del proyecto
2. Selección adversa
3. No se puede satisfacer la necesidad de la entidad</t>
  </si>
  <si>
    <t>1. Necesidad de iniciar un nuevo proceso.
2. Selección adversa
3. No se puede satisfacer la necesidad de la entidad</t>
  </si>
  <si>
    <t>1. Necesidad de iniciar un nuevo proceso 
2. No se puede satisfacer la necesidad de la entidad.</t>
  </si>
  <si>
    <t>1. Selecciónar un contratista que no esté en capacidad de cumplir con el objeto del contrato.
2. Selección adversa</t>
  </si>
  <si>
    <t>1. Que se declare desierta la convocatoria
2. Necesidad de iniciar un nuevo proceso</t>
  </si>
  <si>
    <t>1. Pérdidas económicas para el contratista o propuestas artificialmente bajas.</t>
  </si>
  <si>
    <t>1. Pérdida de Tiempo por no iniciar el contrato de forma oportuna 
2. Falta de respaldo por parte de una aseguradora sobre los riesgos existentes durante la ejecución del Contrato</t>
  </si>
  <si>
    <t>1. Pérdida de Tiempo por no iniciar el contrato de forma oportuna 
2. Necesidad de iniciar un nuevo proceso</t>
  </si>
  <si>
    <t>1. Pérdida de competencia para liquidar en sede administrativa. 
2. Incertidumbre del estado del contrato. 
3.Falta de paz y salvo por las partes.</t>
  </si>
  <si>
    <t>1. Reprogramación o realización incompleta de las jornadas. 2. Afectación de la atención a la población participante.</t>
  </si>
  <si>
    <t>1. Daños ocasionados al FDLT</t>
  </si>
  <si>
    <t>1. Variación presupuestal que afecte la capacidad de adquisición de bienes y servicios 
2. Desfase presupuestal
3. reclamaciones de rompimiento del equilibrio económico por parte del contratista.</t>
  </si>
  <si>
    <t xml:space="preserve">1. Lesiones, afectaciones personales
2. Costos y/o sanciones para el contratista y/o el FDLT
3. Imposibilidad o dificultades para el desarrollo de las actividades
</t>
  </si>
  <si>
    <t>1. Imposibilidad o dificultades para el desarrollo de las actividades
2. Afectación del cumplimiento del contrato dentro de la vigencia</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</si>
  <si>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</si>
  <si>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</si>
  <si>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</si>
  <si>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</si>
  <si>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</si>
  <si>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</si>
  <si>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</si>
  <si>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</si>
  <si>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</si>
  <si>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</si>
  <si>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</si>
  <si>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</si>
  <si>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</si>
  <si>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</si>
  <si>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</si>
  <si>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</si>
  <si>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</si>
  <si>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</si>
  <si>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</si>
  <si>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</si>
  <si>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</si>
  <si>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</si>
  <si>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</si>
  <si>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</si>
  <si>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</si>
  <si>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</si>
  <si>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</si>
  <si>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</si>
  <si>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</si>
  <si>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</si>
  <si>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</si>
  <si>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</si>
  <si>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</si>
  <si>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</si>
  <si>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</si>
  <si>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</si>
  <si>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</si>
  <si>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</si>
  <si>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</si>
  <si>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</si>
  <si>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</si>
  <si>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</si>
  <si>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</si>
  <si>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</si>
  <si>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</si>
  <si>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</si>
  <si>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</si>
  <si>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jurídica y efectuar revisiones con los lineamientos de Colombia Compra Eficiente</t>
  </si>
  <si>
    <t>NO</t>
  </si>
  <si>
    <t>PROFESIONALES DEL FONDO DE  DESARROLLO   LOCAL DE TUNJUELITO (PLANEACIÓN Y CONTRATACIÓN)</t>
  </si>
  <si>
    <t>SEGUIMIENTO AL PROCESO</t>
  </si>
  <si>
    <t>ETAPA DE PLANEACIÓN Y SELECCIÓN</t>
  </si>
  <si>
    <t>Revisión exhaustiva en el proceso de estudio de mercado siguiendo los lineamientos de Colombia Compra Eficiente</t>
  </si>
  <si>
    <t>SI</t>
  </si>
  <si>
    <t xml:space="preserve">ETAPA DE PLANEACIÓN </t>
  </si>
  <si>
    <t>Reducir la probabilidad de ocurrencia del evento</t>
  </si>
  <si>
    <t>PRESTAR LOS SERVICIOS LOGISTICOS PARA REALIZAR LOS ENCUENTROS CIUDADANOS Y ADMNISTRATIVOS DE LA LOCALIDAD DE TUNJUELITO, EN EL MARCO DEL PROCESO DE LAS ACTIVIDADES QUE SE REQUIERA PARA LLEVAR A CABO EL PLAN DE DESARROLLO LOCAL”, EN EL MARCO DEL PROYECTO 2900 “PROGRAMA: FORTALECIMIENTO INSTITUCIONAL PARA UN GOBIERNO CONFIABLE"</t>
  </si>
  <si>
    <t>ETAPA DE PLANEACIÓN</t>
  </si>
  <si>
    <t>Utilizar los lineamientos de Colombia Compra Eficiente y utilizar como referencia procesos similares</t>
  </si>
  <si>
    <t>Revisiones constantes por parte del área de planeación de la entidad tomando como referencia procesos similares</t>
  </si>
  <si>
    <t>Verificar los documentos en el proceso de observaciones y respuesta a estas mismas observaciones. 
Realizar las aclaraciones necesarias en el proceso de selección y evaluar las propuestas con los criterios sugeridos por Colombia Compra Eficiente.</t>
  </si>
  <si>
    <t>Efectuar verificaciones a los documentos y propuestas presentadas, con el apoyo de los profesionales del área y el equipo jurídico</t>
  </si>
  <si>
    <t>SEMANAL ETAPA DE SELECCIÓN</t>
  </si>
  <si>
    <t>Utilizar la metodología de Colombia Compra Eficiente y dar cumplimiento a la normatividad vigente.</t>
  </si>
  <si>
    <t>MUESTREO ALEATORIO DE CALIDAD</t>
  </si>
  <si>
    <t>Efectuar verificaciones a los documentos y propuestas presentadas por parte de los profesionales del área</t>
  </si>
  <si>
    <t>Realizar aclaraciones en el proceso  de selección y evaluar las propuestas con los criterios sugeridos por Colombia Compra Eficiente.</t>
  </si>
  <si>
    <t>Efectuar verificaciones a los documentos entregados de acuerdo con la lista de chequeo sugeridas para la entidad.</t>
  </si>
  <si>
    <t>ETAPA DE CONTRATACIÓN</t>
  </si>
  <si>
    <t>Dar trámite eficiente y oportuno de las PQRS presentadas por terceros</t>
  </si>
  <si>
    <t>Supervisar de manera eficiente los tiempos de la contratación, de acuerdo con los cronogramas propuestos.</t>
  </si>
  <si>
    <t>SEMANAL SEGÚN CRONOGRAMA DEL PROYECTO</t>
  </si>
  <si>
    <t>Exigir al contratista el cronograma de proveedores y la confirmación de disponibilidad con mínimo 48 horas de antelación a cada jornada; seguimiento de la supervisión y del Comité Técnico de Seguimiento.</t>
  </si>
  <si>
    <t>Revisiones periódicas de seguimiento por parte de la supervisión y el comité respectivos.
Protocolos por parte de la supervisión y el contratista para la gestión de insumos, materiales, equipos y demás recursos</t>
  </si>
  <si>
    <t>SUPERVISIÓN, APOYO A LA SUPERVISIÓN Y CONTRATISTA</t>
  </si>
  <si>
    <t>El contratista debe prever en sus precios unitarios las variaciones ordinarias del mercado durante el plazo de tres (3) meses; los precios ofertados son fijos durante la ejecución.</t>
  </si>
  <si>
    <t>ETAPA DE PLANEACIÓN Y SEGUIMIENTO A LA ETAPA DE EJECUCIÓN</t>
  </si>
  <si>
    <t>Convocatoria e inscripción a cargo del FDLT en articulación con las instancias de participación (Mesa Local de Sabios y Sabias y demás); seguimiento del contratista al avance de inscripciones para ajustar cantidades.</t>
  </si>
  <si>
    <t>PROFESIONALES DEL FONDO DE  DESARROLLO   LOCAL DE TUNJUELITO (PARTICIPACIÓN Y PRENSA)</t>
  </si>
  <si>
    <t>Cumplimiento de la Resolución 2674 de 2013 y de la Ficha No. 23 de contratación sostenible: certificados de manipulación de alimentos y aptitud médica del personal, plan de saneamiento, cadena de frío y entrega en empaques individuales; verificación de la supervisión en cada jornada.</t>
  </si>
  <si>
    <t>PROFESIONALES DEL FONDO DE  DESARROLLO   LOCAL DE TUNJUELITO</t>
  </si>
  <si>
    <t>Consulta previa del Registro de Inhabilidades de la Ley 1918 de 2018 a todo el personal en contacto con menores (recreadores, artistas, presentadores, apoyo) y autorización de los padres para registros fotográficos (Ley 1581 de 2012), conforme a las obligaciones del estudio previo.</t>
  </si>
  <si>
    <t>Pruebas técnicas de sonido y energía antes del ingreso del público, disponibilidad de equipos de respaldo y técnico operador durante toda la jornada.</t>
  </si>
  <si>
    <t>Plan de emergencias y contingencias por jornada; servicio de atención médica (MEC) en los eventos con público; trámite ante el SUGA cuando aplique; garantía de responsabilidad civil extracontractual.</t>
  </si>
  <si>
    <t>Reprogramación de las jornadas previa revisión en el Comité Técnico de Seguimiento y seguimiento a las condiciones de orden público en la localidad.</t>
  </si>
  <si>
    <t>Impacto del Riesgo</t>
  </si>
  <si>
    <t xml:space="preserve">Objeto Contractual: "Objeto del Proceso de Contratación: 
PRESTAR LOS SERVICIOS DE APOYO LOGÍSTICO Y OPERATIVO PARA ADELANTAR JORNADAS DE CIRCULACIÓN, PROMOCIÓN Y APROPIACIÓN DE EXPRESIONES ARTÍSTICAS Y CULTURALES, ORIENTADAS AL FOMENTO DE LA CREATIVIDAD, LA PARTICIPACIÓN, EL ENCUENTRO INTERGENERACIONAL Y EL ACCESO A LA CULTURA DE NIÑAS, NIÑOS, ADOLESCENTES, PERSONAS MAYORES Y FAMILIAS DE LA LOCALIDAD DE TUNJUELITO, EN EL MARCO DEL PROYECTO DE INVERSIÓN 2929 “TUNJUELITO EPICENTRO DE CULTURA		</t>
  </si>
  <si>
    <t>Esta matriz es un documento anexo del Estudio Previo</t>
  </si>
  <si>
    <t>No</t>
  </si>
  <si>
    <t>Etapa</t>
  </si>
  <si>
    <t>Clase</t>
  </si>
  <si>
    <t>Fuente</t>
  </si>
  <si>
    <t>Calificación total</t>
  </si>
  <si>
    <t>¿A quien se le asigna?</t>
  </si>
  <si>
    <t>%</t>
  </si>
  <si>
    <t>¿Cómo se realiza el monitoreo</t>
  </si>
  <si>
    <t>SDG</t>
  </si>
  <si>
    <t>CONTRATISTA</t>
  </si>
  <si>
    <t>ESPECÍFICA</t>
  </si>
  <si>
    <t>INTERNO</t>
  </si>
  <si>
    <t>1. Dificultad para cumplir la meta del proyecto 2929. 2. Subutilización de los bienes y servicios dispuestos para las jornadas.</t>
  </si>
  <si>
    <t>MEDIO</t>
  </si>
  <si>
    <t>BAJO</t>
  </si>
  <si>
    <t>PROFESIONALES DEL FONDO DE DESARROLLO LOCAL DE TUNJUELITO (PARTICIPACIÓN Y PRENSA)</t>
  </si>
  <si>
    <t>EXTERNO</t>
  </si>
  <si>
    <t>1. Intoxicaciones o afectaciones a la salud de personas mayores, niñas y niños. 2. Reclamaciones de terceros. 3. Suspensión de la jornada.</t>
  </si>
  <si>
    <t>ALTO</t>
  </si>
  <si>
    <t>CONTRATISTA, SUPERVISIÓN Y APOYO A LA SUPERVISIÓN</t>
  </si>
  <si>
    <t>1. Interrupción de las presentaciones artísticas y actividades. 2. Afectación de la atención a los participantes.</t>
  </si>
  <si>
    <t>1. Riesgo para la integridad de niñas, niños y adolescentes. 2. Vulneración del derecho a la intimidad y al habeas data. 3. Reclamaciones y sanciones.</t>
  </si>
  <si>
    <t>CONTRATISTA Y SDG</t>
  </si>
  <si>
    <t>50-50</t>
  </si>
  <si>
    <t>Condiciones climáticas adversas (lluvia o tormenta eléctrica) durante la jornada en espacio abierto.</t>
  </si>
  <si>
    <t>1. Suspensión o reprogramación de la jornada. 2. Daño de equipos. 3. Riesgo para la seguridad de los asistentes.</t>
  </si>
  <si>
    <t>El FDLT dispone la tarima y las carpas (estudio previo); el contratista protege sus equipos y elementos. Plan de contingencia con escenario alterno, previa revisión en el Comité Técnico de Seguimiento.</t>
  </si>
  <si>
    <t>No obtención oportuna de los permisos para el uso del espacio público o del registro de la actividad de aglomeración (SUGA), o no disponibilidad del salón comunal o escenario en la fecha programada.</t>
  </si>
  <si>
    <t>1. Reprogramación de la jornada. 2. Imposibilidad de realizar la actividad en el lugar previsto.</t>
  </si>
  <si>
    <t>Trámite anticipado de permisos y registro SUGA por el contratista en articulación con el FDLT (estudio previo); definición de sitio alterno en el Comité Técnico de Seguimiento.</t>
  </si>
  <si>
    <t>Reclamaciones por derechos de autor y conexos por la comunicación pública de obras musicales durante las jornadas (DJ, agrupaciones y sonido ambiente).</t>
  </si>
  <si>
    <t>1. Cobros o reclamaciones de las sociedades de gestión colectiva. 2. Sanciones.</t>
  </si>
  <si>
    <t>Pago de derechos a Sayco-Acinpro mediante el contrato directo previsto en el DTS del proyecto 2929 para la vigencia 2026, con anterioridad a las jornadas.</t>
  </si>
  <si>
    <t>PROFESIONALES DEL FONDO DE DESARROLLO LOCAL DE TUNJUELITO</t>
  </si>
  <si>
    <t>Accidentes o lesiones del personal del contratista durante el montaje, operación y desmontaje de equipos y elementos.</t>
  </si>
  <si>
    <t>1. Lesiones al personal. 2. Retrasos en el montaje de la jornada.</t>
  </si>
  <si>
    <t>Afiliación del personal a seguridad social y ARL, elementos de protección personal y protocolos de seguridad y salud en el trabajo para montaje y desmontaje.</t>
  </si>
  <si>
    <t xml:space="preserve">Categoria </t>
  </si>
  <si>
    <t xml:space="preserve">SDG/ CONTRATISTA </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</si>
</sst>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0"/>
      <name val="Arial"/>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b/>
      <sz val="12"/>
      <color rgb="FF000000"/>
      <name val="Garamond"/>
      <family val="1"/>
    </font>
    <font>
      <b/>
      <u/>
      <sz val="12"/>
      <color rgb="FF000000"/>
      <name val="Garamond"/>
      <family val="1"/>
    </font>
    <font>
      <sz val="28"/>
      <color rgb="FFFF0000"/>
      <name val="Arial"/>
      <family val="2"/>
    </font>
    <font>
      <b/>
      <sz val="20"/>
      <name val="Calibri"/>
      <family val="2"/>
      <scheme val="minor"/>
    </font>
    <font>
      <sz val="11"/>
      <name val="Calibri"/>
      <family val="2"/>
      <scheme val="minor"/>
    </font>
    <font>
      <b/>
      <sz val="11"/>
      <name val="Calibri"/>
      <family val="2"/>
      <scheme val="minor"/>
    </font>
    <font>
      <b/>
      <sz val="11"/>
      <color indexed="9"/>
      <name val="Calibri"/>
      <family val="2"/>
      <scheme val="minor"/>
    </font>
    <font>
      <sz val="12"/>
      <name val="Calibri"/>
      <family val="2"/>
      <scheme val="minor"/>
    </font>
    <font>
      <sz val="16"/>
      <name val="Calibri"/>
      <family val="2"/>
      <scheme val="minor"/>
    </font>
    <font>
      <sz val="10"/>
      <name val="Calibri"/>
      <family val="2"/>
      <scheme val="minor"/>
    </font>
    <font>
      <sz val="9"/>
      <name val="Calibri"/>
      <family val="2"/>
      <scheme val="minor"/>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85">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style="medium">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medium">
        <color indexed="64"/>
      </right>
      <top style="hair">
        <color indexed="64"/>
      </top>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rgb="FF000000"/>
      </left>
      <right/>
      <top style="medium">
        <color rgb="FF000000"/>
      </top>
      <bottom style="hair">
        <color indexed="64"/>
      </bottom>
      <diagonal/>
    </border>
    <border>
      <left style="thin">
        <color indexed="64"/>
      </left>
      <right style="thin">
        <color indexed="64"/>
      </right>
      <top style="medium">
        <color rgb="FF000000"/>
      </top>
      <bottom style="hair">
        <color indexed="64"/>
      </bottom>
      <diagonal/>
    </border>
    <border>
      <left/>
      <right style="medium">
        <color rgb="FF000000"/>
      </right>
      <top style="medium">
        <color rgb="FF000000"/>
      </top>
      <bottom style="hair">
        <color indexed="64"/>
      </bottom>
      <diagonal/>
    </border>
    <border>
      <left/>
      <right style="medium">
        <color rgb="FF000000"/>
      </right>
      <top style="hair">
        <color indexed="64"/>
      </top>
      <bottom style="hair">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medium">
        <color rgb="FF000000"/>
      </left>
      <right style="thin">
        <color indexed="64"/>
      </right>
      <top style="hair">
        <color indexed="64"/>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medium">
        <color indexed="64"/>
      </right>
      <top/>
      <bottom/>
      <diagonal/>
    </border>
    <border>
      <left style="medium">
        <color indexed="64"/>
      </left>
      <right/>
      <top/>
      <bottom style="thin">
        <color indexed="64"/>
      </bottom>
      <diagonal/>
    </border>
  </borders>
  <cellStyleXfs count="1">
    <xf numFmtId="0" fontId="0" fillId="0" borderId="0"/>
  </cellStyleXfs>
  <cellXfs count="307">
    <xf numFmtId="0" fontId="0" fillId="0" borderId="0" xfId="0"/>
    <xf numFmtId="0" fontId="1"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2" fillId="0" borderId="0" xfId="0" applyFont="1" applyAlignment="1">
      <alignment wrapText="1"/>
    </xf>
    <xf numFmtId="0" fontId="2" fillId="0" borderId="0" xfId="0" applyFont="1"/>
    <xf numFmtId="0" fontId="2" fillId="0" borderId="1" xfId="0" applyFont="1" applyBorder="1"/>
    <xf numFmtId="0" fontId="0" fillId="0" borderId="9" xfId="0" applyBorder="1" applyAlignment="1">
      <alignment horizontal="center"/>
    </xf>
    <xf numFmtId="0" fontId="8" fillId="0" borderId="0" xfId="0" applyFont="1"/>
    <xf numFmtId="0" fontId="3" fillId="4" borderId="20" xfId="0" applyFont="1" applyFill="1" applyBorder="1" applyAlignment="1">
      <alignment horizontal="center" vertical="center" wrapText="1"/>
    </xf>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6" fillId="0" borderId="6" xfId="0" applyFont="1" applyBorder="1" applyAlignment="1">
      <alignment horizontal="center" vertical="center" wrapText="1"/>
    </xf>
    <xf numFmtId="0" fontId="6" fillId="0" borderId="8" xfId="0" applyFont="1" applyBorder="1" applyAlignment="1">
      <alignment horizontal="center" vertical="center" wrapText="1"/>
    </xf>
    <xf numFmtId="0" fontId="6" fillId="0" borderId="8" xfId="0" applyFont="1" applyBorder="1"/>
    <xf numFmtId="0" fontId="6" fillId="0" borderId="9" xfId="0" applyFont="1" applyBorder="1" applyAlignment="1">
      <alignment horizontal="center" vertical="center" wrapText="1"/>
    </xf>
    <xf numFmtId="0" fontId="10" fillId="0" borderId="0" xfId="0" applyFont="1"/>
    <xf numFmtId="0" fontId="0" fillId="0" borderId="0" xfId="0" applyAlignment="1">
      <alignment wrapText="1"/>
    </xf>
    <xf numFmtId="0" fontId="9" fillId="0" borderId="25" xfId="0" applyFont="1" applyBorder="1" applyAlignment="1">
      <alignment horizontal="center" vertical="center" wrapText="1"/>
    </xf>
    <xf numFmtId="0" fontId="9" fillId="0" borderId="13" xfId="0" applyFont="1" applyBorder="1" applyAlignment="1">
      <alignment horizontal="center" vertical="center" wrapText="1"/>
    </xf>
    <xf numFmtId="0" fontId="6" fillId="0" borderId="32" xfId="0" applyFont="1" applyBorder="1"/>
    <xf numFmtId="0" fontId="6" fillId="0" borderId="32" xfId="0" applyFont="1" applyBorder="1" applyAlignment="1">
      <alignment horizont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7" fillId="2" borderId="15" xfId="0" applyFont="1" applyFill="1" applyBorder="1" applyAlignment="1">
      <alignment vertical="center" wrapText="1"/>
    </xf>
    <xf numFmtId="0" fontId="17" fillId="0" borderId="15" xfId="0" applyFont="1" applyBorder="1"/>
    <xf numFmtId="0" fontId="16" fillId="2" borderId="11" xfId="0" applyFont="1" applyFill="1" applyBorder="1" applyAlignment="1">
      <alignment vertical="center" wrapText="1"/>
    </xf>
    <xf numFmtId="0" fontId="16" fillId="2" borderId="12" xfId="0" applyFont="1" applyFill="1" applyBorder="1" applyAlignment="1">
      <alignment vertical="center" wrapText="1"/>
    </xf>
    <xf numFmtId="0" fontId="16" fillId="0" borderId="11" xfId="0" applyFont="1" applyBorder="1" applyAlignment="1">
      <alignment vertical="center" wrapText="1"/>
    </xf>
    <xf numFmtId="0" fontId="17" fillId="0" borderId="1" xfId="0" applyFont="1" applyBorder="1"/>
    <xf numFmtId="0" fontId="17" fillId="0" borderId="0" xfId="0" applyFont="1"/>
    <xf numFmtId="0" fontId="17" fillId="0" borderId="2" xfId="0" applyFont="1" applyBorder="1" applyAlignment="1">
      <alignment horizontal="center"/>
    </xf>
    <xf numFmtId="0" fontId="17" fillId="0" borderId="6" xfId="0" applyFont="1" applyBorder="1"/>
    <xf numFmtId="0" fontId="17" fillId="0" borderId="8" xfId="0" applyFont="1" applyBorder="1"/>
    <xf numFmtId="0" fontId="17" fillId="0" borderId="9" xfId="0" applyFont="1" applyBorder="1" applyAlignment="1">
      <alignment horizontal="center"/>
    </xf>
    <xf numFmtId="0" fontId="18" fillId="4" borderId="18" xfId="0" applyFont="1" applyFill="1" applyBorder="1" applyAlignment="1">
      <alignment horizontal="center" vertical="center" wrapText="1"/>
    </xf>
    <xf numFmtId="0" fontId="19" fillId="4" borderId="20" xfId="0" applyFont="1" applyFill="1" applyBorder="1" applyAlignment="1">
      <alignment horizontal="center" vertical="center" wrapText="1"/>
    </xf>
    <xf numFmtId="0" fontId="16" fillId="0" borderId="21" xfId="0" applyFont="1" applyBorder="1" applyAlignment="1">
      <alignment horizontal="left" vertical="center" wrapText="1"/>
    </xf>
    <xf numFmtId="0" fontId="17" fillId="0" borderId="22" xfId="0" applyFont="1" applyBorder="1" applyAlignment="1">
      <alignment horizontal="left" vertical="center" wrapText="1"/>
    </xf>
    <xf numFmtId="0" fontId="16" fillId="0" borderId="3" xfId="0" applyFont="1" applyBorder="1" applyAlignment="1">
      <alignment horizontal="center" vertical="center" wrapText="1"/>
    </xf>
    <xf numFmtId="0" fontId="16" fillId="0" borderId="3" xfId="0" applyFont="1" applyBorder="1" applyAlignment="1">
      <alignment horizontal="center" vertical="center"/>
    </xf>
    <xf numFmtId="0" fontId="16" fillId="0" borderId="25" xfId="0" applyFont="1" applyBorder="1" applyAlignment="1">
      <alignment horizontal="center" vertical="center" wrapText="1"/>
    </xf>
    <xf numFmtId="0" fontId="16" fillId="0" borderId="23" xfId="0" applyFont="1" applyBorder="1" applyAlignment="1">
      <alignment horizontal="left" vertical="center" wrapText="1"/>
    </xf>
    <xf numFmtId="0" fontId="17" fillId="0" borderId="3" xfId="0" applyFont="1" applyBorder="1" applyAlignment="1">
      <alignment horizontal="left" vertical="center" wrapText="1"/>
    </xf>
    <xf numFmtId="0" fontId="16" fillId="0" borderId="13"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26" xfId="0" applyFont="1" applyBorder="1" applyAlignment="1">
      <alignment horizontal="center" vertical="center" wrapText="1"/>
    </xf>
    <xf numFmtId="0" fontId="17" fillId="0" borderId="27" xfId="0" applyFont="1" applyBorder="1"/>
    <xf numFmtId="0" fontId="17" fillId="0" borderId="28" xfId="0" applyFont="1" applyBorder="1"/>
    <xf numFmtId="0" fontId="17" fillId="0" borderId="29" xfId="0" applyFont="1" applyBorder="1" applyAlignment="1">
      <alignment horizontal="center"/>
    </xf>
    <xf numFmtId="0" fontId="14" fillId="3" borderId="3" xfId="0" applyFont="1" applyFill="1" applyBorder="1" applyAlignment="1">
      <alignment horizontal="center" vertical="center" wrapText="1"/>
    </xf>
    <xf numFmtId="0" fontId="17" fillId="0" borderId="3" xfId="0" applyFont="1" applyBorder="1" applyAlignment="1">
      <alignment horizontal="center"/>
    </xf>
    <xf numFmtId="0" fontId="13" fillId="0" borderId="1" xfId="0" applyFont="1" applyBorder="1" applyAlignment="1">
      <alignment horizontal="right" vertical="center" textRotation="90"/>
    </xf>
    <xf numFmtId="0" fontId="17" fillId="0" borderId="0" xfId="0" applyFont="1" applyAlignment="1">
      <alignment horizontal="center" vertical="center" wrapText="1"/>
    </xf>
    <xf numFmtId="0" fontId="14" fillId="6" borderId="17" xfId="0" applyFont="1" applyFill="1" applyBorder="1" applyAlignment="1">
      <alignment horizontal="center" vertical="center"/>
    </xf>
    <xf numFmtId="0" fontId="17" fillId="7" borderId="3" xfId="0" applyFont="1" applyFill="1" applyBorder="1" applyAlignment="1">
      <alignment horizontal="center" vertical="center"/>
    </xf>
    <xf numFmtId="0" fontId="14" fillId="6" borderId="3" xfId="0" applyFont="1" applyFill="1" applyBorder="1" applyAlignment="1">
      <alignment vertical="center"/>
    </xf>
    <xf numFmtId="0" fontId="17" fillId="0" borderId="3" xfId="0" applyFont="1" applyBorder="1" applyAlignment="1">
      <alignment vertical="center"/>
    </xf>
    <xf numFmtId="0" fontId="19" fillId="4" borderId="18" xfId="0" applyFont="1" applyFill="1" applyBorder="1" applyAlignment="1">
      <alignment horizontal="center" vertical="center" wrapText="1"/>
    </xf>
    <xf numFmtId="0" fontId="16" fillId="0" borderId="21" xfId="0" applyFont="1" applyBorder="1" applyAlignment="1">
      <alignment horizontal="center" vertical="center" wrapText="1"/>
    </xf>
    <xf numFmtId="0" fontId="16" fillId="0" borderId="22" xfId="0" applyFont="1" applyBorder="1" applyAlignment="1">
      <alignment horizontal="center" vertical="center" wrapText="1"/>
    </xf>
    <xf numFmtId="0" fontId="21" fillId="0" borderId="22" xfId="0" applyFont="1" applyBorder="1" applyAlignment="1">
      <alignment horizontal="center" vertical="center" wrapText="1"/>
    </xf>
    <xf numFmtId="0" fontId="16" fillId="0" borderId="23" xfId="0" applyFont="1" applyBorder="1" applyAlignment="1">
      <alignment horizontal="center" vertical="center" wrapText="1"/>
    </xf>
    <xf numFmtId="0" fontId="21" fillId="0" borderId="3" xfId="0" applyFont="1" applyBorder="1" applyAlignment="1">
      <alignment horizontal="center" vertical="center" wrapText="1"/>
    </xf>
    <xf numFmtId="0" fontId="16" fillId="0" borderId="24" xfId="0" applyFont="1" applyBorder="1" applyAlignment="1">
      <alignment horizontal="center" vertical="center" wrapText="1"/>
    </xf>
    <xf numFmtId="0" fontId="17" fillId="0" borderId="7" xfId="0" applyFont="1" applyBorder="1" applyAlignment="1">
      <alignment vertical="center"/>
    </xf>
    <xf numFmtId="0" fontId="22" fillId="0" borderId="1" xfId="0" applyFont="1" applyBorder="1"/>
    <xf numFmtId="0" fontId="22" fillId="0" borderId="0" xfId="0" applyFont="1" applyAlignment="1">
      <alignment horizontal="center" vertical="center"/>
    </xf>
    <xf numFmtId="0" fontId="22" fillId="0" borderId="2" xfId="0" applyFont="1" applyBorder="1" applyAlignment="1">
      <alignment horizontal="center" vertical="center"/>
    </xf>
    <xf numFmtId="0" fontId="22" fillId="0" borderId="0" xfId="0" applyFont="1"/>
    <xf numFmtId="0" fontId="22" fillId="0" borderId="0" xfId="0" applyFont="1" applyAlignment="1">
      <alignment horizontal="left"/>
    </xf>
    <xf numFmtId="0" fontId="22" fillId="0" borderId="2" xfId="0" applyFont="1" applyBorder="1" applyAlignment="1">
      <alignment horizontal="center"/>
    </xf>
    <xf numFmtId="0" fontId="2" fillId="0" borderId="0" xfId="0" applyFont="1" applyAlignment="1">
      <alignment horizontal="left" wrapText="1"/>
    </xf>
    <xf numFmtId="0" fontId="0" fillId="0" borderId="0" xfId="0" applyAlignment="1">
      <alignment horizontal="left"/>
    </xf>
    <xf numFmtId="0" fontId="15" fillId="0" borderId="53" xfId="0" applyFont="1" applyBorder="1" applyAlignment="1">
      <alignment vertical="center"/>
    </xf>
    <xf numFmtId="0" fontId="15" fillId="0" borderId="54" xfId="0" applyFont="1" applyBorder="1" applyAlignment="1">
      <alignment vertical="center"/>
    </xf>
    <xf numFmtId="0" fontId="17" fillId="0" borderId="55" xfId="0" applyFont="1" applyBorder="1"/>
    <xf numFmtId="0" fontId="16" fillId="2" borderId="56" xfId="0" applyFont="1" applyFill="1" applyBorder="1" applyAlignment="1">
      <alignment vertical="center" wrapText="1"/>
    </xf>
    <xf numFmtId="0" fontId="17" fillId="2" borderId="55" xfId="0" applyFont="1" applyFill="1" applyBorder="1" applyAlignment="1">
      <alignment vertical="center" wrapText="1"/>
    </xf>
    <xf numFmtId="0" fontId="16" fillId="0" borderId="57" xfId="0" applyFont="1" applyBorder="1" applyAlignment="1">
      <alignment vertical="center" wrapText="1"/>
    </xf>
    <xf numFmtId="0" fontId="17" fillId="0" borderId="55" xfId="0" applyFont="1" applyBorder="1" applyAlignment="1">
      <alignment vertical="center" wrapText="1"/>
    </xf>
    <xf numFmtId="0" fontId="17" fillId="0" borderId="15" xfId="0" applyFont="1" applyBorder="1" applyAlignment="1">
      <alignment vertical="center" wrapText="1"/>
    </xf>
    <xf numFmtId="0" fontId="16" fillId="0" borderId="59" xfId="0" applyFont="1" applyBorder="1" applyAlignment="1">
      <alignment horizontal="left" vertical="center" wrapText="1"/>
    </xf>
    <xf numFmtId="0" fontId="17" fillId="0" borderId="35" xfId="0" applyFont="1" applyBorder="1" applyAlignment="1">
      <alignment horizontal="left" vertical="center" wrapText="1"/>
    </xf>
    <xf numFmtId="0" fontId="16" fillId="0" borderId="35" xfId="0" applyFont="1" applyBorder="1" applyAlignment="1">
      <alignment horizontal="center" vertical="center" wrapText="1"/>
    </xf>
    <xf numFmtId="0" fontId="16" fillId="0" borderId="35" xfId="0" applyFont="1" applyBorder="1" applyAlignment="1">
      <alignment horizontal="center" vertical="center"/>
    </xf>
    <xf numFmtId="0" fontId="16" fillId="0" borderId="30" xfId="0" applyFont="1" applyBorder="1" applyAlignment="1">
      <alignment horizontal="center" vertical="center" wrapText="1"/>
    </xf>
    <xf numFmtId="0" fontId="21" fillId="0" borderId="35" xfId="0" applyFont="1" applyBorder="1" applyAlignment="1">
      <alignment horizontal="center" vertical="center" wrapText="1"/>
    </xf>
    <xf numFmtId="0" fontId="9" fillId="0" borderId="30" xfId="0" applyFont="1" applyBorder="1" applyAlignment="1">
      <alignment horizontal="center" vertical="center" wrapText="1"/>
    </xf>
    <xf numFmtId="0" fontId="17" fillId="0" borderId="62" xfId="0" applyFont="1" applyBorder="1" applyAlignment="1">
      <alignment vertical="center" wrapText="1"/>
    </xf>
    <xf numFmtId="0" fontId="16" fillId="0" borderId="29" xfId="0" applyFont="1" applyBorder="1" applyAlignment="1">
      <alignment vertical="center" wrapText="1"/>
    </xf>
    <xf numFmtId="0" fontId="17" fillId="2" borderId="65" xfId="0" applyFont="1" applyFill="1" applyBorder="1" applyAlignment="1">
      <alignment vertical="center" wrapText="1"/>
    </xf>
    <xf numFmtId="0" fontId="17" fillId="0" borderId="65" xfId="0" applyFont="1" applyBorder="1"/>
    <xf numFmtId="0" fontId="16" fillId="0" borderId="66" xfId="0" applyFont="1" applyBorder="1" applyAlignment="1">
      <alignment vertical="center" wrapText="1"/>
    </xf>
    <xf numFmtId="0" fontId="15" fillId="0" borderId="62" xfId="0" applyFont="1" applyBorder="1" applyAlignment="1">
      <alignment vertical="center"/>
    </xf>
    <xf numFmtId="0" fontId="17" fillId="2" borderId="62" xfId="0" applyFont="1" applyFill="1" applyBorder="1" applyAlignment="1">
      <alignment vertical="center" wrapText="1"/>
    </xf>
    <xf numFmtId="0" fontId="17" fillId="0" borderId="62" xfId="0" applyFont="1" applyBorder="1"/>
    <xf numFmtId="0" fontId="16" fillId="2" borderId="67" xfId="0" applyFont="1" applyFill="1" applyBorder="1" applyAlignment="1">
      <alignment vertical="center" wrapText="1"/>
    </xf>
    <xf numFmtId="0" fontId="16" fillId="2" borderId="66" xfId="0" applyFont="1" applyFill="1" applyBorder="1" applyAlignment="1">
      <alignment vertical="center" wrapText="1"/>
    </xf>
    <xf numFmtId="0" fontId="15" fillId="0" borderId="60" xfId="0" applyFont="1" applyBorder="1" applyAlignment="1">
      <alignment vertical="center"/>
    </xf>
    <xf numFmtId="0" fontId="15" fillId="0" borderId="61" xfId="0" applyFont="1" applyBorder="1" applyAlignment="1">
      <alignment vertical="center"/>
    </xf>
    <xf numFmtId="0" fontId="21" fillId="0" borderId="7" xfId="0" applyFont="1" applyBorder="1" applyAlignment="1">
      <alignment horizontal="center" vertical="center" wrapText="1"/>
    </xf>
    <xf numFmtId="0" fontId="9" fillId="0" borderId="26" xfId="0" applyFont="1" applyBorder="1" applyAlignment="1">
      <alignment horizontal="center" vertical="center" wrapText="1"/>
    </xf>
    <xf numFmtId="0" fontId="15" fillId="0" borderId="72" xfId="0" applyFont="1" applyBorder="1" applyAlignment="1">
      <alignment vertical="center"/>
    </xf>
    <xf numFmtId="0" fontId="15" fillId="0" borderId="73" xfId="0" applyFont="1" applyBorder="1" applyAlignment="1">
      <alignment vertical="center"/>
    </xf>
    <xf numFmtId="0" fontId="17" fillId="2" borderId="73" xfId="0" applyFont="1" applyFill="1" applyBorder="1" applyAlignment="1">
      <alignment vertical="center" wrapText="1"/>
    </xf>
    <xf numFmtId="0" fontId="17" fillId="0" borderId="73" xfId="0" applyFont="1" applyBorder="1"/>
    <xf numFmtId="0" fontId="16" fillId="2" borderId="74" xfId="0" applyFont="1" applyFill="1" applyBorder="1" applyAlignment="1">
      <alignment vertical="center" wrapText="1"/>
    </xf>
    <xf numFmtId="0" fontId="16" fillId="2" borderId="75" xfId="0" applyFont="1" applyFill="1" applyBorder="1" applyAlignment="1">
      <alignment vertical="center" wrapText="1"/>
    </xf>
    <xf numFmtId="0" fontId="26" fillId="0" borderId="0" xfId="0" applyFont="1" applyAlignment="1">
      <alignment horizontal="center" vertical="center" wrapText="1"/>
    </xf>
    <xf numFmtId="0" fontId="16" fillId="0" borderId="2" xfId="0" applyFont="1" applyBorder="1" applyAlignment="1">
      <alignment vertical="center" wrapText="1"/>
    </xf>
    <xf numFmtId="0" fontId="21" fillId="0" borderId="51" xfId="0" applyFont="1" applyBorder="1" applyAlignment="1">
      <alignment horizontal="center" vertical="center" wrapText="1"/>
    </xf>
    <xf numFmtId="0" fontId="21" fillId="0" borderId="76" xfId="0" applyFont="1" applyBorder="1" applyAlignment="1">
      <alignment horizontal="center" vertical="center" wrapText="1"/>
    </xf>
    <xf numFmtId="0" fontId="16" fillId="0" borderId="43" xfId="0" applyFont="1" applyBorder="1" applyAlignment="1">
      <alignment horizontal="center" vertical="center" wrapText="1"/>
    </xf>
    <xf numFmtId="0" fontId="21" fillId="0" borderId="58" xfId="0" applyFont="1" applyBorder="1" applyAlignment="1">
      <alignment horizontal="center" vertical="center" wrapText="1"/>
    </xf>
    <xf numFmtId="0" fontId="21" fillId="0" borderId="68" xfId="0" applyFont="1" applyBorder="1" applyAlignment="1">
      <alignment horizontal="center" vertical="center" wrapText="1"/>
    </xf>
    <xf numFmtId="0" fontId="28" fillId="0" borderId="0" xfId="0" applyFont="1" applyAlignment="1">
      <alignment horizontal="center" vertical="center" wrapText="1"/>
    </xf>
    <xf numFmtId="0" fontId="28" fillId="0" borderId="2" xfId="0" applyFont="1" applyBorder="1" applyAlignment="1">
      <alignment horizontal="center" vertical="center" wrapText="1"/>
    </xf>
    <xf numFmtId="0" fontId="30" fillId="4" borderId="18" xfId="0" applyFont="1" applyFill="1" applyBorder="1" applyAlignment="1">
      <alignment horizontal="center" vertical="center" wrapText="1"/>
    </xf>
    <xf numFmtId="0" fontId="30" fillId="4" borderId="19" xfId="0" applyFont="1" applyFill="1" applyBorder="1" applyAlignment="1">
      <alignment horizontal="center" vertical="center" wrapText="1"/>
    </xf>
    <xf numFmtId="0" fontId="30" fillId="4" borderId="19" xfId="0" applyFont="1" applyFill="1" applyBorder="1" applyAlignment="1">
      <alignment horizontal="center" vertical="center" textRotation="90" wrapText="1"/>
    </xf>
    <xf numFmtId="0" fontId="30" fillId="4" borderId="20" xfId="0" applyFont="1" applyFill="1" applyBorder="1" applyAlignment="1">
      <alignment horizontal="center" vertical="center" wrapText="1"/>
    </xf>
    <xf numFmtId="0" fontId="28" fillId="0" borderId="21" xfId="0" applyFont="1" applyBorder="1" applyAlignment="1">
      <alignment horizontal="center" vertical="center" wrapText="1"/>
    </xf>
    <xf numFmtId="0" fontId="28" fillId="0" borderId="22" xfId="0" applyFont="1" applyBorder="1" applyAlignment="1">
      <alignment horizontal="center" vertical="center" wrapText="1"/>
    </xf>
    <xf numFmtId="0" fontId="28" fillId="0" borderId="22" xfId="0" applyFont="1" applyBorder="1" applyAlignment="1">
      <alignment horizontal="center" vertical="center" textRotation="90" wrapText="1"/>
    </xf>
    <xf numFmtId="0" fontId="31" fillId="0" borderId="22" xfId="0" applyFont="1" applyBorder="1" applyAlignment="1">
      <alignment horizontal="center" vertical="center" wrapText="1"/>
    </xf>
    <xf numFmtId="0" fontId="28" fillId="0" borderId="3" xfId="0" applyFont="1" applyBorder="1" applyAlignment="1">
      <alignment horizontal="center" vertical="center" textRotation="90" wrapText="1"/>
    </xf>
    <xf numFmtId="0" fontId="28" fillId="0" borderId="25" xfId="0" applyFont="1" applyBorder="1" applyAlignment="1">
      <alignment horizontal="center" vertical="center" wrapText="1"/>
    </xf>
    <xf numFmtId="0" fontId="32" fillId="0" borderId="3" xfId="0" applyFont="1" applyBorder="1" applyAlignment="1">
      <alignment horizontal="center" vertical="center" wrapText="1"/>
    </xf>
    <xf numFmtId="0" fontId="31" fillId="0" borderId="3" xfId="0" applyFont="1" applyBorder="1" applyAlignment="1">
      <alignment horizontal="center" vertical="center" wrapText="1"/>
    </xf>
    <xf numFmtId="0" fontId="28" fillId="0" borderId="35" xfId="0" applyFont="1" applyBorder="1" applyAlignment="1">
      <alignment horizontal="center" vertical="center" textRotation="90" wrapText="1"/>
    </xf>
    <xf numFmtId="0" fontId="28" fillId="0" borderId="35" xfId="0" applyFont="1" applyBorder="1" applyAlignment="1">
      <alignment horizontal="center" vertical="center" wrapText="1"/>
    </xf>
    <xf numFmtId="0" fontId="28" fillId="0" borderId="34" xfId="0" applyFont="1" applyBorder="1" applyAlignment="1">
      <alignment horizontal="center" vertical="center" wrapText="1"/>
    </xf>
    <xf numFmtId="0" fontId="28" fillId="0" borderId="4" xfId="0" applyFont="1" applyBorder="1" applyAlignment="1">
      <alignment vertical="center" wrapText="1"/>
    </xf>
    <xf numFmtId="0" fontId="28" fillId="0" borderId="4" xfId="0" applyFont="1" applyBorder="1" applyAlignment="1">
      <alignment horizontal="center" vertical="center" textRotation="90" wrapText="1"/>
    </xf>
    <xf numFmtId="0" fontId="28" fillId="0" borderId="76" xfId="0" applyFont="1" applyBorder="1" applyAlignment="1">
      <alignment vertical="center" wrapText="1"/>
    </xf>
    <xf numFmtId="0" fontId="33" fillId="0" borderId="33" xfId="0" applyFont="1" applyBorder="1" applyAlignment="1">
      <alignment vertical="center" wrapText="1"/>
    </xf>
    <xf numFmtId="0" fontId="34" fillId="0" borderId="41" xfId="0" applyFont="1" applyBorder="1" applyAlignment="1">
      <alignment horizontal="center" vertical="center" wrapText="1"/>
    </xf>
    <xf numFmtId="0" fontId="33" fillId="0" borderId="76" xfId="0" applyFont="1" applyBorder="1" applyAlignment="1">
      <alignment vertical="center" wrapText="1"/>
    </xf>
    <xf numFmtId="0" fontId="33" fillId="0" borderId="16" xfId="0" applyFont="1" applyBorder="1" applyAlignment="1">
      <alignment vertical="center" wrapText="1"/>
    </xf>
    <xf numFmtId="0" fontId="34" fillId="0" borderId="3" xfId="0" applyFont="1" applyBorder="1" applyAlignment="1">
      <alignment horizontal="center" vertical="center" wrapText="1"/>
    </xf>
    <xf numFmtId="0" fontId="34" fillId="0" borderId="30" xfId="0" applyFont="1" applyBorder="1" applyAlignment="1">
      <alignment horizontal="center" vertical="center" wrapText="1"/>
    </xf>
    <xf numFmtId="0" fontId="28" fillId="0" borderId="16" xfId="0" applyFont="1" applyBorder="1" applyAlignment="1">
      <alignment horizontal="center" vertical="center" wrapText="1"/>
    </xf>
    <xf numFmtId="0" fontId="28" fillId="0" borderId="17" xfId="0" applyFont="1" applyBorder="1" applyAlignment="1">
      <alignment horizontal="center" vertical="center" textRotation="90" wrapText="1"/>
    </xf>
    <xf numFmtId="0" fontId="28" fillId="0" borderId="17"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7" xfId="0" applyFont="1" applyBorder="1" applyAlignment="1">
      <alignment horizontal="center" vertical="center" textRotation="90" wrapText="1"/>
    </xf>
    <xf numFmtId="0" fontId="28" fillId="0" borderId="31" xfId="0" applyFont="1" applyBorder="1" applyAlignment="1">
      <alignment horizontal="center" vertical="center" wrapText="1"/>
    </xf>
    <xf numFmtId="0" fontId="28" fillId="0" borderId="1" xfId="0" applyFont="1" applyBorder="1" applyAlignment="1">
      <alignment horizontal="center" vertical="center" wrapText="1"/>
    </xf>
    <xf numFmtId="0" fontId="16" fillId="10" borderId="23" xfId="0" applyFont="1" applyFill="1" applyBorder="1" applyAlignment="1">
      <alignment horizontal="center" vertical="center" wrapText="1"/>
    </xf>
    <xf numFmtId="0" fontId="16" fillId="10" borderId="3" xfId="0" applyFont="1" applyFill="1" applyBorder="1" applyAlignment="1">
      <alignment horizontal="center" vertical="center" wrapText="1"/>
    </xf>
    <xf numFmtId="0" fontId="21" fillId="10" borderId="22" xfId="0" applyFont="1" applyFill="1" applyBorder="1" applyAlignment="1">
      <alignment horizontal="center" vertical="center" wrapText="1"/>
    </xf>
    <xf numFmtId="0" fontId="21" fillId="10" borderId="3" xfId="0" applyFont="1" applyFill="1" applyBorder="1" applyAlignment="1">
      <alignment horizontal="center" vertical="center" wrapText="1"/>
    </xf>
    <xf numFmtId="0" fontId="9" fillId="10" borderId="13" xfId="0" applyFont="1" applyFill="1" applyBorder="1" applyAlignment="1">
      <alignment horizontal="center" vertical="center" wrapText="1"/>
    </xf>
    <xf numFmtId="0" fontId="0" fillId="10" borderId="0" xfId="0" applyFill="1" applyAlignment="1">
      <alignment wrapText="1"/>
    </xf>
    <xf numFmtId="0" fontId="16" fillId="10" borderId="43" xfId="0" applyFont="1" applyFill="1" applyBorder="1" applyAlignment="1">
      <alignment horizontal="center" vertical="center" wrapText="1"/>
    </xf>
    <xf numFmtId="0" fontId="21" fillId="10" borderId="76" xfId="0" applyFont="1" applyFill="1" applyBorder="1" applyAlignment="1">
      <alignment horizontal="center" vertical="center" wrapText="1"/>
    </xf>
    <xf numFmtId="0" fontId="21" fillId="10" borderId="58" xfId="0" applyFont="1" applyFill="1" applyBorder="1" applyAlignment="1">
      <alignment horizontal="center" vertical="center" wrapText="1"/>
    </xf>
    <xf numFmtId="0" fontId="9" fillId="10" borderId="30" xfId="0" applyFont="1" applyFill="1" applyBorder="1" applyAlignment="1">
      <alignment horizontal="center" vertical="center" wrapText="1"/>
    </xf>
    <xf numFmtId="0" fontId="15" fillId="2" borderId="10" xfId="0" applyFont="1" applyFill="1" applyBorder="1" applyAlignment="1">
      <alignment horizontal="left" vertical="center" wrapText="1"/>
    </xf>
    <xf numFmtId="0" fontId="15" fillId="2" borderId="5" xfId="0" applyFont="1" applyFill="1" applyBorder="1" applyAlignment="1">
      <alignment horizontal="left" vertical="center" wrapText="1"/>
    </xf>
    <xf numFmtId="0" fontId="15" fillId="0" borderId="10" xfId="0" applyFont="1" applyBorder="1" applyAlignment="1">
      <alignment vertical="center"/>
    </xf>
    <xf numFmtId="0" fontId="15" fillId="0" borderId="5" xfId="0" applyFont="1" applyBorder="1" applyAlignment="1">
      <alignment vertical="center"/>
    </xf>
    <xf numFmtId="0" fontId="15" fillId="0" borderId="63" xfId="0" applyFont="1" applyBorder="1" applyAlignment="1">
      <alignment vertical="center"/>
    </xf>
    <xf numFmtId="0" fontId="15" fillId="0" borderId="64" xfId="0" applyFont="1" applyBorder="1" applyAlignment="1">
      <alignment vertical="center"/>
    </xf>
    <xf numFmtId="0" fontId="17" fillId="9" borderId="3" xfId="0" applyFont="1" applyFill="1" applyBorder="1" applyAlignment="1">
      <alignment horizontal="center" vertical="center"/>
    </xf>
    <xf numFmtId="0" fontId="17" fillId="0" borderId="3" xfId="0" applyFont="1" applyBorder="1" applyAlignment="1">
      <alignment horizontal="center" vertical="center" wrapText="1"/>
    </xf>
    <xf numFmtId="0" fontId="14" fillId="6" borderId="3" xfId="0" applyFont="1" applyFill="1" applyBorder="1" applyAlignment="1">
      <alignment horizontal="center" vertical="center" wrapText="1"/>
    </xf>
    <xf numFmtId="0" fontId="17" fillId="10" borderId="3" xfId="0" applyFont="1" applyFill="1" applyBorder="1" applyAlignment="1">
      <alignment horizontal="center" vertical="center"/>
    </xf>
    <xf numFmtId="0" fontId="14" fillId="6" borderId="3" xfId="0" applyFont="1" applyFill="1" applyBorder="1" applyAlignment="1">
      <alignment horizontal="center" vertical="center"/>
    </xf>
    <xf numFmtId="0" fontId="17" fillId="8" borderId="3" xfId="0" applyFont="1" applyFill="1" applyBorder="1" applyAlignment="1">
      <alignment horizontal="center" vertical="center"/>
    </xf>
    <xf numFmtId="0" fontId="14" fillId="0" borderId="0" xfId="0" applyFont="1" applyAlignment="1">
      <alignment horizontal="center"/>
    </xf>
    <xf numFmtId="0" fontId="17" fillId="6" borderId="3" xfId="0" applyFont="1" applyFill="1" applyBorder="1" applyAlignment="1">
      <alignment horizontal="center"/>
    </xf>
    <xf numFmtId="0" fontId="17" fillId="0" borderId="4" xfId="0" applyFont="1" applyBorder="1" applyAlignment="1">
      <alignment horizontal="center" vertical="center" wrapText="1"/>
    </xf>
    <xf numFmtId="0" fontId="19" fillId="4" borderId="19" xfId="0" applyFont="1" applyFill="1" applyBorder="1" applyAlignment="1">
      <alignment horizontal="center" vertical="center" wrapText="1"/>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10" fillId="6"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6" fillId="6" borderId="3" xfId="0" applyFont="1" applyFill="1" applyBorder="1" applyAlignment="1">
      <alignment horizontal="center"/>
    </xf>
    <xf numFmtId="0" fontId="28" fillId="0" borderId="23"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13" xfId="0" applyFont="1" applyBorder="1" applyAlignment="1">
      <alignment horizontal="center" vertical="center" wrapText="1"/>
    </xf>
    <xf numFmtId="0" fontId="6" fillId="9" borderId="3" xfId="0" applyFont="1" applyFill="1" applyBorder="1" applyAlignment="1">
      <alignment horizontal="center" vertical="center"/>
    </xf>
    <xf numFmtId="0" fontId="6" fillId="8" borderId="3" xfId="0" applyFont="1" applyFill="1" applyBorder="1" applyAlignment="1">
      <alignment horizontal="center" vertical="center"/>
    </xf>
    <xf numFmtId="0" fontId="24" fillId="0" borderId="23" xfId="0" applyFont="1" applyBorder="1" applyAlignment="1">
      <alignment horizontal="left" vertical="top" wrapText="1"/>
    </xf>
    <xf numFmtId="0" fontId="0" fillId="0" borderId="33" xfId="0" applyBorder="1"/>
    <xf numFmtId="0" fontId="0" fillId="0" borderId="16" xfId="0" applyBorder="1"/>
    <xf numFmtId="0" fontId="16" fillId="0" borderId="34" xfId="0" applyFont="1" applyBorder="1" applyAlignment="1">
      <alignment horizontal="left" vertical="center" wrapText="1"/>
    </xf>
    <xf numFmtId="0" fontId="0" fillId="0" borderId="39" xfId="0" applyBorder="1"/>
    <xf numFmtId="0" fontId="0" fillId="0" borderId="47" xfId="0" applyBorder="1"/>
    <xf numFmtId="0" fontId="13" fillId="0" borderId="18" xfId="0" applyFont="1" applyBorder="1" applyAlignment="1">
      <alignment horizontal="center"/>
    </xf>
    <xf numFmtId="0" fontId="0" fillId="0" borderId="37" xfId="0" applyBorder="1"/>
    <xf numFmtId="0" fontId="0" fillId="0" borderId="42" xfId="0" applyBorder="1"/>
    <xf numFmtId="0" fontId="13" fillId="0" borderId="23" xfId="0" applyFont="1" applyBorder="1" applyAlignment="1">
      <alignment horizontal="left" vertical="top" wrapText="1"/>
    </xf>
    <xf numFmtId="0" fontId="16" fillId="0" borderId="3" xfId="0" applyFont="1" applyBorder="1" applyAlignment="1">
      <alignment horizontal="left" vertical="center" wrapText="1"/>
    </xf>
    <xf numFmtId="0" fontId="0" fillId="0" borderId="51" xfId="0" applyBorder="1"/>
    <xf numFmtId="0" fontId="0" fillId="0" borderId="17" xfId="0" applyBorder="1"/>
    <xf numFmtId="0" fontId="24" fillId="0" borderId="24" xfId="0" applyFont="1" applyBorder="1" applyAlignment="1">
      <alignment horizontal="left" vertical="top" wrapText="1"/>
    </xf>
    <xf numFmtId="0" fontId="0" fillId="0" borderId="32" xfId="0" applyBorder="1"/>
    <xf numFmtId="0" fontId="0" fillId="0" borderId="48" xfId="0" applyBorder="1"/>
    <xf numFmtId="0" fontId="7" fillId="0" borderId="0" xfId="0" applyFont="1" applyAlignment="1">
      <alignment horizontal="left" vertical="center" wrapText="1"/>
    </xf>
    <xf numFmtId="0" fontId="0" fillId="0" borderId="0" xfId="0"/>
    <xf numFmtId="0" fontId="11" fillId="0" borderId="3" xfId="0" applyFont="1" applyBorder="1" applyAlignment="1">
      <alignment horizontal="center" vertical="center"/>
    </xf>
    <xf numFmtId="0" fontId="0" fillId="0" borderId="44" xfId="0" applyBorder="1"/>
    <xf numFmtId="0" fontId="0" fillId="0" borderId="45" xfId="0" applyBorder="1"/>
    <xf numFmtId="0" fontId="0" fillId="0" borderId="50" xfId="0" applyBorder="1"/>
    <xf numFmtId="0" fontId="0" fillId="0" borderId="49" xfId="0" applyBorder="1"/>
    <xf numFmtId="0" fontId="0" fillId="0" borderId="46" xfId="0" applyBorder="1"/>
    <xf numFmtId="0" fontId="25" fillId="0" borderId="23" xfId="0" applyFont="1" applyBorder="1" applyAlignment="1">
      <alignment horizontal="left" vertical="top" wrapText="1"/>
    </xf>
    <xf numFmtId="0" fontId="4" fillId="0" borderId="3" xfId="0" applyFont="1" applyBorder="1" applyAlignment="1">
      <alignment horizontal="center"/>
    </xf>
    <xf numFmtId="0" fontId="13" fillId="2" borderId="19" xfId="0" applyFont="1" applyFill="1" applyBorder="1" applyAlignment="1">
      <alignment horizontal="center" vertical="center" wrapText="1"/>
    </xf>
    <xf numFmtId="0" fontId="0" fillId="0" borderId="70" xfId="0" applyBorder="1"/>
    <xf numFmtId="0" fontId="23" fillId="0" borderId="80" xfId="0" applyFont="1" applyBorder="1" applyAlignment="1">
      <alignment horizontal="left" vertical="center" wrapText="1"/>
    </xf>
    <xf numFmtId="0" fontId="0" fillId="0" borderId="28" xfId="0" applyBorder="1"/>
    <xf numFmtId="0" fontId="0" fillId="0" borderId="29" xfId="0" applyBorder="1"/>
    <xf numFmtId="0" fontId="13" fillId="2" borderId="31" xfId="0" applyFont="1" applyFill="1" applyBorder="1" applyAlignment="1">
      <alignment horizontal="center" vertical="center" wrapText="1"/>
    </xf>
    <xf numFmtId="0" fontId="0" fillId="0" borderId="38" xfId="0" applyBorder="1"/>
    <xf numFmtId="0" fontId="15" fillId="0" borderId="77" xfId="0" applyFont="1" applyBorder="1" applyAlignment="1">
      <alignment vertical="center"/>
    </xf>
    <xf numFmtId="0" fontId="0" fillId="0" borderId="5" xfId="0" applyBorder="1"/>
    <xf numFmtId="0" fontId="13" fillId="2" borderId="24" xfId="0" applyFont="1" applyFill="1" applyBorder="1" applyAlignment="1">
      <alignment horizontal="center" vertical="center" wrapText="1"/>
    </xf>
    <xf numFmtId="0" fontId="15" fillId="0" borderId="78" xfId="0" applyFont="1" applyBorder="1" applyAlignment="1">
      <alignment horizontal="left" vertical="center"/>
    </xf>
    <xf numFmtId="0" fontId="0" fillId="0" borderId="64" xfId="0" applyBorder="1"/>
    <xf numFmtId="0" fontId="15" fillId="2" borderId="77" xfId="0" applyFont="1" applyFill="1" applyBorder="1" applyAlignment="1">
      <alignment horizontal="left" vertical="center" wrapText="1"/>
    </xf>
    <xf numFmtId="0" fontId="13" fillId="2" borderId="20" xfId="0" applyFont="1" applyFill="1" applyBorder="1" applyAlignment="1">
      <alignment horizontal="center" vertical="center" wrapText="1"/>
    </xf>
    <xf numFmtId="0" fontId="0" fillId="0" borderId="71" xfId="0" applyBorder="1"/>
    <xf numFmtId="0" fontId="13" fillId="2" borderId="21" xfId="0" applyFont="1" applyFill="1" applyBorder="1" applyAlignment="1">
      <alignment horizontal="center" vertical="center" wrapText="1"/>
    </xf>
    <xf numFmtId="0" fontId="0" fillId="0" borderId="58" xfId="0" applyBorder="1"/>
    <xf numFmtId="0" fontId="15" fillId="0" borderId="78" xfId="0" applyFont="1" applyBorder="1" applyAlignment="1">
      <alignment vertical="center"/>
    </xf>
    <xf numFmtId="0" fontId="15" fillId="2" borderId="82" xfId="0" applyFont="1" applyFill="1" applyBorder="1" applyAlignment="1">
      <alignment horizontal="left" vertical="center" wrapText="1"/>
    </xf>
    <xf numFmtId="0" fontId="0" fillId="0" borderId="61" xfId="0" applyBorder="1"/>
    <xf numFmtId="0" fontId="13" fillId="2" borderId="80" xfId="0" applyFont="1" applyFill="1" applyBorder="1" applyAlignment="1">
      <alignment horizontal="center" vertical="center" wrapText="1"/>
    </xf>
    <xf numFmtId="0" fontId="14" fillId="0" borderId="31" xfId="0" applyFont="1" applyBorder="1" applyAlignment="1">
      <alignment horizontal="center" vertical="center"/>
    </xf>
    <xf numFmtId="0" fontId="13" fillId="0" borderId="36" xfId="0" applyFont="1" applyBorder="1" applyAlignment="1">
      <alignment horizontal="left" wrapText="1"/>
    </xf>
    <xf numFmtId="0" fontId="0" fillId="0" borderId="1" xfId="0" applyBorder="1"/>
    <xf numFmtId="0" fontId="0" fillId="0" borderId="6" xfId="0" applyBorder="1"/>
    <xf numFmtId="0" fontId="0" fillId="0" borderId="8" xfId="0" applyBorder="1"/>
    <xf numFmtId="0" fontId="14" fillId="0" borderId="31" xfId="0" applyFont="1" applyBorder="1" applyAlignment="1">
      <alignment horizontal="center" vertical="center" wrapText="1"/>
    </xf>
    <xf numFmtId="0" fontId="13" fillId="2" borderId="81" xfId="0" applyFont="1" applyFill="1" applyBorder="1" applyAlignment="1">
      <alignment horizontal="center" vertical="center" wrapText="1"/>
    </xf>
    <xf numFmtId="0" fontId="0" fillId="0" borderId="9" xfId="0" applyBorder="1"/>
    <xf numFmtId="0" fontId="15" fillId="0" borderId="79" xfId="0" applyFont="1" applyBorder="1" applyAlignment="1">
      <alignment vertical="center"/>
    </xf>
    <xf numFmtId="0" fontId="14" fillId="6" borderId="3" xfId="0" applyFont="1" applyFill="1" applyBorder="1" applyAlignment="1">
      <alignment horizontal="center" vertical="center" wrapText="1"/>
    </xf>
    <xf numFmtId="0" fontId="15" fillId="0" borderId="3" xfId="0" applyFont="1" applyBorder="1" applyAlignment="1">
      <alignment horizontal="left" vertical="center" wrapText="1"/>
    </xf>
    <xf numFmtId="0" fontId="14" fillId="0" borderId="39" xfId="0" applyFont="1" applyBorder="1" applyAlignment="1">
      <alignment horizontal="center"/>
    </xf>
    <xf numFmtId="0" fontId="20" fillId="0" borderId="80" xfId="0" applyFont="1" applyBorder="1" applyAlignment="1">
      <alignment horizontal="center" vertical="center"/>
    </xf>
    <xf numFmtId="0" fontId="17" fillId="0" borderId="3" xfId="0" applyFont="1" applyBorder="1" applyAlignment="1">
      <alignment horizontal="center" vertical="center" wrapText="1"/>
    </xf>
    <xf numFmtId="0" fontId="14" fillId="6" borderId="3" xfId="0" applyFont="1" applyFill="1" applyBorder="1" applyAlignment="1">
      <alignment horizontal="center" vertical="center"/>
    </xf>
    <xf numFmtId="0" fontId="17" fillId="10" borderId="3" xfId="0" applyFont="1" applyFill="1" applyBorder="1" applyAlignment="1">
      <alignment horizontal="center" vertical="center"/>
    </xf>
    <xf numFmtId="0" fontId="17" fillId="9" borderId="3" xfId="0" applyFont="1" applyFill="1" applyBorder="1" applyAlignment="1">
      <alignment horizontal="center" vertical="center"/>
    </xf>
    <xf numFmtId="0" fontId="13" fillId="0" borderId="0" xfId="0" applyFont="1" applyAlignment="1">
      <alignment horizontal="right" vertical="center" textRotation="90"/>
    </xf>
    <xf numFmtId="0" fontId="18" fillId="4" borderId="19" xfId="0" applyFont="1" applyFill="1" applyBorder="1" applyAlignment="1">
      <alignment horizontal="center" vertical="center" wrapText="1"/>
    </xf>
    <xf numFmtId="0" fontId="22" fillId="0" borderId="83" xfId="0" applyFont="1" applyBorder="1" applyAlignment="1">
      <alignment horizontal="left" vertical="center" wrapText="1"/>
    </xf>
    <xf numFmtId="0" fontId="8" fillId="0" borderId="0" xfId="0" applyFont="1"/>
    <xf numFmtId="0" fontId="0" fillId="0" borderId="2" xfId="0" applyBorder="1"/>
    <xf numFmtId="0" fontId="13" fillId="0" borderId="40" xfId="0" applyFont="1" applyBorder="1" applyAlignment="1">
      <alignment horizontal="right" vertical="center" textRotation="90"/>
    </xf>
    <xf numFmtId="0" fontId="0" fillId="0" borderId="40" xfId="0" applyBorder="1"/>
    <xf numFmtId="0" fontId="17" fillId="6" borderId="3" xfId="0" applyFont="1" applyFill="1" applyBorder="1" applyAlignment="1">
      <alignment horizontal="center"/>
    </xf>
    <xf numFmtId="0" fontId="18" fillId="4" borderId="18" xfId="0" applyFont="1" applyFill="1" applyBorder="1" applyAlignment="1">
      <alignment horizontal="center" vertical="center" wrapText="1"/>
    </xf>
    <xf numFmtId="0" fontId="14" fillId="2" borderId="0" xfId="0" applyFont="1" applyFill="1" applyAlignment="1">
      <alignment horizontal="center"/>
    </xf>
    <xf numFmtId="0" fontId="17" fillId="9" borderId="13" xfId="0" applyFont="1" applyFill="1" applyBorder="1" applyAlignment="1">
      <alignment horizontal="center" vertical="center"/>
    </xf>
    <xf numFmtId="0" fontId="0" fillId="0" borderId="14" xfId="0" applyBorder="1"/>
    <xf numFmtId="0" fontId="15" fillId="0" borderId="22" xfId="0" applyFont="1" applyBorder="1" applyAlignment="1">
      <alignment horizontal="left" vertical="center" wrapText="1"/>
    </xf>
    <xf numFmtId="0" fontId="0" fillId="0" borderId="52" xfId="0" applyBorder="1"/>
    <xf numFmtId="0" fontId="17" fillId="8" borderId="3" xfId="0" applyFont="1" applyFill="1" applyBorder="1" applyAlignment="1">
      <alignment horizontal="center" vertical="center"/>
    </xf>
    <xf numFmtId="0" fontId="12" fillId="2" borderId="31" xfId="0" applyFont="1" applyFill="1" applyBorder="1" applyAlignment="1">
      <alignment horizontal="left" vertical="top" wrapText="1" readingOrder="1"/>
    </xf>
    <xf numFmtId="0" fontId="14" fillId="0" borderId="69" xfId="0" applyFont="1" applyBorder="1" applyAlignment="1">
      <alignment horizontal="center" vertical="center"/>
    </xf>
    <xf numFmtId="0" fontId="14" fillId="2" borderId="39" xfId="0" applyFont="1" applyFill="1" applyBorder="1" applyAlignment="1">
      <alignment horizontal="center"/>
    </xf>
    <xf numFmtId="0" fontId="15" fillId="0" borderId="3" xfId="0" applyFont="1" applyBorder="1" applyAlignment="1">
      <alignment horizontal="center" vertical="center" wrapText="1"/>
    </xf>
    <xf numFmtId="0" fontId="15" fillId="0" borderId="7" xfId="0" applyFont="1" applyBorder="1" applyAlignment="1">
      <alignment horizontal="center" vertical="center" wrapText="1"/>
    </xf>
    <xf numFmtId="0" fontId="19" fillId="4" borderId="19" xfId="0" applyFont="1" applyFill="1" applyBorder="1" applyAlignment="1">
      <alignment horizontal="center" vertical="center" wrapText="1"/>
    </xf>
    <xf numFmtId="0" fontId="23" fillId="0" borderId="83" xfId="0" applyFont="1" applyBorder="1"/>
    <xf numFmtId="0" fontId="23" fillId="0" borderId="83" xfId="0" applyFont="1" applyBorder="1" applyAlignment="1">
      <alignment vertical="center" wrapText="1"/>
    </xf>
    <xf numFmtId="0" fontId="17" fillId="10" borderId="3" xfId="0" applyFont="1" applyFill="1" applyBorder="1" applyAlignment="1">
      <alignment horizontal="center" vertical="center" wrapText="1"/>
    </xf>
    <xf numFmtId="0" fontId="17" fillId="0" borderId="22" xfId="0" applyFont="1" applyBorder="1" applyAlignment="1">
      <alignment horizontal="center" vertical="center" wrapText="1"/>
    </xf>
    <xf numFmtId="0" fontId="17" fillId="7" borderId="3" xfId="0" applyFont="1" applyFill="1" applyBorder="1" applyAlignment="1">
      <alignment horizontal="center" vertical="center"/>
    </xf>
    <xf numFmtId="0" fontId="17" fillId="0" borderId="7" xfId="0" applyFont="1" applyBorder="1" applyAlignment="1">
      <alignment horizontal="center" vertical="center" wrapText="1"/>
    </xf>
    <xf numFmtId="0" fontId="15" fillId="10" borderId="3" xfId="0" applyFont="1" applyFill="1" applyBorder="1" applyAlignment="1">
      <alignment horizontal="center" vertical="center" wrapText="1"/>
    </xf>
    <xf numFmtId="0" fontId="17" fillId="7" borderId="7" xfId="0" applyFont="1" applyFill="1" applyBorder="1" applyAlignment="1">
      <alignment horizontal="center" vertical="center"/>
    </xf>
    <xf numFmtId="0" fontId="14" fillId="0" borderId="83" xfId="0" applyFont="1" applyBorder="1" applyAlignment="1">
      <alignment horizontal="center" vertical="center"/>
    </xf>
    <xf numFmtId="0" fontId="15" fillId="0" borderId="22" xfId="0" applyFont="1" applyBorder="1" applyAlignment="1">
      <alignment horizontal="center" vertical="center" wrapText="1"/>
    </xf>
    <xf numFmtId="0" fontId="11" fillId="2" borderId="31" xfId="0" applyFont="1" applyFill="1" applyBorder="1" applyAlignment="1">
      <alignment horizontal="left" vertical="top" wrapText="1" readingOrder="1"/>
    </xf>
    <xf numFmtId="0" fontId="6" fillId="7" borderId="3" xfId="0" applyFont="1" applyFill="1" applyBorder="1" applyAlignment="1">
      <alignment horizontal="center" vertical="center"/>
    </xf>
    <xf numFmtId="0" fontId="6" fillId="9"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10" borderId="3" xfId="0" applyFont="1" applyFill="1" applyBorder="1" applyAlignment="1">
      <alignment horizontal="center" vertical="center"/>
    </xf>
    <xf numFmtId="0" fontId="10" fillId="0" borderId="49" xfId="0" applyFont="1" applyBorder="1" applyAlignment="1">
      <alignment horizontal="right" vertical="center" textRotation="90"/>
    </xf>
    <xf numFmtId="0" fontId="10" fillId="6" borderId="3" xfId="0" applyFont="1" applyFill="1" applyBorder="1" applyAlignment="1">
      <alignment horizontal="center" vertical="center"/>
    </xf>
    <xf numFmtId="0" fontId="10" fillId="0" borderId="39" xfId="0" applyFont="1" applyBorder="1" applyAlignment="1">
      <alignment horizontal="center"/>
    </xf>
    <xf numFmtId="0" fontId="6" fillId="0" borderId="3" xfId="0" applyFont="1" applyBorder="1" applyAlignment="1">
      <alignment horizontal="center" vertical="center"/>
    </xf>
    <xf numFmtId="0" fontId="6" fillId="8" borderId="3" xfId="0" applyFont="1" applyFill="1" applyBorder="1" applyAlignment="1">
      <alignment horizontal="center" vertical="center"/>
    </xf>
    <xf numFmtId="0" fontId="10" fillId="2" borderId="0" xfId="0" applyFont="1" applyFill="1" applyAlignment="1">
      <alignment horizontal="center"/>
    </xf>
    <xf numFmtId="0" fontId="6" fillId="0" borderId="0" xfId="0" applyFont="1" applyAlignment="1">
      <alignment horizontal="center" vertical="center" wrapText="1"/>
    </xf>
    <xf numFmtId="0" fontId="11" fillId="0" borderId="3" xfId="0" applyFont="1" applyBorder="1" applyAlignment="1">
      <alignment vertical="center"/>
    </xf>
    <xf numFmtId="0" fontId="28" fillId="0" borderId="23" xfId="0" applyFont="1" applyBorder="1" applyAlignment="1">
      <alignment horizontal="center" vertical="center" wrapText="1"/>
    </xf>
    <xf numFmtId="0" fontId="0" fillId="0" borderId="84" xfId="0" applyBorder="1"/>
    <xf numFmtId="0" fontId="29" fillId="0" borderId="1" xfId="0" applyFont="1" applyBorder="1" applyAlignment="1">
      <alignment horizontal="center" vertical="top" wrapText="1"/>
    </xf>
    <xf numFmtId="0" fontId="6" fillId="6" borderId="3" xfId="0" applyFont="1" applyFill="1" applyBorder="1" applyAlignment="1">
      <alignment horizontal="center"/>
    </xf>
    <xf numFmtId="0" fontId="6" fillId="0" borderId="0" xfId="0" applyFont="1"/>
    <xf numFmtId="0" fontId="27" fillId="0" borderId="80" xfId="0" applyFont="1" applyBorder="1" applyAlignment="1">
      <alignment horizontal="left" vertical="top" wrapText="1"/>
    </xf>
  </cellXfs>
  <cellStyles count="1">
    <cellStyle name="Normal" xfId="0" builtinId="0"/>
  </cellStyles>
  <dxfs count="24">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xdr:cNvPicPr/>
      </xdr:nvPicPr>
      <xdr:blipFill>
        <a:blip xmlns:r="http://schemas.openxmlformats.org/officeDocument/2006/relationships" r:embed="rId1"/>
        <a:stretch>
          <a:fillRect/>
        </a:stretch>
      </xdr:blipFill>
      <xdr:spPr>
        <a:xfrm>
          <a:off x="235324" y="728383"/>
          <a:ext cx="2689412" cy="896469"/>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xdr:cNvPicPr/>
      </xdr:nvPicPr>
      <xdr:blipFill>
        <a:blip xmlns:r="http://schemas.openxmlformats.org/officeDocument/2006/relationships" r:embed="rId1"/>
        <a:stretch>
          <a:fillRect/>
        </a:stretch>
      </xdr:blipFill>
      <xdr:spPr>
        <a:xfrm>
          <a:off x="666750" y="489858"/>
          <a:ext cx="3123640" cy="1260395"/>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xdr:cNvPicPr/>
      </xdr:nvPicPr>
      <xdr:blipFill>
        <a:blip xmlns:r="http://schemas.openxmlformats.org/officeDocument/2006/relationships" r:embed="rId1"/>
        <a:stretch>
          <a:fillRect/>
        </a:stretch>
      </xdr:blipFill>
      <xdr:spPr>
        <a:xfrm>
          <a:off x="495300" y="342900"/>
          <a:ext cx="2438400" cy="866775"/>
        </a:xfrm>
        <a:prstGeom prst="rect">
          <a:avLst/>
        </a:prstGeom>
        <a:ln>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xdr:cNvPicPr/>
      </xdr:nvPicPr>
      <xdr:blipFill>
        <a:blip xmlns:r="http://schemas.openxmlformats.org/officeDocument/2006/relationships" r:embed="rId1"/>
        <a:stretch>
          <a:fillRect/>
        </a:stretch>
      </xdr:blipFill>
      <xdr:spPr>
        <a:xfrm>
          <a:off x="295275" y="295275"/>
          <a:ext cx="2581275" cy="881742"/>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xdr:cNvPicPr/>
      </xdr:nvPicPr>
      <xdr:blipFill>
        <a:blip xmlns:r="http://schemas.openxmlformats.org/officeDocument/2006/relationships" r:embed="rId1"/>
        <a:stretch>
          <a:fillRect/>
        </a:stretch>
      </xdr:blipFill>
      <xdr:spPr>
        <a:xfrm>
          <a:off x="381001" y="381000"/>
          <a:ext cx="3061607" cy="1074964"/>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F22"/>
  <sheetViews>
    <sheetView showGridLines="0" topLeftCell="A16" zoomScale="55" zoomScaleNormal="55" zoomScalePageLayoutView="40" workbookViewId="0">
      <selection activeCell="J18" sqref="J18"/>
    </sheetView>
  </sheetViews>
  <sheetFormatPr baseColWidth="10" defaultColWidth="11.44140625" defaultRowHeight="13.2"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x14ac:dyDescent="0.25"/>
    <row r="2" spans="2:6" ht="84" customHeight="1" x14ac:dyDescent="0.25">
      <c r="B2" s="217"/>
      <c r="C2" s="210" t="s">
        <v>0</v>
      </c>
      <c r="D2" s="211"/>
      <c r="E2" s="212"/>
      <c r="F2" s="202" t="s">
        <v>1</v>
      </c>
    </row>
    <row r="3" spans="2:6" ht="42.75" customHeight="1" x14ac:dyDescent="0.25">
      <c r="B3" s="203"/>
      <c r="C3" s="213"/>
      <c r="D3" s="209"/>
      <c r="E3" s="214"/>
      <c r="F3" s="203"/>
    </row>
    <row r="4" spans="2:6" ht="41.25" customHeight="1" x14ac:dyDescent="0.25">
      <c r="B4" s="204"/>
      <c r="C4" s="215"/>
      <c r="D4" s="196"/>
      <c r="E4" s="197"/>
      <c r="F4" s="204"/>
    </row>
    <row r="5" spans="2:6" ht="37.5" customHeight="1" thickBot="1" x14ac:dyDescent="0.3">
      <c r="B5" s="12"/>
      <c r="C5" s="13"/>
      <c r="D5" s="13"/>
      <c r="E5" s="13"/>
      <c r="F5" s="13"/>
    </row>
    <row r="6" spans="2:6" ht="21" customHeight="1" thickBot="1" x14ac:dyDescent="0.35">
      <c r="B6" s="198" t="s">
        <v>2</v>
      </c>
      <c r="C6" s="199"/>
      <c r="D6" s="199"/>
      <c r="E6" s="199"/>
      <c r="F6" s="200"/>
    </row>
    <row r="7" spans="2:6" ht="78.75" customHeight="1" x14ac:dyDescent="0.25">
      <c r="B7" s="195" t="s">
        <v>3</v>
      </c>
      <c r="C7" s="196"/>
      <c r="D7" s="196"/>
      <c r="E7" s="196"/>
      <c r="F7" s="197"/>
    </row>
    <row r="8" spans="2:6" ht="66" customHeight="1" x14ac:dyDescent="0.25">
      <c r="B8" s="216" t="s">
        <v>4</v>
      </c>
      <c r="C8" s="193"/>
      <c r="D8" s="193"/>
      <c r="E8" s="193"/>
      <c r="F8" s="194"/>
    </row>
    <row r="9" spans="2:6" ht="69" customHeight="1" x14ac:dyDescent="0.25">
      <c r="B9" s="201" t="s">
        <v>5</v>
      </c>
      <c r="C9" s="193"/>
      <c r="D9" s="193"/>
      <c r="E9" s="193"/>
      <c r="F9" s="194"/>
    </row>
    <row r="10" spans="2:6" ht="52.5" customHeight="1" x14ac:dyDescent="0.25">
      <c r="B10" s="201" t="s">
        <v>6</v>
      </c>
      <c r="C10" s="193"/>
      <c r="D10" s="193"/>
      <c r="E10" s="193"/>
      <c r="F10" s="194"/>
    </row>
    <row r="11" spans="2:6" ht="57.75" customHeight="1" x14ac:dyDescent="0.25">
      <c r="B11" s="201" t="s">
        <v>7</v>
      </c>
      <c r="C11" s="193"/>
      <c r="D11" s="193"/>
      <c r="E11" s="193"/>
      <c r="F11" s="194"/>
    </row>
    <row r="12" spans="2:6" ht="34.5" customHeight="1" x14ac:dyDescent="0.25">
      <c r="B12" s="192" t="s">
        <v>8</v>
      </c>
      <c r="C12" s="193"/>
      <c r="D12" s="193"/>
      <c r="E12" s="193"/>
      <c r="F12" s="194"/>
    </row>
    <row r="13" spans="2:6" ht="68.25" customHeight="1" x14ac:dyDescent="0.25">
      <c r="B13" s="192" t="s">
        <v>9</v>
      </c>
      <c r="C13" s="193"/>
      <c r="D13" s="193"/>
      <c r="E13" s="193"/>
      <c r="F13" s="194"/>
    </row>
    <row r="14" spans="2:6" ht="26.25" customHeight="1" x14ac:dyDescent="0.25">
      <c r="B14" s="201" t="s">
        <v>10</v>
      </c>
      <c r="C14" s="193"/>
      <c r="D14" s="193"/>
      <c r="E14" s="193"/>
      <c r="F14" s="194"/>
    </row>
    <row r="15" spans="2:6" ht="288.75" customHeight="1" x14ac:dyDescent="0.25">
      <c r="B15" s="201" t="s">
        <v>11</v>
      </c>
      <c r="C15" s="193"/>
      <c r="D15" s="193"/>
      <c r="E15" s="193"/>
      <c r="F15" s="194"/>
    </row>
    <row r="16" spans="2:6" ht="105.75" customHeight="1" x14ac:dyDescent="0.25">
      <c r="B16" s="201" t="s">
        <v>12</v>
      </c>
      <c r="C16" s="193"/>
      <c r="D16" s="193"/>
      <c r="E16" s="193"/>
      <c r="F16" s="194"/>
    </row>
    <row r="17" spans="2:6" ht="36.75" customHeight="1" x14ac:dyDescent="0.25">
      <c r="B17" s="192" t="s">
        <v>13</v>
      </c>
      <c r="C17" s="193"/>
      <c r="D17" s="193"/>
      <c r="E17" s="193"/>
      <c r="F17" s="194"/>
    </row>
    <row r="18" spans="2:6" ht="294" customHeight="1" x14ac:dyDescent="0.25">
      <c r="B18" s="192" t="s">
        <v>14</v>
      </c>
      <c r="C18" s="193"/>
      <c r="D18" s="193"/>
      <c r="E18" s="193"/>
      <c r="F18" s="194"/>
    </row>
    <row r="19" spans="2:6" ht="69" customHeight="1" x14ac:dyDescent="0.25">
      <c r="B19" s="205" t="s">
        <v>15</v>
      </c>
      <c r="C19" s="206"/>
      <c r="D19" s="206"/>
      <c r="E19" s="206"/>
      <c r="F19" s="207"/>
    </row>
    <row r="20" spans="2:6" ht="14.25" customHeight="1" x14ac:dyDescent="0.25">
      <c r="B20" s="77"/>
      <c r="C20" s="78"/>
      <c r="D20" s="78"/>
      <c r="E20" s="78"/>
      <c r="F20" s="78"/>
    </row>
    <row r="21" spans="2:6" x14ac:dyDescent="0.25">
      <c r="B21" s="7"/>
    </row>
    <row r="22" spans="2:6" ht="17.25" customHeight="1" x14ac:dyDescent="0.25">
      <c r="B22" s="208"/>
      <c r="C22" s="209"/>
      <c r="D22" s="209"/>
      <c r="E22" s="209"/>
      <c r="F22" s="209"/>
    </row>
  </sheetData>
  <mergeCells count="18">
    <mergeCell ref="B18:F18"/>
    <mergeCell ref="F2:F4"/>
    <mergeCell ref="B19:F19"/>
    <mergeCell ref="B14:F14"/>
    <mergeCell ref="B22:F22"/>
    <mergeCell ref="C2:E4"/>
    <mergeCell ref="B8:F8"/>
    <mergeCell ref="B17:F17"/>
    <mergeCell ref="B9:F9"/>
    <mergeCell ref="B13:F13"/>
    <mergeCell ref="B2:B4"/>
    <mergeCell ref="B12:F12"/>
    <mergeCell ref="B7:F7"/>
    <mergeCell ref="B6:F6"/>
    <mergeCell ref="B16:F16"/>
    <mergeCell ref="B15:F15"/>
    <mergeCell ref="B10:F10"/>
    <mergeCell ref="B11:F11"/>
  </mergeCells>
  <printOptions horizontalCentered="1"/>
  <pageMargins left="0.7" right="0.7" top="0.75" bottom="0.75" header="0.3" footer="0.3"/>
  <pageSetup scale="52" orientation="portrait" horizontalDpi="4294967295" verticalDpi="4294967295"/>
  <headerFooter alignWithMargins="0">
    <oddFooter>&amp;L&amp;12 Calle 26 No. 57-41 Torre 8, Pisos 7 y 8 CEMSA – C.P. 111321
PBX. 3779555  - Información: Línea 195
www.umv.gov.co&amp;C
CON-FM-089
&amp;P de &amp;N</oddFooter>
  </headerFooter>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B2:F53"/>
  <sheetViews>
    <sheetView showGridLines="0" topLeftCell="A34" zoomScaleNormal="100" zoomScalePageLayoutView="85" workbookViewId="0">
      <selection activeCell="B36" sqref="B36:C36"/>
    </sheetView>
  </sheetViews>
  <sheetFormatPr baseColWidth="10" defaultColWidth="11.44140625" defaultRowHeight="13.2" x14ac:dyDescent="0.25"/>
  <cols>
    <col min="1" max="1" width="5.33203125" customWidth="1"/>
    <col min="2" max="2" width="57.88671875" customWidth="1"/>
    <col min="3" max="3" width="105.33203125" customWidth="1"/>
    <col min="4" max="4" width="20" customWidth="1"/>
    <col min="5" max="5" width="23.44140625" customWidth="1"/>
    <col min="6" max="6" width="31" customWidth="1"/>
  </cols>
  <sheetData>
    <row r="2" spans="2:6" ht="78" customHeight="1" x14ac:dyDescent="0.25">
      <c r="B2" s="217"/>
      <c r="C2" s="210" t="s">
        <v>16</v>
      </c>
      <c r="D2" s="211"/>
      <c r="E2" s="212"/>
      <c r="F2" s="202" t="s">
        <v>1</v>
      </c>
    </row>
    <row r="3" spans="2:6" ht="51" customHeight="1" x14ac:dyDescent="0.25">
      <c r="B3" s="203"/>
      <c r="C3" s="213"/>
      <c r="D3" s="209"/>
      <c r="E3" s="214"/>
      <c r="F3" s="203"/>
    </row>
    <row r="4" spans="2:6" ht="54" customHeight="1" x14ac:dyDescent="0.25">
      <c r="B4" s="204"/>
      <c r="C4" s="215"/>
      <c r="D4" s="196"/>
      <c r="E4" s="197"/>
      <c r="F4" s="204"/>
    </row>
    <row r="5" spans="2:6" ht="24.75" customHeight="1" thickBot="1" x14ac:dyDescent="0.3">
      <c r="B5" s="12"/>
      <c r="C5" s="13"/>
      <c r="D5" s="13"/>
      <c r="E5" s="13"/>
      <c r="F5" s="13"/>
    </row>
    <row r="6" spans="2:6" ht="18" customHeight="1" thickBot="1" x14ac:dyDescent="0.3">
      <c r="B6" s="239" t="s">
        <v>17</v>
      </c>
      <c r="C6" s="199"/>
      <c r="D6" s="199"/>
      <c r="E6" s="199"/>
      <c r="F6" s="224"/>
    </row>
    <row r="7" spans="2:6" ht="42.75" customHeight="1" x14ac:dyDescent="0.25">
      <c r="B7" s="240" t="s">
        <v>18</v>
      </c>
      <c r="C7" s="221"/>
      <c r="D7" s="221"/>
      <c r="E7" s="221"/>
      <c r="F7" s="221"/>
    </row>
    <row r="8" spans="2:6" ht="63" customHeight="1" x14ac:dyDescent="0.25">
      <c r="B8" s="241"/>
      <c r="C8" s="209"/>
      <c r="D8" s="209"/>
      <c r="E8" s="209"/>
      <c r="F8" s="209"/>
    </row>
    <row r="9" spans="2:6" ht="37.5" customHeight="1" x14ac:dyDescent="0.25">
      <c r="B9" s="241"/>
      <c r="C9" s="209"/>
      <c r="D9" s="209"/>
      <c r="E9" s="209"/>
      <c r="F9" s="209"/>
    </row>
    <row r="10" spans="2:6" ht="43.5" customHeight="1" x14ac:dyDescent="0.25">
      <c r="B10" s="241"/>
      <c r="C10" s="209"/>
      <c r="D10" s="209"/>
      <c r="E10" s="209"/>
      <c r="F10" s="209"/>
    </row>
    <row r="11" spans="2:6" ht="58.5" customHeight="1" x14ac:dyDescent="0.25">
      <c r="B11" s="241"/>
      <c r="C11" s="209"/>
      <c r="D11" s="209"/>
      <c r="E11" s="209"/>
      <c r="F11" s="209"/>
    </row>
    <row r="12" spans="2:6" ht="46.5" customHeight="1" x14ac:dyDescent="0.25">
      <c r="B12" s="241"/>
      <c r="C12" s="209"/>
      <c r="D12" s="209"/>
      <c r="E12" s="209"/>
      <c r="F12" s="209"/>
    </row>
    <row r="13" spans="2:6" ht="47.25" customHeight="1" x14ac:dyDescent="0.25">
      <c r="B13" s="241"/>
      <c r="C13" s="209"/>
      <c r="D13" s="209"/>
      <c r="E13" s="209"/>
      <c r="F13" s="209"/>
    </row>
    <row r="14" spans="2:6" ht="22.5" customHeight="1" thickBot="1" x14ac:dyDescent="0.3">
      <c r="B14" s="242"/>
      <c r="C14" s="243"/>
      <c r="D14" s="243"/>
      <c r="E14" s="243"/>
      <c r="F14" s="243"/>
    </row>
    <row r="15" spans="2:6" ht="16.5" customHeight="1" thickBot="1" x14ac:dyDescent="0.3">
      <c r="B15" s="244" t="s">
        <v>19</v>
      </c>
      <c r="C15" s="199"/>
      <c r="D15" s="199"/>
      <c r="E15" s="199"/>
      <c r="F15" s="224"/>
    </row>
    <row r="16" spans="2:6" ht="127.5" customHeight="1" thickBot="1" x14ac:dyDescent="0.3">
      <c r="B16" s="220" t="s">
        <v>20</v>
      </c>
      <c r="C16" s="221"/>
      <c r="D16" s="221"/>
      <c r="E16" s="221"/>
      <c r="F16" s="222"/>
    </row>
    <row r="17" spans="2:6" ht="19.5" customHeight="1" x14ac:dyDescent="0.25">
      <c r="B17" s="233" t="s">
        <v>21</v>
      </c>
      <c r="C17" s="234"/>
      <c r="D17" s="218" t="s">
        <v>22</v>
      </c>
      <c r="E17" s="218" t="s">
        <v>23</v>
      </c>
      <c r="F17" s="231" t="s">
        <v>24</v>
      </c>
    </row>
    <row r="18" spans="2:6" ht="21" customHeight="1" thickBot="1" x14ac:dyDescent="0.3">
      <c r="B18" s="227" t="s">
        <v>25</v>
      </c>
      <c r="C18" s="207"/>
      <c r="D18" s="219"/>
      <c r="E18" s="219"/>
      <c r="F18" s="232"/>
    </row>
    <row r="19" spans="2:6" ht="18.75" customHeight="1" x14ac:dyDescent="0.25">
      <c r="B19" s="104" t="s">
        <v>26</v>
      </c>
      <c r="C19" s="105"/>
      <c r="D19" s="100" t="s">
        <v>27</v>
      </c>
      <c r="E19" s="101" t="s">
        <v>28</v>
      </c>
      <c r="F19" s="102" t="s">
        <v>29</v>
      </c>
    </row>
    <row r="20" spans="2:6" ht="18.75" customHeight="1" x14ac:dyDescent="0.25">
      <c r="B20" s="166" t="s">
        <v>30</v>
      </c>
      <c r="C20" s="167"/>
      <c r="D20" s="29" t="s">
        <v>27</v>
      </c>
      <c r="E20" s="30" t="s">
        <v>28</v>
      </c>
      <c r="F20" s="31" t="s">
        <v>31</v>
      </c>
    </row>
    <row r="21" spans="2:6" ht="18.75" customHeight="1" x14ac:dyDescent="0.25">
      <c r="B21" s="166" t="s">
        <v>32</v>
      </c>
      <c r="C21" s="167"/>
      <c r="D21" s="29" t="s">
        <v>27</v>
      </c>
      <c r="E21" s="30" t="s">
        <v>28</v>
      </c>
      <c r="F21" s="31" t="s">
        <v>29</v>
      </c>
    </row>
    <row r="22" spans="2:6" ht="18.75" customHeight="1" x14ac:dyDescent="0.25">
      <c r="B22" s="166" t="s">
        <v>33</v>
      </c>
      <c r="C22" s="167"/>
      <c r="D22" s="29" t="s">
        <v>27</v>
      </c>
      <c r="E22" s="30" t="s">
        <v>28</v>
      </c>
      <c r="F22" s="32" t="s">
        <v>31</v>
      </c>
    </row>
    <row r="23" spans="2:6" ht="18.75" customHeight="1" x14ac:dyDescent="0.25">
      <c r="B23" s="166" t="s">
        <v>34</v>
      </c>
      <c r="C23" s="167"/>
      <c r="D23" s="29" t="s">
        <v>27</v>
      </c>
      <c r="E23" s="30" t="s">
        <v>28</v>
      </c>
      <c r="F23" s="31" t="s">
        <v>29</v>
      </c>
    </row>
    <row r="24" spans="2:6" ht="18.75" customHeight="1" thickBot="1" x14ac:dyDescent="0.3">
      <c r="B24" s="168" t="s">
        <v>35</v>
      </c>
      <c r="C24" s="169"/>
      <c r="D24" s="96" t="s">
        <v>27</v>
      </c>
      <c r="E24" s="97" t="s">
        <v>28</v>
      </c>
      <c r="F24" s="103" t="s">
        <v>29</v>
      </c>
    </row>
    <row r="25" spans="2:6" ht="24" customHeight="1" thickBot="1" x14ac:dyDescent="0.3">
      <c r="B25" s="223" t="s">
        <v>36</v>
      </c>
      <c r="C25" s="199"/>
      <c r="D25" s="199"/>
      <c r="E25" s="199"/>
      <c r="F25" s="224"/>
    </row>
    <row r="26" spans="2:6" ht="19.5" customHeight="1" x14ac:dyDescent="0.25">
      <c r="B26" s="104" t="s">
        <v>37</v>
      </c>
      <c r="C26" s="99"/>
      <c r="D26" s="100" t="s">
        <v>27</v>
      </c>
      <c r="E26" s="101" t="s">
        <v>28</v>
      </c>
      <c r="F26" s="102" t="s">
        <v>29</v>
      </c>
    </row>
    <row r="27" spans="2:6" ht="19.5" customHeight="1" x14ac:dyDescent="0.25">
      <c r="B27" s="225" t="s">
        <v>38</v>
      </c>
      <c r="C27" s="226"/>
      <c r="D27" s="29" t="s">
        <v>27</v>
      </c>
      <c r="E27" s="30" t="s">
        <v>39</v>
      </c>
      <c r="F27" s="31" t="s">
        <v>29</v>
      </c>
    </row>
    <row r="28" spans="2:6" ht="19.5" customHeight="1" x14ac:dyDescent="0.25">
      <c r="B28" s="79" t="s">
        <v>40</v>
      </c>
      <c r="C28" s="80"/>
      <c r="D28" s="83" t="s">
        <v>27</v>
      </c>
      <c r="E28" s="81" t="s">
        <v>28</v>
      </c>
      <c r="F28" s="82" t="s">
        <v>29</v>
      </c>
    </row>
    <row r="29" spans="2:6" ht="19.5" customHeight="1" x14ac:dyDescent="0.25">
      <c r="B29" s="235" t="s">
        <v>41</v>
      </c>
      <c r="C29" s="229"/>
      <c r="D29" s="96" t="s">
        <v>27</v>
      </c>
      <c r="E29" s="97" t="s">
        <v>39</v>
      </c>
      <c r="F29" s="103" t="s">
        <v>29</v>
      </c>
    </row>
    <row r="30" spans="2:6" ht="23.25" customHeight="1" x14ac:dyDescent="0.25">
      <c r="B30" s="238" t="s">
        <v>42</v>
      </c>
      <c r="C30" s="221"/>
      <c r="D30" s="221"/>
      <c r="E30" s="221"/>
      <c r="F30" s="222"/>
    </row>
    <row r="31" spans="2:6" ht="19.5" customHeight="1" x14ac:dyDescent="0.25">
      <c r="B31" s="108" t="s">
        <v>43</v>
      </c>
      <c r="C31" s="109"/>
      <c r="D31" s="110" t="s">
        <v>27</v>
      </c>
      <c r="E31" s="111" t="s">
        <v>28</v>
      </c>
      <c r="F31" s="112" t="s">
        <v>29</v>
      </c>
    </row>
    <row r="32" spans="2:6" ht="19.5" customHeight="1" x14ac:dyDescent="0.25">
      <c r="B32" s="247" t="s">
        <v>44</v>
      </c>
      <c r="C32" s="226"/>
      <c r="D32" s="29" t="s">
        <v>27</v>
      </c>
      <c r="E32" s="30" t="s">
        <v>39</v>
      </c>
      <c r="F32" s="113" t="s">
        <v>29</v>
      </c>
    </row>
    <row r="33" spans="2:6" ht="23.25" customHeight="1" x14ac:dyDescent="0.25">
      <c r="B33" s="245" t="s">
        <v>45</v>
      </c>
      <c r="C33" s="243"/>
      <c r="D33" s="243"/>
      <c r="E33" s="243"/>
      <c r="F33" s="246"/>
    </row>
    <row r="34" spans="2:6" ht="23.25" customHeight="1" x14ac:dyDescent="0.25">
      <c r="B34" s="236" t="s">
        <v>46</v>
      </c>
      <c r="C34" s="237"/>
      <c r="D34" s="94" t="s">
        <v>27</v>
      </c>
      <c r="E34" s="94" t="s">
        <v>28</v>
      </c>
      <c r="F34" s="95" t="s">
        <v>29</v>
      </c>
    </row>
    <row r="35" spans="2:6" ht="23.25" customHeight="1" x14ac:dyDescent="0.25">
      <c r="B35" s="230" t="s">
        <v>47</v>
      </c>
      <c r="C35" s="226"/>
      <c r="D35" s="85" t="s">
        <v>27</v>
      </c>
      <c r="E35" s="86" t="s">
        <v>39</v>
      </c>
      <c r="F35" s="84" t="s">
        <v>29</v>
      </c>
    </row>
    <row r="36" spans="2:6" ht="23.25" customHeight="1" x14ac:dyDescent="0.25">
      <c r="B36" s="230" t="s">
        <v>48</v>
      </c>
      <c r="C36" s="226"/>
      <c r="D36" s="85" t="s">
        <v>27</v>
      </c>
      <c r="E36" s="86" t="s">
        <v>39</v>
      </c>
      <c r="F36" s="115" t="s">
        <v>29</v>
      </c>
    </row>
    <row r="37" spans="2:6" ht="23.25" customHeight="1" x14ac:dyDescent="0.25">
      <c r="B37" s="230" t="s">
        <v>49</v>
      </c>
      <c r="C37" s="226"/>
      <c r="D37" s="85" t="s">
        <v>27</v>
      </c>
      <c r="E37" s="86" t="s">
        <v>28</v>
      </c>
      <c r="F37" s="115" t="s">
        <v>29</v>
      </c>
    </row>
    <row r="38" spans="2:6" ht="23.25" customHeight="1" x14ac:dyDescent="0.25">
      <c r="B38" s="164" t="s">
        <v>50</v>
      </c>
      <c r="C38" s="165"/>
      <c r="D38" s="85" t="s">
        <v>27</v>
      </c>
      <c r="E38" s="86" t="s">
        <v>39</v>
      </c>
      <c r="F38" s="115" t="s">
        <v>29</v>
      </c>
    </row>
    <row r="39" spans="2:6" ht="23.25" customHeight="1" x14ac:dyDescent="0.25">
      <c r="B39" s="230" t="s">
        <v>51</v>
      </c>
      <c r="C39" s="226"/>
      <c r="D39" s="85" t="s">
        <v>27</v>
      </c>
      <c r="E39" s="86" t="s">
        <v>28</v>
      </c>
      <c r="F39" s="115" t="s">
        <v>29</v>
      </c>
    </row>
    <row r="40" spans="2:6" ht="19.5" customHeight="1" x14ac:dyDescent="0.25">
      <c r="B40" s="166" t="s">
        <v>52</v>
      </c>
      <c r="C40" s="167"/>
      <c r="D40" s="29" t="s">
        <v>27</v>
      </c>
      <c r="E40" s="30" t="s">
        <v>39</v>
      </c>
      <c r="F40" s="33" t="s">
        <v>29</v>
      </c>
    </row>
    <row r="41" spans="2:6" ht="19.5" customHeight="1" x14ac:dyDescent="0.25">
      <c r="B41" s="225" t="s">
        <v>53</v>
      </c>
      <c r="C41" s="226"/>
      <c r="D41" s="29" t="s">
        <v>27</v>
      </c>
      <c r="E41" s="30" t="s">
        <v>39</v>
      </c>
      <c r="F41" s="33" t="s">
        <v>31</v>
      </c>
    </row>
    <row r="42" spans="2:6" ht="19.5" customHeight="1" x14ac:dyDescent="0.25">
      <c r="B42" s="166" t="s">
        <v>54</v>
      </c>
      <c r="C42" s="167"/>
      <c r="D42" s="29" t="s">
        <v>55</v>
      </c>
      <c r="E42" s="30" t="s">
        <v>39</v>
      </c>
      <c r="F42" s="31" t="s">
        <v>29</v>
      </c>
    </row>
    <row r="43" spans="2:6" ht="19.5" customHeight="1" thickBot="1" x14ac:dyDescent="0.3">
      <c r="B43" s="228" t="s">
        <v>56</v>
      </c>
      <c r="C43" s="229"/>
      <c r="D43" s="96" t="s">
        <v>27</v>
      </c>
      <c r="E43" s="97" t="s">
        <v>39</v>
      </c>
      <c r="F43" s="98" t="s">
        <v>57</v>
      </c>
    </row>
    <row r="48" spans="2:6" hidden="1" x14ac:dyDescent="0.25">
      <c r="B48" s="6" t="s">
        <v>27</v>
      </c>
    </row>
    <row r="49" spans="2:2" hidden="1" x14ac:dyDescent="0.25">
      <c r="B49" s="7" t="s">
        <v>58</v>
      </c>
    </row>
    <row r="50" spans="2:2" hidden="1" x14ac:dyDescent="0.25">
      <c r="B50" s="7" t="s">
        <v>55</v>
      </c>
    </row>
    <row r="51" spans="2:2" hidden="1" x14ac:dyDescent="0.25"/>
    <row r="52" spans="2:2" hidden="1" x14ac:dyDescent="0.25">
      <c r="B52" t="s">
        <v>28</v>
      </c>
    </row>
    <row r="53" spans="2:2" hidden="1" x14ac:dyDescent="0.25">
      <c r="B53" t="s">
        <v>39</v>
      </c>
    </row>
  </sheetData>
  <mergeCells count="25">
    <mergeCell ref="B32:C32"/>
    <mergeCell ref="B41:C41"/>
    <mergeCell ref="B35:C35"/>
    <mergeCell ref="B43:C43"/>
    <mergeCell ref="B39:C39"/>
    <mergeCell ref="F17:F18"/>
    <mergeCell ref="B17:C17"/>
    <mergeCell ref="C2:E4"/>
    <mergeCell ref="B29:C29"/>
    <mergeCell ref="B37:C37"/>
    <mergeCell ref="B34:C34"/>
    <mergeCell ref="B2:B4"/>
    <mergeCell ref="B30:F30"/>
    <mergeCell ref="B6:F6"/>
    <mergeCell ref="B7:F14"/>
    <mergeCell ref="B15:F15"/>
    <mergeCell ref="B33:F33"/>
    <mergeCell ref="F2:F4"/>
    <mergeCell ref="B36:C36"/>
    <mergeCell ref="E17:E18"/>
    <mergeCell ref="B16:F16"/>
    <mergeCell ref="B25:F25"/>
    <mergeCell ref="D17:D18"/>
    <mergeCell ref="B27:C27"/>
    <mergeCell ref="B18:C18"/>
  </mergeCells>
  <dataValidations count="2">
    <dataValidation type="list" allowBlank="1" showInputMessage="1" showErrorMessage="1" sqref="D19:D24 D26:D29 D31:D32 D40:D43">
      <formula1>$B$48:$B$50</formula1>
    </dataValidation>
    <dataValidation type="list" allowBlank="1" showInputMessage="1" showErrorMessage="1" sqref="E19:E24 E26:E29 E31:E32 E40:E43">
      <formula1>$B$52:$B$53</formula1>
    </dataValidation>
  </dataValidations>
  <printOptions horizontalCentered="1"/>
  <pageMargins left="0.7" right="0.7" top="0.75" bottom="0.75" header="0.3" footer="0.3"/>
  <pageSetup scale="38" orientation="portrait" verticalDpi="4294967295"/>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pageSetUpPr fitToPage="1"/>
  </sheetPr>
  <dimension ref="B2:Q68"/>
  <sheetViews>
    <sheetView showGridLines="0" topLeftCell="A43" zoomScale="80" zoomScaleNormal="80" zoomScalePageLayoutView="70" workbookViewId="0">
      <selection activeCell="N6" sqref="N6"/>
    </sheetView>
  </sheetViews>
  <sheetFormatPr baseColWidth="10" defaultColWidth="11.44140625" defaultRowHeight="13.8" x14ac:dyDescent="0.3"/>
  <cols>
    <col min="1" max="1" width="4.109375" customWidth="1"/>
    <col min="2" max="2" width="41.44140625" customWidth="1"/>
    <col min="3" max="3" width="25.109375" customWidth="1"/>
    <col min="4" max="4" width="14.6640625" customWidth="1"/>
    <col min="5" max="5" width="12.44140625" customWidth="1"/>
    <col min="6" max="6" width="18.33203125" customWidth="1"/>
    <col min="7" max="7" width="24.88671875" customWidth="1"/>
    <col min="8" max="8" width="31.44140625" style="10" customWidth="1"/>
    <col min="9" max="9" width="14.6640625" customWidth="1"/>
    <col min="10" max="10" width="11.88671875" customWidth="1"/>
    <col min="11" max="11" width="14" customWidth="1"/>
    <col min="12" max="12" width="15.33203125" style="4" customWidth="1"/>
    <col min="13" max="13" width="4.88671875" customWidth="1"/>
  </cols>
  <sheetData>
    <row r="2" spans="2:17" ht="48.75" customHeight="1" x14ac:dyDescent="0.25">
      <c r="B2" s="217"/>
      <c r="C2" s="210" t="s">
        <v>16</v>
      </c>
      <c r="D2" s="211"/>
      <c r="E2" s="211"/>
      <c r="F2" s="211"/>
      <c r="G2" s="211"/>
      <c r="H2" s="211"/>
      <c r="I2" s="211"/>
      <c r="J2" s="212"/>
      <c r="K2" s="202" t="s">
        <v>1</v>
      </c>
      <c r="L2" s="212"/>
    </row>
    <row r="3" spans="2:17" ht="42" customHeight="1" x14ac:dyDescent="0.25">
      <c r="B3" s="203"/>
      <c r="C3" s="213"/>
      <c r="D3" s="209"/>
      <c r="E3" s="209"/>
      <c r="F3" s="209"/>
      <c r="G3" s="209"/>
      <c r="H3" s="259"/>
      <c r="I3" s="209"/>
      <c r="J3" s="214"/>
      <c r="K3" s="213"/>
      <c r="L3" s="214"/>
    </row>
    <row r="4" spans="2:17" ht="36.75" customHeight="1" x14ac:dyDescent="0.25">
      <c r="B4" s="204"/>
      <c r="C4" s="215"/>
      <c r="D4" s="196"/>
      <c r="E4" s="196"/>
      <c r="F4" s="196"/>
      <c r="G4" s="196"/>
      <c r="H4" s="196"/>
      <c r="I4" s="196"/>
      <c r="J4" s="197"/>
      <c r="K4" s="215"/>
      <c r="L4" s="197"/>
    </row>
    <row r="5" spans="2:17" ht="24.75" customHeight="1" thickBot="1" x14ac:dyDescent="0.35">
      <c r="C5" s="12"/>
      <c r="D5" s="13"/>
      <c r="E5" s="13"/>
      <c r="F5" s="13"/>
      <c r="G5" s="13"/>
    </row>
    <row r="6" spans="2:17" ht="117" customHeight="1" x14ac:dyDescent="0.25">
      <c r="B6" s="271" t="s">
        <v>59</v>
      </c>
      <c r="C6" s="199"/>
      <c r="D6" s="199"/>
      <c r="E6" s="199"/>
      <c r="F6" s="199"/>
      <c r="G6" s="199"/>
      <c r="H6" s="199"/>
      <c r="I6" s="199"/>
      <c r="J6" s="199"/>
      <c r="K6" s="199"/>
      <c r="L6" s="224"/>
      <c r="M6" s="1"/>
      <c r="N6" s="1"/>
      <c r="O6" s="1"/>
      <c r="P6" s="1"/>
      <c r="Q6" s="1"/>
    </row>
    <row r="7" spans="2:17" ht="24.75" customHeight="1" x14ac:dyDescent="0.25">
      <c r="B7" s="251" t="s">
        <v>19</v>
      </c>
      <c r="C7" s="221"/>
      <c r="D7" s="221"/>
      <c r="E7" s="221"/>
      <c r="F7" s="221"/>
      <c r="G7" s="221"/>
      <c r="H7" s="221"/>
      <c r="I7" s="221"/>
      <c r="J7" s="221"/>
      <c r="K7" s="221"/>
      <c r="L7" s="222"/>
    </row>
    <row r="8" spans="2:17" ht="18" customHeight="1" x14ac:dyDescent="0.3">
      <c r="B8" s="71" t="s">
        <v>60</v>
      </c>
      <c r="C8" s="72"/>
      <c r="D8" s="72"/>
      <c r="E8" s="72"/>
      <c r="F8" s="72"/>
      <c r="G8" s="72"/>
      <c r="H8" s="72"/>
      <c r="I8" s="72"/>
      <c r="J8" s="72"/>
      <c r="K8" s="72"/>
      <c r="L8" s="73"/>
    </row>
    <row r="9" spans="2:17" ht="15.75" customHeight="1" x14ac:dyDescent="0.3">
      <c r="B9" s="71" t="s">
        <v>61</v>
      </c>
      <c r="C9" s="74"/>
      <c r="D9" s="74"/>
      <c r="E9" s="74"/>
      <c r="F9" s="74"/>
      <c r="G9" s="74"/>
      <c r="H9" s="74"/>
      <c r="I9" s="75"/>
      <c r="J9" s="74"/>
      <c r="K9" s="74"/>
      <c r="L9" s="76"/>
    </row>
    <row r="10" spans="2:17" ht="15.75" customHeight="1" x14ac:dyDescent="0.3">
      <c r="B10" s="71" t="s">
        <v>62</v>
      </c>
      <c r="C10" s="74"/>
      <c r="D10" s="74"/>
      <c r="E10" s="74"/>
      <c r="F10" s="74"/>
      <c r="G10" s="74"/>
      <c r="H10" s="74"/>
      <c r="I10" s="74"/>
      <c r="J10" s="74"/>
      <c r="K10" s="74"/>
      <c r="L10" s="76"/>
    </row>
    <row r="11" spans="2:17" ht="15.75" customHeight="1" x14ac:dyDescent="0.3">
      <c r="B11" s="71" t="s">
        <v>63</v>
      </c>
      <c r="C11" s="74"/>
      <c r="D11" s="74"/>
      <c r="E11" s="74"/>
      <c r="F11" s="74"/>
      <c r="G11" s="74"/>
      <c r="H11" s="74"/>
      <c r="I11" s="74"/>
      <c r="J11" s="74"/>
      <c r="K11" s="74"/>
      <c r="L11" s="76"/>
    </row>
    <row r="12" spans="2:17" ht="18" customHeight="1" x14ac:dyDescent="0.3">
      <c r="B12" s="258" t="s">
        <v>64</v>
      </c>
      <c r="C12" s="209"/>
      <c r="D12" s="209"/>
      <c r="E12" s="209"/>
      <c r="F12" s="209"/>
      <c r="G12" s="209"/>
      <c r="H12" s="259"/>
      <c r="I12" s="209"/>
      <c r="J12" s="209"/>
      <c r="K12" s="209"/>
      <c r="L12" s="260"/>
    </row>
    <row r="13" spans="2:17" ht="15.75" customHeight="1" x14ac:dyDescent="0.3">
      <c r="B13" s="71" t="s">
        <v>65</v>
      </c>
      <c r="C13" s="74"/>
      <c r="D13" s="74"/>
      <c r="E13" s="74"/>
      <c r="F13" s="74"/>
      <c r="G13" s="74"/>
      <c r="H13" s="74"/>
      <c r="I13" s="74"/>
      <c r="J13" s="74"/>
      <c r="K13" s="74"/>
      <c r="L13" s="76"/>
    </row>
    <row r="14" spans="2:17" ht="7.5" customHeight="1" thickBot="1" x14ac:dyDescent="0.3">
      <c r="B14" s="37"/>
      <c r="C14" s="38"/>
      <c r="D14" s="38"/>
      <c r="E14" s="38"/>
      <c r="F14" s="38"/>
      <c r="G14" s="38"/>
      <c r="H14" s="38"/>
      <c r="I14" s="38"/>
      <c r="J14" s="38"/>
      <c r="K14" s="38"/>
      <c r="L14" s="39"/>
    </row>
    <row r="15" spans="2:17" ht="33.75" customHeight="1" thickBot="1" x14ac:dyDescent="0.3">
      <c r="B15" s="264" t="s">
        <v>66</v>
      </c>
      <c r="C15" s="199"/>
      <c r="D15" s="199"/>
      <c r="E15" s="199"/>
      <c r="F15" s="199"/>
      <c r="G15" s="200"/>
      <c r="H15" s="272" t="s">
        <v>67</v>
      </c>
      <c r="I15" s="221"/>
      <c r="J15" s="221"/>
      <c r="K15" s="221"/>
      <c r="L15" s="222"/>
    </row>
    <row r="16" spans="2:17" ht="40.5" customHeight="1" thickBot="1" x14ac:dyDescent="0.3">
      <c r="B16" s="40" t="s">
        <v>68</v>
      </c>
      <c r="C16" s="257" t="s">
        <v>69</v>
      </c>
      <c r="D16" s="199"/>
      <c r="E16" s="199"/>
      <c r="F16" s="199"/>
      <c r="G16" s="200"/>
      <c r="H16" s="179" t="s">
        <v>70</v>
      </c>
      <c r="I16" s="179" t="s">
        <v>71</v>
      </c>
      <c r="J16" s="179" t="s">
        <v>72</v>
      </c>
      <c r="K16" s="179" t="s">
        <v>73</v>
      </c>
      <c r="L16" s="41" t="s">
        <v>74</v>
      </c>
    </row>
    <row r="17" spans="2:12" ht="117" customHeight="1" x14ac:dyDescent="0.25">
      <c r="B17" s="42" t="s">
        <v>25</v>
      </c>
      <c r="C17" s="268" t="s">
        <v>26</v>
      </c>
      <c r="D17" s="269"/>
      <c r="E17" s="269"/>
      <c r="F17" s="269"/>
      <c r="G17" s="234"/>
      <c r="H17" s="43" t="s">
        <v>75</v>
      </c>
      <c r="I17" s="44">
        <v>2</v>
      </c>
      <c r="J17" s="45">
        <v>4</v>
      </c>
      <c r="K17" s="45">
        <f>I17+J17</f>
        <v>6</v>
      </c>
      <c r="L17" s="46" t="str">
        <f t="shared" ref="L17:L34" si="0">IF(K17&lt;=4,"BAJO",IF(K17=5,"MEDIO",IF(K17=6,"ALTO",IF(K17=7,"ALTO","EXTREMO"))))</f>
        <v>ALTO</v>
      </c>
    </row>
    <row r="18" spans="2:12" ht="79.5" customHeight="1" x14ac:dyDescent="0.25">
      <c r="B18" s="47" t="s">
        <v>25</v>
      </c>
      <c r="C18" s="249" t="s">
        <v>30</v>
      </c>
      <c r="D18" s="193"/>
      <c r="E18" s="193"/>
      <c r="F18" s="193"/>
      <c r="G18" s="194"/>
      <c r="H18" s="48" t="s">
        <v>76</v>
      </c>
      <c r="I18" s="44">
        <v>2</v>
      </c>
      <c r="J18" s="45">
        <v>3</v>
      </c>
      <c r="K18" s="45">
        <f t="shared" ref="K18:K34" si="1">+I18+J18</f>
        <v>5</v>
      </c>
      <c r="L18" s="49" t="str">
        <f t="shared" si="0"/>
        <v>MEDIO</v>
      </c>
    </row>
    <row r="19" spans="2:12" ht="53.25" customHeight="1" x14ac:dyDescent="0.25">
      <c r="B19" s="47" t="s">
        <v>25</v>
      </c>
      <c r="C19" s="249" t="s">
        <v>32</v>
      </c>
      <c r="D19" s="193"/>
      <c r="E19" s="193"/>
      <c r="F19" s="193"/>
      <c r="G19" s="194"/>
      <c r="H19" s="48" t="s">
        <v>77</v>
      </c>
      <c r="I19" s="44">
        <v>2</v>
      </c>
      <c r="J19" s="45">
        <v>3</v>
      </c>
      <c r="K19" s="45">
        <f t="shared" si="1"/>
        <v>5</v>
      </c>
      <c r="L19" s="49" t="str">
        <f t="shared" si="0"/>
        <v>MEDIO</v>
      </c>
    </row>
    <row r="20" spans="2:12" ht="63.75" customHeight="1" x14ac:dyDescent="0.25">
      <c r="B20" s="47" t="s">
        <v>25</v>
      </c>
      <c r="C20" s="249" t="s">
        <v>33</v>
      </c>
      <c r="D20" s="193"/>
      <c r="E20" s="193"/>
      <c r="F20" s="193"/>
      <c r="G20" s="194"/>
      <c r="H20" s="48" t="s">
        <v>78</v>
      </c>
      <c r="I20" s="44">
        <v>2</v>
      </c>
      <c r="J20" s="45">
        <v>3</v>
      </c>
      <c r="K20" s="45">
        <f t="shared" si="1"/>
        <v>5</v>
      </c>
      <c r="L20" s="49" t="str">
        <f t="shared" si="0"/>
        <v>MEDIO</v>
      </c>
    </row>
    <row r="21" spans="2:12" ht="63.75" customHeight="1" x14ac:dyDescent="0.25">
      <c r="B21" s="47" t="s">
        <v>25</v>
      </c>
      <c r="C21" s="249" t="s">
        <v>34</v>
      </c>
      <c r="D21" s="193"/>
      <c r="E21" s="193"/>
      <c r="F21" s="193"/>
      <c r="G21" s="194"/>
      <c r="H21" s="48" t="s">
        <v>79</v>
      </c>
      <c r="I21" s="44">
        <v>2</v>
      </c>
      <c r="J21" s="45">
        <v>3</v>
      </c>
      <c r="K21" s="45">
        <f t="shared" si="1"/>
        <v>5</v>
      </c>
      <c r="L21" s="49" t="str">
        <f t="shared" si="0"/>
        <v>MEDIO</v>
      </c>
    </row>
    <row r="22" spans="2:12" ht="53.25" customHeight="1" x14ac:dyDescent="0.25">
      <c r="B22" s="47" t="s">
        <v>25</v>
      </c>
      <c r="C22" s="249" t="s">
        <v>35</v>
      </c>
      <c r="D22" s="193"/>
      <c r="E22" s="193"/>
      <c r="F22" s="193"/>
      <c r="G22" s="194"/>
      <c r="H22" s="48" t="s">
        <v>80</v>
      </c>
      <c r="I22" s="44">
        <v>2</v>
      </c>
      <c r="J22" s="45">
        <v>3</v>
      </c>
      <c r="K22" s="45">
        <f t="shared" si="1"/>
        <v>5</v>
      </c>
      <c r="L22" s="49" t="str">
        <f t="shared" si="0"/>
        <v>MEDIO</v>
      </c>
    </row>
    <row r="23" spans="2:12" ht="53.25" customHeight="1" x14ac:dyDescent="0.25">
      <c r="B23" s="47" t="s">
        <v>36</v>
      </c>
      <c r="C23" s="249" t="s">
        <v>37</v>
      </c>
      <c r="D23" s="193"/>
      <c r="E23" s="193"/>
      <c r="F23" s="193"/>
      <c r="G23" s="194"/>
      <c r="H23" s="48" t="s">
        <v>81</v>
      </c>
      <c r="I23" s="44">
        <v>3</v>
      </c>
      <c r="J23" s="45">
        <v>4</v>
      </c>
      <c r="K23" s="45">
        <f t="shared" si="1"/>
        <v>7</v>
      </c>
      <c r="L23" s="49" t="str">
        <f t="shared" si="0"/>
        <v>ALTO</v>
      </c>
    </row>
    <row r="24" spans="2:12" ht="53.25" customHeight="1" x14ac:dyDescent="0.25">
      <c r="B24" s="47" t="s">
        <v>36</v>
      </c>
      <c r="C24" s="249" t="s">
        <v>38</v>
      </c>
      <c r="D24" s="193"/>
      <c r="E24" s="193"/>
      <c r="F24" s="193"/>
      <c r="G24" s="194"/>
      <c r="H24" s="48" t="s">
        <v>81</v>
      </c>
      <c r="I24" s="44">
        <v>3</v>
      </c>
      <c r="J24" s="45">
        <v>4</v>
      </c>
      <c r="K24" s="45">
        <f t="shared" si="1"/>
        <v>7</v>
      </c>
      <c r="L24" s="49" t="str">
        <f t="shared" si="0"/>
        <v>ALTO</v>
      </c>
    </row>
    <row r="25" spans="2:12" ht="42" customHeight="1" x14ac:dyDescent="0.25">
      <c r="B25" s="47" t="s">
        <v>36</v>
      </c>
      <c r="C25" s="249" t="s">
        <v>40</v>
      </c>
      <c r="D25" s="193"/>
      <c r="E25" s="193"/>
      <c r="F25" s="193"/>
      <c r="G25" s="194"/>
      <c r="H25" s="48" t="s">
        <v>82</v>
      </c>
      <c r="I25" s="44">
        <v>2</v>
      </c>
      <c r="J25" s="45">
        <v>4</v>
      </c>
      <c r="K25" s="45">
        <f t="shared" si="1"/>
        <v>6</v>
      </c>
      <c r="L25" s="49" t="str">
        <f t="shared" si="0"/>
        <v>ALTO</v>
      </c>
    </row>
    <row r="26" spans="2:12" ht="53.25" customHeight="1" x14ac:dyDescent="0.25">
      <c r="B26" s="47" t="s">
        <v>36</v>
      </c>
      <c r="C26" s="249" t="s">
        <v>41</v>
      </c>
      <c r="D26" s="193"/>
      <c r="E26" s="193"/>
      <c r="F26" s="193"/>
      <c r="G26" s="194"/>
      <c r="H26" s="48" t="s">
        <v>83</v>
      </c>
      <c r="I26" s="44">
        <v>2</v>
      </c>
      <c r="J26" s="45">
        <v>4</v>
      </c>
      <c r="K26" s="45">
        <f t="shared" si="1"/>
        <v>6</v>
      </c>
      <c r="L26" s="49" t="str">
        <f t="shared" si="0"/>
        <v>ALTO</v>
      </c>
    </row>
    <row r="27" spans="2:12" ht="113.25" customHeight="1" x14ac:dyDescent="0.25">
      <c r="B27" s="47" t="s">
        <v>42</v>
      </c>
      <c r="C27" s="249" t="s">
        <v>43</v>
      </c>
      <c r="D27" s="193"/>
      <c r="E27" s="193"/>
      <c r="F27" s="193"/>
      <c r="G27" s="194"/>
      <c r="H27" s="48" t="s">
        <v>84</v>
      </c>
      <c r="I27" s="44">
        <v>2</v>
      </c>
      <c r="J27" s="45">
        <v>3</v>
      </c>
      <c r="K27" s="45">
        <f t="shared" si="1"/>
        <v>5</v>
      </c>
      <c r="L27" s="49" t="str">
        <f t="shared" si="0"/>
        <v>MEDIO</v>
      </c>
    </row>
    <row r="28" spans="2:12" ht="53.25" customHeight="1" x14ac:dyDescent="0.25">
      <c r="B28" s="47" t="s">
        <v>42</v>
      </c>
      <c r="C28" s="249" t="s">
        <v>44</v>
      </c>
      <c r="D28" s="193"/>
      <c r="E28" s="193"/>
      <c r="F28" s="193"/>
      <c r="G28" s="194"/>
      <c r="H28" s="48" t="s">
        <v>85</v>
      </c>
      <c r="I28" s="44">
        <v>2</v>
      </c>
      <c r="J28" s="45">
        <v>2</v>
      </c>
      <c r="K28" s="45">
        <f t="shared" si="1"/>
        <v>4</v>
      </c>
      <c r="L28" s="49" t="str">
        <f t="shared" si="0"/>
        <v>BAJO</v>
      </c>
    </row>
    <row r="29" spans="2:12" ht="106.5" customHeight="1" x14ac:dyDescent="0.25">
      <c r="B29" s="47" t="s">
        <v>45</v>
      </c>
      <c r="C29" s="249" t="s">
        <v>46</v>
      </c>
      <c r="D29" s="193"/>
      <c r="E29" s="193"/>
      <c r="F29" s="193"/>
      <c r="G29" s="194"/>
      <c r="H29" s="48" t="s">
        <v>86</v>
      </c>
      <c r="I29" s="44">
        <v>1</v>
      </c>
      <c r="J29" s="45">
        <v>4</v>
      </c>
      <c r="K29" s="45">
        <f t="shared" si="1"/>
        <v>5</v>
      </c>
      <c r="L29" s="49" t="str">
        <f t="shared" si="0"/>
        <v>MEDIO</v>
      </c>
    </row>
    <row r="30" spans="2:12" ht="53.25" customHeight="1" x14ac:dyDescent="0.25">
      <c r="B30" s="47" t="s">
        <v>45</v>
      </c>
      <c r="C30" s="249" t="s">
        <v>47</v>
      </c>
      <c r="D30" s="193"/>
      <c r="E30" s="193"/>
      <c r="F30" s="193"/>
      <c r="G30" s="194"/>
      <c r="H30" s="48" t="s">
        <v>87</v>
      </c>
      <c r="I30" s="44">
        <v>4</v>
      </c>
      <c r="J30" s="45">
        <v>3</v>
      </c>
      <c r="K30" s="45">
        <f t="shared" si="1"/>
        <v>7</v>
      </c>
      <c r="L30" s="49" t="str">
        <f t="shared" si="0"/>
        <v>ALTO</v>
      </c>
    </row>
    <row r="31" spans="2:12" ht="44.25" customHeight="1" x14ac:dyDescent="0.25">
      <c r="B31" s="47" t="s">
        <v>45</v>
      </c>
      <c r="C31" s="249" t="s">
        <v>52</v>
      </c>
      <c r="D31" s="193"/>
      <c r="E31" s="193"/>
      <c r="F31" s="193"/>
      <c r="G31" s="194"/>
      <c r="H31" s="48" t="s">
        <v>88</v>
      </c>
      <c r="I31" s="44">
        <v>2</v>
      </c>
      <c r="J31" s="45">
        <v>4</v>
      </c>
      <c r="K31" s="45">
        <f t="shared" si="1"/>
        <v>6</v>
      </c>
      <c r="L31" s="49" t="str">
        <f t="shared" si="0"/>
        <v>ALTO</v>
      </c>
    </row>
    <row r="32" spans="2:12" ht="96" customHeight="1" x14ac:dyDescent="0.25">
      <c r="B32" s="47" t="s">
        <v>45</v>
      </c>
      <c r="C32" s="249" t="s">
        <v>53</v>
      </c>
      <c r="D32" s="193"/>
      <c r="E32" s="193"/>
      <c r="F32" s="193"/>
      <c r="G32" s="194"/>
      <c r="H32" s="48" t="s">
        <v>89</v>
      </c>
      <c r="I32" s="44">
        <v>2</v>
      </c>
      <c r="J32" s="45">
        <v>3</v>
      </c>
      <c r="K32" s="45">
        <f t="shared" si="1"/>
        <v>5</v>
      </c>
      <c r="L32" s="49" t="str">
        <f t="shared" si="0"/>
        <v>MEDIO</v>
      </c>
    </row>
    <row r="33" spans="2:14" ht="94.5" customHeight="1" x14ac:dyDescent="0.25">
      <c r="B33" s="87" t="s">
        <v>45</v>
      </c>
      <c r="C33" s="249" t="s">
        <v>54</v>
      </c>
      <c r="D33" s="193"/>
      <c r="E33" s="193"/>
      <c r="F33" s="193"/>
      <c r="G33" s="194"/>
      <c r="H33" s="88" t="s">
        <v>90</v>
      </c>
      <c r="I33" s="89">
        <v>2</v>
      </c>
      <c r="J33" s="90">
        <v>4</v>
      </c>
      <c r="K33" s="90">
        <f t="shared" si="1"/>
        <v>6</v>
      </c>
      <c r="L33" s="91" t="str">
        <f t="shared" si="0"/>
        <v>ALTO</v>
      </c>
    </row>
    <row r="34" spans="2:14" ht="90.75" customHeight="1" thickBot="1" x14ac:dyDescent="0.3">
      <c r="B34" s="87" t="s">
        <v>45</v>
      </c>
      <c r="C34" s="249" t="s">
        <v>56</v>
      </c>
      <c r="D34" s="193"/>
      <c r="E34" s="193"/>
      <c r="F34" s="193"/>
      <c r="G34" s="194"/>
      <c r="H34" s="88" t="s">
        <v>91</v>
      </c>
      <c r="I34" s="89">
        <v>2</v>
      </c>
      <c r="J34" s="90">
        <v>3</v>
      </c>
      <c r="K34" s="90">
        <f t="shared" si="1"/>
        <v>5</v>
      </c>
      <c r="L34" s="51" t="str">
        <f t="shared" si="0"/>
        <v>MEDIO</v>
      </c>
    </row>
    <row r="35" spans="2:14" ht="12.75" customHeight="1" x14ac:dyDescent="0.25">
      <c r="B35" s="52"/>
      <c r="C35" s="53"/>
      <c r="D35" s="53"/>
      <c r="E35" s="53"/>
      <c r="F35" s="53"/>
      <c r="G35" s="53"/>
      <c r="H35" s="53"/>
      <c r="I35" s="53"/>
      <c r="J35" s="53"/>
      <c r="K35" s="53"/>
      <c r="L35" s="54"/>
    </row>
    <row r="36" spans="2:14" ht="12.75" customHeight="1" x14ac:dyDescent="0.25">
      <c r="B36" s="34"/>
      <c r="C36" s="35"/>
      <c r="D36" s="35"/>
      <c r="E36" s="35"/>
      <c r="F36" s="35"/>
      <c r="G36" s="35"/>
      <c r="H36" s="35"/>
      <c r="I36" s="35"/>
      <c r="J36" s="35"/>
      <c r="K36" s="35"/>
      <c r="L36" s="36"/>
    </row>
    <row r="37" spans="2:14" ht="12.75" customHeight="1" x14ac:dyDescent="0.25">
      <c r="B37" s="34"/>
      <c r="C37" s="35"/>
      <c r="D37" s="35"/>
      <c r="E37" s="35"/>
      <c r="F37" s="35"/>
      <c r="G37" s="35"/>
      <c r="H37" s="35"/>
      <c r="I37" s="35"/>
      <c r="J37" s="35"/>
      <c r="K37" s="35"/>
      <c r="L37" s="36"/>
    </row>
    <row r="38" spans="2:14" ht="13.2" x14ac:dyDescent="0.25">
      <c r="B38" s="34"/>
      <c r="C38" s="265"/>
      <c r="D38" s="209"/>
      <c r="E38" s="209"/>
      <c r="F38" s="35"/>
      <c r="G38" s="35"/>
      <c r="H38" s="250"/>
      <c r="I38" s="196"/>
      <c r="J38" s="35"/>
      <c r="K38" s="35"/>
      <c r="L38" s="36"/>
    </row>
    <row r="39" spans="2:14" ht="19.5" customHeight="1" x14ac:dyDescent="0.25">
      <c r="B39" s="261" t="s">
        <v>92</v>
      </c>
      <c r="C39" s="248" t="s">
        <v>93</v>
      </c>
      <c r="D39" s="194"/>
      <c r="E39" s="55" t="s">
        <v>94</v>
      </c>
      <c r="F39" s="35"/>
      <c r="G39" s="256" t="s">
        <v>72</v>
      </c>
      <c r="H39" s="172" t="s">
        <v>95</v>
      </c>
      <c r="I39" s="172" t="s">
        <v>94</v>
      </c>
      <c r="J39" s="35"/>
      <c r="K39" s="35"/>
      <c r="L39" s="36"/>
    </row>
    <row r="40" spans="2:14" ht="21" customHeight="1" x14ac:dyDescent="0.25">
      <c r="B40" s="262"/>
      <c r="C40" s="252" t="s">
        <v>96</v>
      </c>
      <c r="D40" s="194"/>
      <c r="E40" s="171">
        <v>1</v>
      </c>
      <c r="F40" s="35"/>
      <c r="G40" s="209"/>
      <c r="H40" s="171" t="s">
        <v>97</v>
      </c>
      <c r="I40" s="56">
        <v>1</v>
      </c>
      <c r="J40" s="35"/>
      <c r="K40" s="35"/>
      <c r="L40" s="36"/>
    </row>
    <row r="41" spans="2:14" ht="15.75" customHeight="1" x14ac:dyDescent="0.25">
      <c r="B41" s="262"/>
      <c r="C41" s="252" t="s">
        <v>98</v>
      </c>
      <c r="D41" s="194"/>
      <c r="E41" s="171">
        <v>2</v>
      </c>
      <c r="F41" s="35"/>
      <c r="G41" s="209"/>
      <c r="H41" s="171" t="s">
        <v>99</v>
      </c>
      <c r="I41" s="56">
        <v>2</v>
      </c>
      <c r="J41" s="35"/>
      <c r="K41" s="35"/>
      <c r="L41" s="36"/>
      <c r="N41" s="5"/>
    </row>
    <row r="42" spans="2:14" ht="24.75" customHeight="1" x14ac:dyDescent="0.25">
      <c r="B42" s="262"/>
      <c r="C42" s="252" t="s">
        <v>100</v>
      </c>
      <c r="D42" s="194"/>
      <c r="E42" s="171">
        <v>3</v>
      </c>
      <c r="F42" s="35"/>
      <c r="G42" s="209"/>
      <c r="H42" s="171" t="s">
        <v>101</v>
      </c>
      <c r="I42" s="56">
        <v>3</v>
      </c>
      <c r="J42" s="35"/>
      <c r="K42" s="35"/>
      <c r="L42" s="36"/>
    </row>
    <row r="43" spans="2:14" ht="18" customHeight="1" x14ac:dyDescent="0.25">
      <c r="B43" s="262"/>
      <c r="C43" s="252" t="s">
        <v>102</v>
      </c>
      <c r="D43" s="194"/>
      <c r="E43" s="171">
        <v>4</v>
      </c>
      <c r="F43" s="35"/>
      <c r="G43" s="209"/>
      <c r="H43" s="171" t="s">
        <v>103</v>
      </c>
      <c r="I43" s="56">
        <v>4</v>
      </c>
      <c r="J43" s="35"/>
      <c r="K43" s="35"/>
      <c r="L43" s="36"/>
    </row>
    <row r="44" spans="2:14" ht="29.25" customHeight="1" x14ac:dyDescent="0.25">
      <c r="B44" s="262"/>
      <c r="C44" s="252" t="s">
        <v>104</v>
      </c>
      <c r="D44" s="194"/>
      <c r="E44" s="171">
        <v>5</v>
      </c>
      <c r="F44" s="35"/>
      <c r="G44" s="209"/>
      <c r="H44" s="171" t="s">
        <v>105</v>
      </c>
      <c r="I44" s="56">
        <v>5</v>
      </c>
      <c r="J44" s="35"/>
      <c r="K44" s="35"/>
      <c r="L44" s="36"/>
    </row>
    <row r="45" spans="2:14" ht="16.5" customHeight="1" x14ac:dyDescent="0.25">
      <c r="B45" s="57"/>
      <c r="C45" s="58"/>
      <c r="D45" s="58"/>
      <c r="E45" s="58"/>
      <c r="F45" s="35"/>
      <c r="G45" s="58"/>
      <c r="H45" s="58"/>
      <c r="I45" s="58"/>
      <c r="J45" s="58"/>
      <c r="K45" s="58"/>
      <c r="L45" s="36"/>
    </row>
    <row r="46" spans="2:14" ht="16.5" customHeight="1" x14ac:dyDescent="0.25">
      <c r="B46" s="57"/>
      <c r="C46" s="250" t="s">
        <v>106</v>
      </c>
      <c r="D46" s="196"/>
      <c r="E46" s="196"/>
      <c r="F46" s="196"/>
      <c r="G46" s="196"/>
      <c r="H46" s="196"/>
      <c r="I46" s="196"/>
      <c r="J46" s="196"/>
      <c r="K46" s="196"/>
      <c r="L46" s="36"/>
    </row>
    <row r="47" spans="2:14" ht="69.75" customHeight="1" x14ac:dyDescent="0.25">
      <c r="B47" s="57"/>
      <c r="C47" s="252" t="s">
        <v>107</v>
      </c>
      <c r="D47" s="193"/>
      <c r="E47" s="194"/>
      <c r="F47" s="171" t="s">
        <v>108</v>
      </c>
      <c r="G47" s="171" t="s">
        <v>109</v>
      </c>
      <c r="H47" s="171" t="s">
        <v>110</v>
      </c>
      <c r="I47" s="252" t="s">
        <v>111</v>
      </c>
      <c r="J47" s="194"/>
      <c r="K47" s="252" t="s">
        <v>112</v>
      </c>
      <c r="L47" s="194"/>
    </row>
    <row r="48" spans="2:14" ht="69.75" customHeight="1" x14ac:dyDescent="0.25">
      <c r="B48" s="57"/>
      <c r="C48" s="252" t="s">
        <v>113</v>
      </c>
      <c r="D48" s="193"/>
      <c r="E48" s="194"/>
      <c r="F48" s="171" t="s">
        <v>114</v>
      </c>
      <c r="G48" s="171" t="s">
        <v>115</v>
      </c>
      <c r="H48" s="171" t="s">
        <v>116</v>
      </c>
      <c r="I48" s="252" t="s">
        <v>117</v>
      </c>
      <c r="J48" s="194"/>
      <c r="K48" s="252" t="s">
        <v>118</v>
      </c>
      <c r="L48" s="194"/>
    </row>
    <row r="49" spans="2:12" ht="13.2" x14ac:dyDescent="0.25">
      <c r="B49" s="34"/>
      <c r="C49" s="248" t="s">
        <v>119</v>
      </c>
      <c r="D49" s="212"/>
      <c r="E49" s="248" t="s">
        <v>94</v>
      </c>
      <c r="F49" s="174" t="s">
        <v>97</v>
      </c>
      <c r="G49" s="174" t="s">
        <v>99</v>
      </c>
      <c r="H49" s="59" t="s">
        <v>101</v>
      </c>
      <c r="I49" s="253" t="s">
        <v>103</v>
      </c>
      <c r="J49" s="194"/>
      <c r="K49" s="248" t="s">
        <v>105</v>
      </c>
      <c r="L49" s="194"/>
    </row>
    <row r="50" spans="2:12" ht="13.2" x14ac:dyDescent="0.25">
      <c r="B50" s="34"/>
      <c r="C50" s="215"/>
      <c r="D50" s="197"/>
      <c r="E50" s="204"/>
      <c r="F50" s="177">
        <v>1</v>
      </c>
      <c r="G50" s="177">
        <v>2</v>
      </c>
      <c r="H50" s="177">
        <v>3</v>
      </c>
      <c r="I50" s="263">
        <v>4</v>
      </c>
      <c r="J50" s="194"/>
      <c r="K50" s="263">
        <v>5</v>
      </c>
      <c r="L50" s="194"/>
    </row>
    <row r="51" spans="2:12" ht="19.5" customHeight="1" x14ac:dyDescent="0.25">
      <c r="B51" s="34"/>
      <c r="C51" s="252" t="s">
        <v>96</v>
      </c>
      <c r="D51" s="194"/>
      <c r="E51" s="178">
        <v>1</v>
      </c>
      <c r="F51" s="60">
        <v>2</v>
      </c>
      <c r="G51" s="60">
        <v>3</v>
      </c>
      <c r="H51" s="60">
        <v>4</v>
      </c>
      <c r="I51" s="270">
        <v>5</v>
      </c>
      <c r="J51" s="194"/>
      <c r="K51" s="255">
        <v>6</v>
      </c>
      <c r="L51" s="194"/>
    </row>
    <row r="52" spans="2:12" ht="21.75" customHeight="1" x14ac:dyDescent="0.25">
      <c r="B52" s="34"/>
      <c r="C52" s="252" t="s">
        <v>98</v>
      </c>
      <c r="D52" s="194"/>
      <c r="E52" s="178">
        <v>2</v>
      </c>
      <c r="F52" s="60">
        <v>3</v>
      </c>
      <c r="G52" s="60">
        <v>4</v>
      </c>
      <c r="H52" s="175">
        <v>5</v>
      </c>
      <c r="I52" s="255">
        <v>6</v>
      </c>
      <c r="J52" s="194"/>
      <c r="K52" s="266">
        <v>7</v>
      </c>
      <c r="L52" s="267"/>
    </row>
    <row r="53" spans="2:12" ht="26.25" customHeight="1" x14ac:dyDescent="0.25">
      <c r="B53" s="34"/>
      <c r="C53" s="252" t="s">
        <v>100</v>
      </c>
      <c r="D53" s="194"/>
      <c r="E53" s="178">
        <v>3</v>
      </c>
      <c r="F53" s="60">
        <v>4</v>
      </c>
      <c r="G53" s="175">
        <v>5</v>
      </c>
      <c r="H53" s="170">
        <v>6</v>
      </c>
      <c r="I53" s="255">
        <v>7</v>
      </c>
      <c r="J53" s="194"/>
      <c r="K53" s="254">
        <v>8</v>
      </c>
      <c r="L53" s="194"/>
    </row>
    <row r="54" spans="2:12" ht="21" customHeight="1" x14ac:dyDescent="0.25">
      <c r="B54" s="34"/>
      <c r="C54" s="252" t="s">
        <v>102</v>
      </c>
      <c r="D54" s="194"/>
      <c r="E54" s="178">
        <v>4</v>
      </c>
      <c r="F54" s="175">
        <v>5</v>
      </c>
      <c r="G54" s="170">
        <v>6</v>
      </c>
      <c r="H54" s="170">
        <v>7</v>
      </c>
      <c r="I54" s="254">
        <v>8</v>
      </c>
      <c r="J54" s="194"/>
      <c r="K54" s="254">
        <v>9</v>
      </c>
      <c r="L54" s="194"/>
    </row>
    <row r="55" spans="2:12" ht="27" customHeight="1" x14ac:dyDescent="0.25">
      <c r="B55" s="34"/>
      <c r="C55" s="252" t="s">
        <v>104</v>
      </c>
      <c r="D55" s="194"/>
      <c r="E55" s="178">
        <v>5</v>
      </c>
      <c r="F55" s="170">
        <v>6</v>
      </c>
      <c r="G55" s="170">
        <v>7</v>
      </c>
      <c r="H55" s="173">
        <v>8</v>
      </c>
      <c r="I55" s="254">
        <v>9</v>
      </c>
      <c r="J55" s="194"/>
      <c r="K55" s="254">
        <v>10</v>
      </c>
      <c r="L55" s="194"/>
    </row>
    <row r="56" spans="2:12" ht="13.2" x14ac:dyDescent="0.25">
      <c r="B56" s="34"/>
      <c r="C56" s="35"/>
      <c r="D56" s="35"/>
      <c r="E56" s="35"/>
      <c r="F56" s="35"/>
      <c r="G56" s="35"/>
      <c r="H56" s="35"/>
      <c r="I56" s="35"/>
      <c r="J56" s="35"/>
      <c r="K56" s="35"/>
      <c r="L56" s="36"/>
    </row>
    <row r="57" spans="2:12" ht="19.5" customHeight="1" x14ac:dyDescent="0.25">
      <c r="B57" s="34"/>
      <c r="C57" s="35"/>
      <c r="D57" s="35"/>
      <c r="E57" s="35"/>
      <c r="F57" s="35"/>
      <c r="G57" s="250" t="s">
        <v>120</v>
      </c>
      <c r="H57" s="196"/>
      <c r="I57" s="35"/>
      <c r="J57" s="35"/>
      <c r="K57" s="35"/>
      <c r="L57" s="36"/>
    </row>
    <row r="58" spans="2:12" ht="18" customHeight="1" x14ac:dyDescent="0.25">
      <c r="B58" s="34"/>
      <c r="C58" s="35"/>
      <c r="D58" s="35"/>
      <c r="E58" s="35"/>
      <c r="F58" s="35"/>
      <c r="G58" s="174" t="s">
        <v>106</v>
      </c>
      <c r="H58" s="61" t="s">
        <v>119</v>
      </c>
      <c r="I58" s="35"/>
      <c r="J58" s="35"/>
      <c r="K58" s="35"/>
      <c r="L58" s="36"/>
    </row>
    <row r="59" spans="2:12" ht="18" customHeight="1" x14ac:dyDescent="0.25">
      <c r="B59" s="34"/>
      <c r="C59" s="35"/>
      <c r="D59" s="35"/>
      <c r="E59" s="35"/>
      <c r="F59" s="35"/>
      <c r="G59" s="173" t="s">
        <v>121</v>
      </c>
      <c r="H59" s="62" t="s">
        <v>122</v>
      </c>
      <c r="I59" s="35"/>
      <c r="J59" s="35"/>
      <c r="K59" s="35"/>
      <c r="L59" s="36"/>
    </row>
    <row r="60" spans="2:12" ht="18" customHeight="1" x14ac:dyDescent="0.25">
      <c r="B60" s="34"/>
      <c r="C60" s="35"/>
      <c r="D60" s="35"/>
      <c r="E60" s="35"/>
      <c r="F60" s="35"/>
      <c r="G60" s="170" t="s">
        <v>123</v>
      </c>
      <c r="H60" s="62" t="s">
        <v>124</v>
      </c>
      <c r="I60" s="35"/>
      <c r="J60" s="35"/>
      <c r="K60" s="35"/>
      <c r="L60" s="36"/>
    </row>
    <row r="61" spans="2:12" ht="18" customHeight="1" x14ac:dyDescent="0.25">
      <c r="B61" s="34"/>
      <c r="C61" s="35"/>
      <c r="D61" s="35"/>
      <c r="E61" s="35"/>
      <c r="F61" s="35"/>
      <c r="G61" s="175">
        <v>5</v>
      </c>
      <c r="H61" s="62" t="s">
        <v>125</v>
      </c>
      <c r="I61" s="35"/>
      <c r="J61" s="35"/>
      <c r="K61" s="35"/>
      <c r="L61" s="36"/>
    </row>
    <row r="62" spans="2:12" ht="18" customHeight="1" x14ac:dyDescent="0.25">
      <c r="B62" s="34"/>
      <c r="C62" s="35"/>
      <c r="D62" s="35"/>
      <c r="E62" s="35"/>
      <c r="F62" s="35"/>
      <c r="G62" s="60" t="s">
        <v>126</v>
      </c>
      <c r="H62" s="62" t="s">
        <v>127</v>
      </c>
      <c r="I62" s="35"/>
      <c r="J62" s="35"/>
      <c r="K62" s="35"/>
      <c r="L62" s="36"/>
    </row>
    <row r="63" spans="2:12" ht="13.5" customHeight="1" thickBot="1" x14ac:dyDescent="0.3">
      <c r="B63" s="37"/>
      <c r="C63" s="38"/>
      <c r="D63" s="38"/>
      <c r="E63" s="38"/>
      <c r="F63" s="38"/>
      <c r="G63" s="38"/>
      <c r="H63" s="38"/>
      <c r="I63" s="38"/>
      <c r="J63" s="38"/>
      <c r="K63" s="38"/>
      <c r="L63" s="39"/>
    </row>
    <row r="67" spans="2:2" hidden="1" x14ac:dyDescent="0.3">
      <c r="B67" s="7" t="s">
        <v>67</v>
      </c>
    </row>
    <row r="68" spans="2:2" hidden="1" x14ac:dyDescent="0.3">
      <c r="B68" s="7" t="s">
        <v>128</v>
      </c>
    </row>
  </sheetData>
  <mergeCells count="66">
    <mergeCell ref="B2:B4"/>
    <mergeCell ref="I48:J48"/>
    <mergeCell ref="C39:D39"/>
    <mergeCell ref="K48:L48"/>
    <mergeCell ref="C17:G17"/>
    <mergeCell ref="K2:L4"/>
    <mergeCell ref="C2:J4"/>
    <mergeCell ref="B6:L6"/>
    <mergeCell ref="C32:G32"/>
    <mergeCell ref="H15:L15"/>
    <mergeCell ref="C28:G28"/>
    <mergeCell ref="C19:G19"/>
    <mergeCell ref="C18:G18"/>
    <mergeCell ref="C47:E47"/>
    <mergeCell ref="K52:L52"/>
    <mergeCell ref="C21:G21"/>
    <mergeCell ref="I55:J55"/>
    <mergeCell ref="C51:D51"/>
    <mergeCell ref="C27:G27"/>
    <mergeCell ref="C49:D50"/>
    <mergeCell ref="C52:D52"/>
    <mergeCell ref="I52:J52"/>
    <mergeCell ref="C23:G23"/>
    <mergeCell ref="K53:L53"/>
    <mergeCell ref="I51:J51"/>
    <mergeCell ref="I50:J50"/>
    <mergeCell ref="C53:D53"/>
    <mergeCell ref="I53:J53"/>
    <mergeCell ref="C40:D40"/>
    <mergeCell ref="E49:E50"/>
    <mergeCell ref="C31:G31"/>
    <mergeCell ref="C22:G22"/>
    <mergeCell ref="C38:E38"/>
    <mergeCell ref="C43:D43"/>
    <mergeCell ref="G57:H57"/>
    <mergeCell ref="C55:D55"/>
    <mergeCell ref="C48:E48"/>
    <mergeCell ref="C44:D44"/>
    <mergeCell ref="C25:G25"/>
    <mergeCell ref="C16:G16"/>
    <mergeCell ref="B12:L12"/>
    <mergeCell ref="B39:B44"/>
    <mergeCell ref="K50:L50"/>
    <mergeCell ref="C41:D41"/>
    <mergeCell ref="B15:G15"/>
    <mergeCell ref="B7:L7"/>
    <mergeCell ref="C42:D42"/>
    <mergeCell ref="C33:G33"/>
    <mergeCell ref="I49:J49"/>
    <mergeCell ref="K55:L55"/>
    <mergeCell ref="K54:L54"/>
    <mergeCell ref="C26:G26"/>
    <mergeCell ref="C46:K46"/>
    <mergeCell ref="C29:G29"/>
    <mergeCell ref="K51:L51"/>
    <mergeCell ref="G39:G44"/>
    <mergeCell ref="C20:G20"/>
    <mergeCell ref="C54:D54"/>
    <mergeCell ref="I47:J47"/>
    <mergeCell ref="I54:J54"/>
    <mergeCell ref="K47:L47"/>
    <mergeCell ref="K49:L49"/>
    <mergeCell ref="C30:G30"/>
    <mergeCell ref="C34:G34"/>
    <mergeCell ref="H38:I38"/>
    <mergeCell ref="C24:G24"/>
  </mergeCells>
  <conditionalFormatting sqref="J17:K34">
    <cfRule type="expression" dxfId="23" priority="1" stopIfTrue="1">
      <formula>"""bajo"""</formula>
    </cfRule>
  </conditionalFormatting>
  <conditionalFormatting sqref="L17:L34">
    <cfRule type="cellIs" dxfId="22" priority="2" stopIfTrue="1" operator="equal">
      <formula>"EXTREMO"</formula>
    </cfRule>
    <cfRule type="cellIs" dxfId="21" priority="3" stopIfTrue="1" operator="equal">
      <formula>"ALTO"</formula>
    </cfRule>
    <cfRule type="cellIs" dxfId="20" priority="4" stopIfTrue="1" operator="equal">
      <formula>"MEDIO"</formula>
    </cfRule>
    <cfRule type="cellIs" dxfId="19" priority="5" stopIfTrue="1" operator="equal">
      <formula>"BAJO"</formula>
    </cfRule>
  </conditionalFormatting>
  <dataValidations count="21">
    <dataValidation type="list" allowBlank="1" showInputMessage="1" showErrorMessage="1" sqref="H15">
      <formula1>$B$67:$B$68</formula1>
    </dataValidation>
    <dataValidation type="list" allowBlank="1" showInputMessage="1" showErrorMessage="1" sqref="C17:G17">
      <formula1>INDIRECT($B$17)</formula1>
    </dataValidation>
    <dataValidation type="list" allowBlank="1" showInputMessage="1" showErrorMessage="1" sqref="C18:G18">
      <formula1>INDIRECT($B$18)</formula1>
    </dataValidation>
    <dataValidation type="list" allowBlank="1" showInputMessage="1" showErrorMessage="1" sqref="C19:G19">
      <formula1>INDIRECT($B$19)</formula1>
    </dataValidation>
    <dataValidation type="list" allowBlank="1" showInputMessage="1" showErrorMessage="1" sqref="C20:G20">
      <formula1>INDIRECT($B$20)</formula1>
    </dataValidation>
    <dataValidation type="list" allowBlank="1" showInputMessage="1" showErrorMessage="1" sqref="C21:G21">
      <formula1>INDIRECT($B$21)</formula1>
    </dataValidation>
    <dataValidation type="list" allowBlank="1" showInputMessage="1" showErrorMessage="1" sqref="C22:G22">
      <formula1>INDIRECT($B$22)</formula1>
    </dataValidation>
    <dataValidation type="list" allowBlank="1" showInputMessage="1" showErrorMessage="1" sqref="C23">
      <formula1>INDIRECT($B$23)</formula1>
    </dataValidation>
    <dataValidation type="list" allowBlank="1" showInputMessage="1" showErrorMessage="1" sqref="C24:G24">
      <formula1>INDIRECT($B$24)</formula1>
    </dataValidation>
    <dataValidation type="list" allowBlank="1" showInputMessage="1" showErrorMessage="1" sqref="C25:G25">
      <formula1>INDIRECT($B$25)</formula1>
    </dataValidation>
    <dataValidation type="list" allowBlank="1" showInputMessage="1" showErrorMessage="1" sqref="C26:G26">
      <formula1>INDIRECT($B$26)</formula1>
    </dataValidation>
    <dataValidation type="list" allowBlank="1" showInputMessage="1" showErrorMessage="1" sqref="C27:G27">
      <formula1>INDIRECT($B$27)</formula1>
    </dataValidation>
    <dataValidation type="list" allowBlank="1" showInputMessage="1" showErrorMessage="1" sqref="C28:G28">
      <formula1>INDIRECT($B$28)</formula1>
    </dataValidation>
    <dataValidation type="list" allowBlank="1" showInputMessage="1" showErrorMessage="1" sqref="C29:G29">
      <formula1>INDIRECT($B$29)</formula1>
    </dataValidation>
    <dataValidation type="list" allowBlank="1" showInputMessage="1" showErrorMessage="1" sqref="C30 D30:G30">
      <formula1>INDIRECT($B$30)</formula1>
    </dataValidation>
    <dataValidation type="list" allowBlank="1" showInputMessage="1" showErrorMessage="1" sqref="C31:G31">
      <formula1>INDIRECT($B$31)</formula1>
    </dataValidation>
    <dataValidation type="list" allowBlank="1" showInputMessage="1" showErrorMessage="1" sqref="C32:G32">
      <formula1>INDIRECT($B$32)</formula1>
    </dataValidation>
    <dataValidation type="list" allowBlank="1" showInputMessage="1" showErrorMessage="1" sqref="C33:C34">
      <formula1>INDIRECT(#REF!)</formula1>
    </dataValidation>
    <dataValidation type="list" allowBlank="1" showInputMessage="1" showErrorMessage="1" sqref="I17:I34">
      <formula1>$E$40:$E$44</formula1>
    </dataValidation>
    <dataValidation type="list" allowBlank="1" showInputMessage="1" showErrorMessage="1" sqref="J17:J34">
      <formula1>$I$40:$I$44</formula1>
    </dataValidation>
    <dataValidation type="list" allowBlank="1" showInputMessage="1" showErrorMessage="1" sqref="B17:B34">
      <formula1>"PLANEACIÓN,SELECCIÓN,CONTRATACIÓN,EJECUCIÓN"</formula1>
    </dataValidation>
  </dataValidations>
  <printOptions horizontalCentered="1"/>
  <pageMargins left="0.7" right="0.7" top="0.75" bottom="0.75" header="0.3" footer="0.3"/>
  <pageSetup scale="32" orientation="portrait" verticalDpi="4294967295"/>
  <headerFooter alignWithMargins="0">
    <oddFooter xml:space="preserve">&amp;C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2:Z57"/>
  <sheetViews>
    <sheetView showGridLines="0" topLeftCell="B46" zoomScale="80" zoomScaleNormal="80" zoomScalePageLayoutView="70" workbookViewId="0">
      <selection activeCell="J37" sqref="J37"/>
    </sheetView>
  </sheetViews>
  <sheetFormatPr baseColWidth="10" defaultColWidth="11.44140625" defaultRowHeight="13.2" x14ac:dyDescent="0.25"/>
  <cols>
    <col min="1" max="1" width="2.88671875" customWidth="1"/>
    <col min="2" max="2" width="41.6640625" customWidth="1"/>
    <col min="3" max="3" width="15.88671875" customWidth="1"/>
    <col min="4" max="4" width="13.109375" customWidth="1"/>
    <col min="5" max="5" width="16.44140625" customWidth="1"/>
    <col min="6" max="6" width="14.88671875" customWidth="1"/>
    <col min="7" max="7" width="17.44140625" customWidth="1"/>
    <col min="8" max="8" width="14.44140625" customWidth="1"/>
    <col min="9" max="9" width="15.88671875" customWidth="1"/>
    <col min="10" max="10" width="9.44140625" customWidth="1"/>
    <col min="11" max="13" width="14" customWidth="1"/>
    <col min="14" max="14" width="25" customWidth="1"/>
    <col min="15" max="17" width="14" customWidth="1"/>
    <col min="18" max="18" width="20.88671875" style="4" customWidth="1"/>
  </cols>
  <sheetData>
    <row r="2" spans="2:26" ht="48.75" customHeight="1" x14ac:dyDescent="0.25">
      <c r="B2" s="217"/>
      <c r="C2" s="210" t="s">
        <v>16</v>
      </c>
      <c r="D2" s="211"/>
      <c r="E2" s="211"/>
      <c r="F2" s="211"/>
      <c r="G2" s="211"/>
      <c r="H2" s="211"/>
      <c r="I2" s="211"/>
      <c r="J2" s="211"/>
      <c r="K2" s="211"/>
      <c r="L2" s="211"/>
      <c r="M2" s="211"/>
      <c r="N2" s="211"/>
      <c r="O2" s="211"/>
      <c r="P2" s="212"/>
      <c r="Q2" s="202" t="s">
        <v>1</v>
      </c>
      <c r="R2" s="212"/>
    </row>
    <row r="3" spans="2:26" ht="30" customHeight="1" x14ac:dyDescent="0.25">
      <c r="B3" s="203"/>
      <c r="C3" s="213"/>
      <c r="D3" s="209"/>
      <c r="E3" s="209"/>
      <c r="F3" s="209"/>
      <c r="G3" s="209"/>
      <c r="H3" s="209"/>
      <c r="I3" s="209"/>
      <c r="J3" s="209"/>
      <c r="K3" s="209"/>
      <c r="L3" s="209"/>
      <c r="M3" s="209"/>
      <c r="N3" s="209"/>
      <c r="O3" s="209"/>
      <c r="P3" s="214"/>
      <c r="Q3" s="213"/>
      <c r="R3" s="214"/>
    </row>
    <row r="4" spans="2:26" ht="39.75" customHeight="1" x14ac:dyDescent="0.25">
      <c r="B4" s="204"/>
      <c r="C4" s="215"/>
      <c r="D4" s="196"/>
      <c r="E4" s="196"/>
      <c r="F4" s="196"/>
      <c r="G4" s="196"/>
      <c r="H4" s="196"/>
      <c r="I4" s="196"/>
      <c r="J4" s="196"/>
      <c r="K4" s="196"/>
      <c r="L4" s="196"/>
      <c r="M4" s="196"/>
      <c r="N4" s="196"/>
      <c r="O4" s="196"/>
      <c r="P4" s="197"/>
      <c r="Q4" s="215"/>
      <c r="R4" s="197"/>
    </row>
    <row r="5" spans="2:26" ht="13.5" customHeight="1" thickBot="1" x14ac:dyDescent="0.3"/>
    <row r="6" spans="2:26" ht="78.75" customHeight="1" thickBot="1" x14ac:dyDescent="0.3">
      <c r="B6" s="287" t="str">
        <f>+EVALUACION!B6</f>
        <v>Objeto Contractual:  “PRESTAR LOS SERVICIOS DE APOYO LOGÍSTICO Y OPERATIVO PARA ADELANTAR JORNADAS DE CIRCULACIÓN, PROMOCIÓN Y APROPIACIÓN DE EXPRESIONES ARTÍSTICAS Y CULTURALES, ORIENTADAS AL FOMENTO DE LA CREATIVIDAD, LA PARTICIPACIÓN, EL ENCUENTRO INTERGENERACIONAL Y EL ACCESO A LA CULTURA DE NIÑAS, NIÑOS, ADOLESCENTES, PERSONAS MAYORES Y FAMILIAS DE LA LOCALIDAD DE TUNJUELITO, EN EL MARCO DEL PROYECTO DE INVERSIÓN 2929 “TUNJUELITO EPICENTRO DE CULTURA"</v>
      </c>
      <c r="C6" s="199"/>
      <c r="D6" s="199"/>
      <c r="E6" s="199"/>
      <c r="F6" s="199"/>
      <c r="G6" s="199"/>
      <c r="H6" s="199"/>
      <c r="I6" s="199"/>
      <c r="J6" s="199"/>
      <c r="K6" s="199"/>
      <c r="L6" s="199"/>
      <c r="M6" s="199"/>
      <c r="N6" s="199"/>
      <c r="O6" s="199"/>
      <c r="P6" s="199"/>
      <c r="Q6" s="199"/>
      <c r="R6" s="224"/>
      <c r="S6" s="1"/>
      <c r="T6" s="1"/>
      <c r="U6" s="1"/>
      <c r="V6" s="1"/>
      <c r="W6" s="1"/>
      <c r="X6" s="1"/>
      <c r="Y6" s="1"/>
      <c r="Z6" s="1"/>
    </row>
    <row r="7" spans="2:26" ht="24.75" customHeight="1" x14ac:dyDescent="0.25">
      <c r="B7" s="285" t="s">
        <v>19</v>
      </c>
      <c r="C7" s="209"/>
      <c r="D7" s="209"/>
      <c r="E7" s="209"/>
      <c r="F7" s="209"/>
      <c r="G7" s="209"/>
      <c r="H7" s="209"/>
      <c r="I7" s="209"/>
      <c r="J7" s="209"/>
      <c r="K7" s="209"/>
      <c r="L7" s="209"/>
      <c r="M7" s="209"/>
      <c r="N7" s="209"/>
      <c r="O7" s="209"/>
      <c r="P7" s="209"/>
      <c r="Q7" s="209"/>
      <c r="R7" s="260"/>
    </row>
    <row r="8" spans="2:26" ht="15.75" customHeight="1" x14ac:dyDescent="0.3">
      <c r="B8" s="277" t="s">
        <v>129</v>
      </c>
      <c r="C8" s="209"/>
      <c r="D8" s="209"/>
      <c r="E8" s="209"/>
      <c r="F8" s="209"/>
      <c r="G8" s="209"/>
      <c r="H8" s="209"/>
      <c r="I8" s="209"/>
      <c r="J8" s="209"/>
      <c r="K8" s="209"/>
      <c r="L8" s="209"/>
      <c r="M8" s="209"/>
      <c r="N8" s="209"/>
      <c r="O8" s="209"/>
      <c r="P8" s="209"/>
      <c r="Q8" s="209"/>
      <c r="R8" s="260"/>
    </row>
    <row r="9" spans="2:26" ht="34.5" customHeight="1" x14ac:dyDescent="0.25">
      <c r="B9" s="278" t="s">
        <v>130</v>
      </c>
      <c r="C9" s="209"/>
      <c r="D9" s="209"/>
      <c r="E9" s="209"/>
      <c r="F9" s="209"/>
      <c r="G9" s="209"/>
      <c r="H9" s="209"/>
      <c r="I9" s="209"/>
      <c r="J9" s="209"/>
      <c r="K9" s="209"/>
      <c r="L9" s="209"/>
      <c r="M9" s="209"/>
      <c r="N9" s="209"/>
      <c r="O9" s="209"/>
      <c r="P9" s="209"/>
      <c r="Q9" s="209"/>
      <c r="R9" s="260"/>
    </row>
    <row r="10" spans="2:26" ht="15.75" customHeight="1" x14ac:dyDescent="0.3">
      <c r="B10" s="277" t="s">
        <v>131</v>
      </c>
      <c r="C10" s="209"/>
      <c r="D10" s="209"/>
      <c r="E10" s="209"/>
      <c r="F10" s="209"/>
      <c r="G10" s="209"/>
      <c r="H10" s="209"/>
      <c r="I10" s="209"/>
      <c r="J10" s="209"/>
      <c r="K10" s="209"/>
      <c r="L10" s="209"/>
      <c r="M10" s="209"/>
      <c r="N10" s="209"/>
      <c r="O10" s="209"/>
      <c r="P10" s="209"/>
      <c r="Q10" s="209"/>
      <c r="R10" s="260"/>
    </row>
    <row r="11" spans="2:26" x14ac:dyDescent="0.25">
      <c r="B11" s="34"/>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63" t="s">
        <v>68</v>
      </c>
      <c r="C15" s="276" t="s">
        <v>69</v>
      </c>
      <c r="D15" s="199"/>
      <c r="E15" s="199"/>
      <c r="F15" s="200"/>
      <c r="G15" s="257" t="s">
        <v>132</v>
      </c>
      <c r="H15" s="200"/>
      <c r="I15" s="179" t="s">
        <v>71</v>
      </c>
      <c r="J15" s="179" t="s">
        <v>72</v>
      </c>
      <c r="K15" s="179" t="s">
        <v>73</v>
      </c>
      <c r="L15" s="179" t="s">
        <v>74</v>
      </c>
      <c r="M15" s="179" t="s">
        <v>133</v>
      </c>
      <c r="N15" s="179" t="s">
        <v>134</v>
      </c>
      <c r="O15" s="179" t="s">
        <v>135</v>
      </c>
      <c r="P15" s="179" t="s">
        <v>136</v>
      </c>
      <c r="Q15" s="179" t="s">
        <v>137</v>
      </c>
      <c r="R15" s="11" t="s">
        <v>138</v>
      </c>
    </row>
    <row r="16" spans="2:26" s="22" customFormat="1" ht="111.75" customHeight="1" x14ac:dyDescent="0.25">
      <c r="B16" s="64" t="str">
        <f>+EVALUACION!B17</f>
        <v>PLANEACIÓN</v>
      </c>
      <c r="C16" s="286" t="str">
        <f>+EVALUACION!C17</f>
        <v xml:space="preserve">Requisitos habilitantes inapropiados para el proceso de selección </v>
      </c>
      <c r="D16" s="269"/>
      <c r="E16" s="269"/>
      <c r="F16" s="234"/>
      <c r="G16" s="280" t="s">
        <v>139</v>
      </c>
      <c r="H16" s="234"/>
      <c r="I16" s="65">
        <v>1</v>
      </c>
      <c r="J16" s="65">
        <v>3</v>
      </c>
      <c r="K16" s="65">
        <f t="shared" ref="K16:K36" si="0">+I16+J16</f>
        <v>4</v>
      </c>
      <c r="L16" s="65" t="str">
        <f t="shared" ref="L16:L37" si="1">IF(K16&lt;=4,"BAJO",IF(K16=5,"MEDIO",IF(K16=6,"ALTO",IF(K16=7,"ALTO","EXTREMO"))))</f>
        <v>BAJO</v>
      </c>
      <c r="M16" s="65" t="s">
        <v>140</v>
      </c>
      <c r="N16" s="66" t="s">
        <v>141</v>
      </c>
      <c r="O16" s="66">
        <v>2026</v>
      </c>
      <c r="P16" s="66">
        <v>2026</v>
      </c>
      <c r="Q16" s="66" t="s">
        <v>142</v>
      </c>
      <c r="R16" s="23" t="s">
        <v>143</v>
      </c>
    </row>
    <row r="17" spans="2:18" s="22" customFormat="1" ht="106.5" customHeight="1" x14ac:dyDescent="0.25">
      <c r="B17" s="67" t="str">
        <f>+EVALUACION!B18</f>
        <v>PLANEACIÓN</v>
      </c>
      <c r="C17" s="274" t="str">
        <f>+EVALUACION!C18</f>
        <v>Inadecuado análisis  económico estimativo del valor del contrato</v>
      </c>
      <c r="D17" s="193"/>
      <c r="E17" s="193"/>
      <c r="F17" s="194"/>
      <c r="G17" s="252" t="s">
        <v>144</v>
      </c>
      <c r="H17" s="194"/>
      <c r="I17" s="44">
        <v>2</v>
      </c>
      <c r="J17" s="44">
        <v>2</v>
      </c>
      <c r="K17" s="44">
        <f t="shared" si="0"/>
        <v>4</v>
      </c>
      <c r="L17" s="44" t="str">
        <f t="shared" si="1"/>
        <v>BAJO</v>
      </c>
      <c r="M17" s="44" t="s">
        <v>145</v>
      </c>
      <c r="N17" s="66" t="s">
        <v>141</v>
      </c>
      <c r="O17" s="66">
        <v>2026</v>
      </c>
      <c r="P17" s="66">
        <v>2026</v>
      </c>
      <c r="Q17" s="68" t="s">
        <v>142</v>
      </c>
      <c r="R17" s="24" t="s">
        <v>146</v>
      </c>
    </row>
    <row r="18" spans="2:18" s="22" customFormat="1" ht="219" customHeight="1" x14ac:dyDescent="0.25">
      <c r="B18" s="67" t="str">
        <f>+EVALUACION!B19</f>
        <v>PLANEACIÓN</v>
      </c>
      <c r="C18" s="274" t="str">
        <f>+EVALUACION!C19</f>
        <v xml:space="preserve">Inadecuada  descripción del bien o servicio requerido </v>
      </c>
      <c r="D18" s="193"/>
      <c r="E18" s="193"/>
      <c r="F18" s="194"/>
      <c r="G18" s="252" t="s">
        <v>147</v>
      </c>
      <c r="H18" s="194"/>
      <c r="I18" s="44">
        <v>2</v>
      </c>
      <c r="J18" s="44">
        <v>2</v>
      </c>
      <c r="K18" s="44">
        <f t="shared" si="0"/>
        <v>4</v>
      </c>
      <c r="L18" s="44" t="str">
        <f t="shared" si="1"/>
        <v>BAJO</v>
      </c>
      <c r="M18" s="44" t="s">
        <v>140</v>
      </c>
      <c r="N18" s="68" t="s">
        <v>148</v>
      </c>
      <c r="O18" s="66">
        <v>2026</v>
      </c>
      <c r="P18" s="66">
        <v>2026</v>
      </c>
      <c r="Q18" s="68" t="s">
        <v>142</v>
      </c>
      <c r="R18" s="24" t="s">
        <v>149</v>
      </c>
    </row>
    <row r="19" spans="2:18" s="22" customFormat="1" ht="92.25" customHeight="1" x14ac:dyDescent="0.25">
      <c r="B19" s="67" t="str">
        <f>+EVALUACION!B20</f>
        <v>PLANEACIÓN</v>
      </c>
      <c r="C19" s="274" t="str">
        <f>+EVALUACION!C20</f>
        <v xml:space="preserve">Falta de profundidad en el estudio de sector no identificandose claramente aspectos de oferta y demanda </v>
      </c>
      <c r="D19" s="193"/>
      <c r="E19" s="193"/>
      <c r="F19" s="194"/>
      <c r="G19" s="252" t="s">
        <v>150</v>
      </c>
      <c r="H19" s="194"/>
      <c r="I19" s="44">
        <v>2</v>
      </c>
      <c r="J19" s="44">
        <v>2</v>
      </c>
      <c r="K19" s="44">
        <f t="shared" si="0"/>
        <v>4</v>
      </c>
      <c r="L19" s="44" t="str">
        <f t="shared" si="1"/>
        <v>BAJO</v>
      </c>
      <c r="M19" s="44" t="s">
        <v>145</v>
      </c>
      <c r="N19" s="66" t="s">
        <v>141</v>
      </c>
      <c r="O19" s="66">
        <v>2026</v>
      </c>
      <c r="P19" s="66">
        <v>2026</v>
      </c>
      <c r="Q19" s="68" t="s">
        <v>142</v>
      </c>
      <c r="R19" s="24" t="s">
        <v>149</v>
      </c>
    </row>
    <row r="20" spans="2:18" s="22" customFormat="1" ht="89.25" customHeight="1" x14ac:dyDescent="0.25">
      <c r="B20" s="67" t="str">
        <f>+EVALUACION!B21</f>
        <v>PLANEACIÓN</v>
      </c>
      <c r="C20" s="274" t="str">
        <f>+EVALUACION!C21</f>
        <v>Ausencia de fundamentación de la justificación y conveniencia de la contratación</v>
      </c>
      <c r="D20" s="193"/>
      <c r="E20" s="193"/>
      <c r="F20" s="194"/>
      <c r="G20" s="252" t="s">
        <v>151</v>
      </c>
      <c r="H20" s="194"/>
      <c r="I20" s="44">
        <v>1</v>
      </c>
      <c r="J20" s="44">
        <v>2</v>
      </c>
      <c r="K20" s="44">
        <f t="shared" si="0"/>
        <v>3</v>
      </c>
      <c r="L20" s="44" t="str">
        <f t="shared" si="1"/>
        <v>BAJO</v>
      </c>
      <c r="M20" s="44" t="s">
        <v>140</v>
      </c>
      <c r="N20" s="66" t="s">
        <v>141</v>
      </c>
      <c r="O20" s="66">
        <v>2026</v>
      </c>
      <c r="P20" s="66">
        <v>2026</v>
      </c>
      <c r="Q20" s="68" t="s">
        <v>142</v>
      </c>
      <c r="R20" s="24" t="s">
        <v>149</v>
      </c>
    </row>
    <row r="21" spans="2:18" s="22" customFormat="1" ht="112.5" customHeight="1" x14ac:dyDescent="0.25">
      <c r="B21" s="67" t="str">
        <f>+EVALUACION!B22</f>
        <v>PLANEACIÓN</v>
      </c>
      <c r="C21" s="274" t="str">
        <f>+EVALUACION!C22</f>
        <v>Errores involuntarios en los Estudios Previos, Pliegos de Condiciones, Estudio de Sector y en general cualquier documento que sea parte integral del mismo.</v>
      </c>
      <c r="D21" s="193"/>
      <c r="E21" s="193"/>
      <c r="F21" s="194"/>
      <c r="G21" s="252" t="s">
        <v>152</v>
      </c>
      <c r="H21" s="194"/>
      <c r="I21" s="44">
        <v>2</v>
      </c>
      <c r="J21" s="44">
        <v>2</v>
      </c>
      <c r="K21" s="44">
        <f t="shared" si="0"/>
        <v>4</v>
      </c>
      <c r="L21" s="44" t="str">
        <f t="shared" si="1"/>
        <v>BAJO</v>
      </c>
      <c r="M21" s="44" t="s">
        <v>145</v>
      </c>
      <c r="N21" s="66" t="s">
        <v>141</v>
      </c>
      <c r="O21" s="66">
        <v>2026</v>
      </c>
      <c r="P21" s="66">
        <v>2026</v>
      </c>
      <c r="Q21" s="68" t="s">
        <v>142</v>
      </c>
      <c r="R21" s="24" t="s">
        <v>143</v>
      </c>
    </row>
    <row r="22" spans="2:18" s="22" customFormat="1" ht="108.75" customHeight="1" x14ac:dyDescent="0.25">
      <c r="B22" s="67" t="str">
        <f>+EVALUACION!B23</f>
        <v>SELECCIÓN</v>
      </c>
      <c r="C22" s="274" t="str">
        <f>+EVALUACION!C23</f>
        <v>Inadecuada evaluación de las ofertas y/o verificación de requisitos habilitantes</v>
      </c>
      <c r="D22" s="193"/>
      <c r="E22" s="193"/>
      <c r="F22" s="194"/>
      <c r="G22" s="252" t="s">
        <v>153</v>
      </c>
      <c r="H22" s="194"/>
      <c r="I22" s="44">
        <v>2</v>
      </c>
      <c r="J22" s="44">
        <v>2</v>
      </c>
      <c r="K22" s="44">
        <f t="shared" si="0"/>
        <v>4</v>
      </c>
      <c r="L22" s="44" t="str">
        <f t="shared" si="1"/>
        <v>BAJO</v>
      </c>
      <c r="M22" s="44" t="s">
        <v>140</v>
      </c>
      <c r="N22" s="66" t="s">
        <v>141</v>
      </c>
      <c r="O22" s="66">
        <v>2026</v>
      </c>
      <c r="P22" s="66">
        <v>2026</v>
      </c>
      <c r="Q22" s="68" t="s">
        <v>142</v>
      </c>
      <c r="R22" s="24" t="s">
        <v>154</v>
      </c>
    </row>
    <row r="23" spans="2:18" s="22" customFormat="1" ht="60" customHeight="1" x14ac:dyDescent="0.25">
      <c r="B23" s="67" t="str">
        <f>+EVALUACION!B24</f>
        <v>SELECCIÓN</v>
      </c>
      <c r="C23" s="274" t="str">
        <f>+EVALUACION!C24</f>
        <v>Confabulacion de los proponentes (Colusión)</v>
      </c>
      <c r="D23" s="193"/>
      <c r="E23" s="193"/>
      <c r="F23" s="194"/>
      <c r="G23" s="252" t="s">
        <v>155</v>
      </c>
      <c r="H23" s="194"/>
      <c r="I23" s="44">
        <v>2</v>
      </c>
      <c r="J23" s="44">
        <v>3</v>
      </c>
      <c r="K23" s="44">
        <f t="shared" si="0"/>
        <v>5</v>
      </c>
      <c r="L23" s="44" t="str">
        <f t="shared" si="1"/>
        <v>MEDIO</v>
      </c>
      <c r="M23" s="44" t="s">
        <v>140</v>
      </c>
      <c r="N23" s="66" t="s">
        <v>141</v>
      </c>
      <c r="O23" s="66">
        <v>2026</v>
      </c>
      <c r="P23" s="66">
        <v>2026</v>
      </c>
      <c r="Q23" s="68" t="s">
        <v>156</v>
      </c>
      <c r="R23" s="24" t="s">
        <v>154</v>
      </c>
    </row>
    <row r="24" spans="2:18" s="22" customFormat="1" ht="104.25" customHeight="1" x14ac:dyDescent="0.25">
      <c r="B24" s="67" t="str">
        <f>+EVALUACION!B25</f>
        <v>SELECCIÓN</v>
      </c>
      <c r="C24" s="274" t="str">
        <f>+EVALUACION!C25</f>
        <v>Que ninguno de los proponentes cumplan los requisitos habilitantes establecidos en el pliego de condiciones</v>
      </c>
      <c r="D24" s="193"/>
      <c r="E24" s="193"/>
      <c r="F24" s="194"/>
      <c r="G24" s="252" t="s">
        <v>157</v>
      </c>
      <c r="H24" s="194"/>
      <c r="I24" s="44">
        <v>2</v>
      </c>
      <c r="J24" s="44">
        <v>3</v>
      </c>
      <c r="K24" s="44">
        <f t="shared" si="0"/>
        <v>5</v>
      </c>
      <c r="L24" s="44" t="str">
        <f t="shared" si="1"/>
        <v>MEDIO</v>
      </c>
      <c r="M24" s="44" t="s">
        <v>140</v>
      </c>
      <c r="N24" s="66" t="s">
        <v>141</v>
      </c>
      <c r="O24" s="66">
        <v>2026</v>
      </c>
      <c r="P24" s="66">
        <v>2026</v>
      </c>
      <c r="Q24" s="68" t="s">
        <v>156</v>
      </c>
      <c r="R24" s="24" t="s">
        <v>154</v>
      </c>
    </row>
    <row r="25" spans="2:18" s="22" customFormat="1" ht="110.25" customHeight="1" x14ac:dyDescent="0.25">
      <c r="B25" s="67" t="str">
        <f>+EVALUACION!B26</f>
        <v>SELECCIÓN</v>
      </c>
      <c r="C25" s="274" t="str">
        <f>+EVALUACION!C26</f>
        <v>Proyección económica por parte del proponente que conlleve a pérdidas o baja utilidad en la ejecución del contrato.</v>
      </c>
      <c r="D25" s="193"/>
      <c r="E25" s="193"/>
      <c r="F25" s="194"/>
      <c r="G25" s="252" t="s">
        <v>158</v>
      </c>
      <c r="H25" s="194"/>
      <c r="I25" s="44">
        <v>2</v>
      </c>
      <c r="J25" s="44">
        <v>3</v>
      </c>
      <c r="K25" s="44">
        <f t="shared" si="0"/>
        <v>5</v>
      </c>
      <c r="L25" s="44" t="str">
        <f t="shared" si="1"/>
        <v>MEDIO</v>
      </c>
      <c r="M25" s="44" t="s">
        <v>140</v>
      </c>
      <c r="N25" s="66" t="s">
        <v>141</v>
      </c>
      <c r="O25" s="66">
        <v>2026</v>
      </c>
      <c r="P25" s="66">
        <v>2026</v>
      </c>
      <c r="Q25" s="68" t="s">
        <v>156</v>
      </c>
      <c r="R25" s="24" t="s">
        <v>154</v>
      </c>
    </row>
    <row r="26" spans="2:18" s="22" customFormat="1" ht="113.25" customHeight="1" x14ac:dyDescent="0.25">
      <c r="B26" s="67" t="str">
        <f>+EVALUACION!B27</f>
        <v>CONTRATACIÓN</v>
      </c>
      <c r="C26" s="274" t="str">
        <f>+EVALUACION!C27</f>
        <v>Demora en la iniciación del contrato debido a la no entrega oportuna de las Garantías exigidas para el proceso de contratación o que las mismas no cobijen lo establecido en los Estudios Previ</v>
      </c>
      <c r="D26" s="193"/>
      <c r="E26" s="193"/>
      <c r="F26" s="194"/>
      <c r="G26" s="252" t="s">
        <v>159</v>
      </c>
      <c r="H26" s="194"/>
      <c r="I26" s="44">
        <v>2</v>
      </c>
      <c r="J26" s="44">
        <v>2</v>
      </c>
      <c r="K26" s="44">
        <f t="shared" si="0"/>
        <v>4</v>
      </c>
      <c r="L26" s="44" t="str">
        <f t="shared" si="1"/>
        <v>BAJO</v>
      </c>
      <c r="M26" s="44" t="s">
        <v>140</v>
      </c>
      <c r="N26" s="66" t="s">
        <v>141</v>
      </c>
      <c r="O26" s="66">
        <v>2026</v>
      </c>
      <c r="P26" s="66">
        <v>2026</v>
      </c>
      <c r="Q26" s="68" t="s">
        <v>156</v>
      </c>
      <c r="R26" s="24" t="s">
        <v>160</v>
      </c>
    </row>
    <row r="27" spans="2:18" s="22" customFormat="1" ht="111.75" customHeight="1" x14ac:dyDescent="0.25">
      <c r="B27" s="67" t="str">
        <f>+EVALUACION!B28</f>
        <v>CONTRATACIÓN</v>
      </c>
      <c r="C27" s="274" t="str">
        <f>+EVALUACION!C28</f>
        <v>Presentación de reclamos de terceros sobre la selección del oferente que retrasen el perfeccionamiento del contrato.</v>
      </c>
      <c r="D27" s="193"/>
      <c r="E27" s="193"/>
      <c r="F27" s="194"/>
      <c r="G27" s="252" t="s">
        <v>161</v>
      </c>
      <c r="H27" s="194"/>
      <c r="I27" s="44">
        <v>2</v>
      </c>
      <c r="J27" s="44">
        <v>2</v>
      </c>
      <c r="K27" s="44">
        <f t="shared" si="0"/>
        <v>4</v>
      </c>
      <c r="L27" s="44" t="str">
        <f t="shared" si="1"/>
        <v>BAJO</v>
      </c>
      <c r="M27" s="44" t="s">
        <v>140</v>
      </c>
      <c r="N27" s="66" t="s">
        <v>141</v>
      </c>
      <c r="O27" s="66">
        <v>2026</v>
      </c>
      <c r="P27" s="66">
        <v>2026</v>
      </c>
      <c r="Q27" s="68" t="s">
        <v>142</v>
      </c>
      <c r="R27" s="24" t="s">
        <v>160</v>
      </c>
    </row>
    <row r="28" spans="2:18" s="22" customFormat="1" ht="102.75" customHeight="1" x14ac:dyDescent="0.25">
      <c r="B28" s="67" t="str">
        <f>+EVALUACION!B29</f>
        <v>EJECUCIÓN</v>
      </c>
      <c r="C28" s="274" t="str">
        <f>+EVALUACION!C29</f>
        <v>No liquidar los contratos en los plazos acordados en el contrato o los establecidos por la Ley.</v>
      </c>
      <c r="D28" s="193"/>
      <c r="E28" s="193"/>
      <c r="F28" s="194"/>
      <c r="G28" s="252" t="s">
        <v>162</v>
      </c>
      <c r="H28" s="194"/>
      <c r="I28" s="44">
        <v>1</v>
      </c>
      <c r="J28" s="44">
        <v>3</v>
      </c>
      <c r="K28" s="44">
        <f t="shared" si="0"/>
        <v>4</v>
      </c>
      <c r="L28" s="44" t="str">
        <f t="shared" si="1"/>
        <v>BAJO</v>
      </c>
      <c r="M28" s="44" t="s">
        <v>140</v>
      </c>
      <c r="N28" s="66" t="s">
        <v>141</v>
      </c>
      <c r="O28" s="66">
        <v>2026</v>
      </c>
      <c r="P28" s="66">
        <v>2026</v>
      </c>
      <c r="Q28" s="68" t="s">
        <v>142</v>
      </c>
      <c r="R28" s="24" t="s">
        <v>163</v>
      </c>
    </row>
    <row r="29" spans="2:18" s="159" customFormat="1" ht="67.5" customHeight="1" x14ac:dyDescent="0.25">
      <c r="B29" s="154" t="str">
        <f>+EVALUACION!B30</f>
        <v>EJECUCIÓN</v>
      </c>
      <c r="C29" s="283" t="str">
        <f>+EVALUACION!C30</f>
        <v>Demoras o desabastecimiento de los proveedores del contratista (alimentos, sonido, elementos de premiación y recreación) que afecten la entrega oportuna de los bienes y servicios en las fechas programadas para las jornadas.</v>
      </c>
      <c r="D29" s="193"/>
      <c r="E29" s="193"/>
      <c r="F29" s="194"/>
      <c r="G29" s="279" t="s">
        <v>164</v>
      </c>
      <c r="H29" s="194"/>
      <c r="I29" s="155">
        <v>3</v>
      </c>
      <c r="J29" s="155">
        <v>2</v>
      </c>
      <c r="K29" s="155">
        <f t="shared" si="0"/>
        <v>5</v>
      </c>
      <c r="L29" s="155" t="str">
        <f t="shared" si="1"/>
        <v>MEDIO</v>
      </c>
      <c r="M29" s="155" t="s">
        <v>140</v>
      </c>
      <c r="N29" s="156" t="s">
        <v>141</v>
      </c>
      <c r="O29" s="156">
        <v>2026</v>
      </c>
      <c r="P29" s="156">
        <v>2026</v>
      </c>
      <c r="Q29" s="157" t="s">
        <v>142</v>
      </c>
      <c r="R29" s="158" t="s">
        <v>163</v>
      </c>
    </row>
    <row r="30" spans="2:18" s="22" customFormat="1" ht="101.25" customHeight="1" x14ac:dyDescent="0.25">
      <c r="B30" s="67" t="str">
        <f>+EVALUACION!B31</f>
        <v>EJECUCIÓN</v>
      </c>
      <c r="C30" s="274" t="str">
        <f>+EVALUACION!C31</f>
        <v>Pérdida de elementos por robo a alguno de los proveedores de los elementos, antes o durante la entrega de los mismos.</v>
      </c>
      <c r="D30" s="193"/>
      <c r="E30" s="193"/>
      <c r="F30" s="194"/>
      <c r="G30" s="252" t="s">
        <v>165</v>
      </c>
      <c r="H30" s="194"/>
      <c r="I30" s="44">
        <v>2</v>
      </c>
      <c r="J30" s="44">
        <v>3</v>
      </c>
      <c r="K30" s="44">
        <f t="shared" si="0"/>
        <v>5</v>
      </c>
      <c r="L30" s="44" t="str">
        <f t="shared" si="1"/>
        <v>MEDIO</v>
      </c>
      <c r="M30" s="44" t="s">
        <v>140</v>
      </c>
      <c r="N30" s="68" t="s">
        <v>166</v>
      </c>
      <c r="O30" s="66">
        <v>2026</v>
      </c>
      <c r="P30" s="66">
        <v>2026</v>
      </c>
      <c r="Q30" s="68" t="s">
        <v>142</v>
      </c>
      <c r="R30" s="24" t="s">
        <v>163</v>
      </c>
    </row>
    <row r="31" spans="2:18" s="22" customFormat="1" ht="112.5" customHeight="1" x14ac:dyDescent="0.25">
      <c r="B31" s="67" t="str">
        <f>+EVALUACION!B32</f>
        <v>EJECUCIÓN</v>
      </c>
      <c r="C31" s="274" t="str">
        <f>+EVALUACION!C32</f>
        <v>Variación de los precios del mercado</v>
      </c>
      <c r="D31" s="193"/>
      <c r="E31" s="193"/>
      <c r="F31" s="194"/>
      <c r="G31" s="252" t="s">
        <v>167</v>
      </c>
      <c r="H31" s="194"/>
      <c r="I31" s="44">
        <v>2</v>
      </c>
      <c r="J31" s="44">
        <v>3</v>
      </c>
      <c r="K31" s="44">
        <f t="shared" si="0"/>
        <v>5</v>
      </c>
      <c r="L31" s="44" t="str">
        <f t="shared" si="1"/>
        <v>MEDIO</v>
      </c>
      <c r="M31" s="44" t="s">
        <v>140</v>
      </c>
      <c r="N31" s="66" t="s">
        <v>141</v>
      </c>
      <c r="O31" s="66">
        <v>2026</v>
      </c>
      <c r="P31" s="66">
        <v>2026</v>
      </c>
      <c r="Q31" s="68" t="s">
        <v>142</v>
      </c>
      <c r="R31" s="24" t="s">
        <v>168</v>
      </c>
    </row>
    <row r="32" spans="2:18" s="22" customFormat="1" ht="112.5" customHeight="1" x14ac:dyDescent="0.25">
      <c r="B32" s="67" t="s">
        <v>45</v>
      </c>
      <c r="C32" s="274" t="s">
        <v>49</v>
      </c>
      <c r="D32" s="193"/>
      <c r="E32" s="193"/>
      <c r="F32" s="194"/>
      <c r="G32" s="252" t="s">
        <v>169</v>
      </c>
      <c r="H32" s="194"/>
      <c r="I32" s="44">
        <v>2</v>
      </c>
      <c r="J32" s="44">
        <v>2</v>
      </c>
      <c r="K32" s="44">
        <f t="shared" si="0"/>
        <v>4</v>
      </c>
      <c r="L32" s="44" t="str">
        <f t="shared" si="1"/>
        <v>BAJO</v>
      </c>
      <c r="M32" s="89" t="s">
        <v>140</v>
      </c>
      <c r="N32" s="120" t="s">
        <v>170</v>
      </c>
      <c r="O32" s="66">
        <v>2026</v>
      </c>
      <c r="P32" s="66">
        <v>2026</v>
      </c>
      <c r="Q32" s="68" t="s">
        <v>142</v>
      </c>
      <c r="R32" s="93" t="s">
        <v>168</v>
      </c>
    </row>
    <row r="33" spans="2:23" s="159" customFormat="1" ht="112.5" customHeight="1" x14ac:dyDescent="0.25">
      <c r="B33" s="154" t="s">
        <v>45</v>
      </c>
      <c r="C33" s="283" t="s">
        <v>50</v>
      </c>
      <c r="D33" s="193"/>
      <c r="E33" s="193"/>
      <c r="F33" s="194"/>
      <c r="G33" s="279" t="s">
        <v>171</v>
      </c>
      <c r="H33" s="194"/>
      <c r="I33" s="155">
        <v>1</v>
      </c>
      <c r="J33" s="155">
        <v>3</v>
      </c>
      <c r="K33" s="155">
        <f t="shared" si="0"/>
        <v>4</v>
      </c>
      <c r="L33" s="155" t="str">
        <f t="shared" si="1"/>
        <v>BAJO</v>
      </c>
      <c r="M33" s="160" t="s">
        <v>140</v>
      </c>
      <c r="N33" s="161" t="s">
        <v>172</v>
      </c>
      <c r="O33" s="162">
        <v>2026</v>
      </c>
      <c r="P33" s="156">
        <v>2026</v>
      </c>
      <c r="Q33" s="157" t="s">
        <v>142</v>
      </c>
      <c r="R33" s="163" t="s">
        <v>163</v>
      </c>
    </row>
    <row r="34" spans="2:23" s="22" customFormat="1" ht="112.5" customHeight="1" x14ac:dyDescent="0.25">
      <c r="B34" s="67" t="s">
        <v>45</v>
      </c>
      <c r="C34" s="274" t="s">
        <v>51</v>
      </c>
      <c r="D34" s="193"/>
      <c r="E34" s="193"/>
      <c r="F34" s="194"/>
      <c r="G34" s="252" t="s">
        <v>173</v>
      </c>
      <c r="H34" s="194"/>
      <c r="I34" s="44">
        <v>1</v>
      </c>
      <c r="J34" s="44">
        <v>3</v>
      </c>
      <c r="K34" s="44">
        <f t="shared" si="0"/>
        <v>4</v>
      </c>
      <c r="L34" s="44" t="str">
        <f t="shared" si="1"/>
        <v>BAJO</v>
      </c>
      <c r="M34" s="118" t="s">
        <v>140</v>
      </c>
      <c r="N34" s="117" t="s">
        <v>172</v>
      </c>
      <c r="O34" s="119">
        <v>2026</v>
      </c>
      <c r="P34" s="66">
        <v>2026</v>
      </c>
      <c r="Q34" s="68" t="s">
        <v>142</v>
      </c>
      <c r="R34" s="93" t="s">
        <v>163</v>
      </c>
    </row>
    <row r="35" spans="2:23" s="22" customFormat="1" ht="112.5" customHeight="1" x14ac:dyDescent="0.25">
      <c r="B35" s="67" t="s">
        <v>45</v>
      </c>
      <c r="C35" s="274" t="s">
        <v>48</v>
      </c>
      <c r="D35" s="193"/>
      <c r="E35" s="193"/>
      <c r="F35" s="194"/>
      <c r="G35" s="252" t="s">
        <v>174</v>
      </c>
      <c r="H35" s="194"/>
      <c r="I35" s="44">
        <v>1</v>
      </c>
      <c r="J35" s="44">
        <v>3</v>
      </c>
      <c r="K35" s="44">
        <f t="shared" si="0"/>
        <v>4</v>
      </c>
      <c r="L35" s="44" t="str">
        <f t="shared" si="1"/>
        <v>BAJO</v>
      </c>
      <c r="M35" s="118" t="s">
        <v>140</v>
      </c>
      <c r="N35" s="117" t="s">
        <v>172</v>
      </c>
      <c r="O35" s="119">
        <v>2026</v>
      </c>
      <c r="P35" s="66">
        <v>2026</v>
      </c>
      <c r="Q35" s="68" t="s">
        <v>142</v>
      </c>
      <c r="R35" s="93" t="s">
        <v>163</v>
      </c>
    </row>
    <row r="36" spans="2:23" s="22" customFormat="1" ht="57.75" customHeight="1" x14ac:dyDescent="0.25">
      <c r="B36" s="67" t="str">
        <f>+EVALUACION!B33</f>
        <v>EJECUCIÓN</v>
      </c>
      <c r="C36" s="274" t="str">
        <f>+EVALUACION!C33</f>
        <v>Contingencias, accidentes o demás dificultades presentadas en los encuentros y espacios desarrollados  por fuera de las instalaciones de la Alcaldía Local de Tunjuelito</v>
      </c>
      <c r="D36" s="193"/>
      <c r="E36" s="193"/>
      <c r="F36" s="194"/>
      <c r="G36" s="252" t="s">
        <v>175</v>
      </c>
      <c r="H36" s="194"/>
      <c r="I36" s="44">
        <v>1</v>
      </c>
      <c r="J36" s="44">
        <v>3</v>
      </c>
      <c r="K36" s="44">
        <f t="shared" si="0"/>
        <v>4</v>
      </c>
      <c r="L36" s="44" t="str">
        <f t="shared" si="1"/>
        <v>BAJO</v>
      </c>
      <c r="M36" s="89" t="s">
        <v>140</v>
      </c>
      <c r="N36" s="116" t="s">
        <v>166</v>
      </c>
      <c r="O36" s="66">
        <v>2026</v>
      </c>
      <c r="P36" s="66">
        <v>2026</v>
      </c>
      <c r="Q36" s="92" t="s">
        <v>142</v>
      </c>
      <c r="R36" s="93" t="s">
        <v>163</v>
      </c>
    </row>
    <row r="37" spans="2:23" s="22" customFormat="1" ht="57.75" customHeight="1" x14ac:dyDescent="0.25">
      <c r="B37" s="69" t="str">
        <f>+EVALUACION!B34</f>
        <v>EJECUCIÓN</v>
      </c>
      <c r="C37" s="275" t="str">
        <f>+EVALUACION!C34</f>
        <v>Paros huelgas, situaciones de orden público o situaciones externas como pandemias  que afecten el cumplimiento de obligaciones cuando se hace trabajo en campo</v>
      </c>
      <c r="D37" s="206"/>
      <c r="E37" s="206"/>
      <c r="F37" s="207"/>
      <c r="G37" s="282" t="s">
        <v>176</v>
      </c>
      <c r="H37" s="207"/>
      <c r="I37" s="50">
        <v>1</v>
      </c>
      <c r="J37" s="50">
        <v>2</v>
      </c>
      <c r="K37" s="50">
        <v>4</v>
      </c>
      <c r="L37" s="50" t="str">
        <f t="shared" si="1"/>
        <v>BAJO</v>
      </c>
      <c r="M37" s="50" t="s">
        <v>140</v>
      </c>
      <c r="N37" s="106" t="s">
        <v>166</v>
      </c>
      <c r="O37" s="66">
        <v>2026</v>
      </c>
      <c r="P37" s="66">
        <v>2026</v>
      </c>
      <c r="Q37" s="106" t="s">
        <v>142</v>
      </c>
      <c r="R37" s="107" t="s">
        <v>163</v>
      </c>
    </row>
    <row r="38" spans="2:23" ht="12.75" customHeight="1" x14ac:dyDescent="0.25">
      <c r="B38" s="34"/>
      <c r="C38" s="35"/>
      <c r="D38" s="35"/>
      <c r="E38" s="35"/>
      <c r="F38" s="35"/>
      <c r="G38" s="35"/>
      <c r="H38" s="35"/>
      <c r="I38" s="35"/>
      <c r="J38" s="35"/>
      <c r="K38" s="35"/>
      <c r="L38" s="35"/>
      <c r="M38" s="35"/>
      <c r="N38" s="35"/>
      <c r="O38" s="35"/>
      <c r="P38" s="35"/>
      <c r="Q38" s="35"/>
      <c r="R38" s="3"/>
    </row>
    <row r="39" spans="2:23" x14ac:dyDescent="0.25">
      <c r="B39" s="34"/>
      <c r="C39" s="273" t="s">
        <v>120</v>
      </c>
      <c r="D39" s="196"/>
      <c r="E39" s="196"/>
      <c r="F39" s="196"/>
      <c r="G39" s="35"/>
      <c r="H39" s="250" t="s">
        <v>177</v>
      </c>
      <c r="I39" s="196"/>
      <c r="J39" s="196"/>
      <c r="K39" s="196"/>
      <c r="L39" s="176"/>
      <c r="M39" s="176"/>
      <c r="N39" s="176"/>
      <c r="O39" s="176"/>
      <c r="P39" s="176"/>
      <c r="Q39" s="176"/>
      <c r="R39" s="3"/>
    </row>
    <row r="40" spans="2:23" ht="19.5" customHeight="1" x14ac:dyDescent="0.25">
      <c r="B40" s="261" t="s">
        <v>92</v>
      </c>
      <c r="C40" s="248" t="s">
        <v>93</v>
      </c>
      <c r="D40" s="193"/>
      <c r="E40" s="194"/>
      <c r="F40" s="55" t="s">
        <v>94</v>
      </c>
      <c r="G40" s="35"/>
      <c r="H40" s="248" t="s">
        <v>95</v>
      </c>
      <c r="I40" s="194"/>
      <c r="J40" s="248" t="s">
        <v>94</v>
      </c>
      <c r="K40" s="194"/>
      <c r="L40" s="58"/>
      <c r="M40" s="58"/>
      <c r="N40" s="250" t="s">
        <v>120</v>
      </c>
      <c r="O40" s="196"/>
      <c r="P40" s="196"/>
      <c r="Q40" s="58"/>
      <c r="R40" s="3"/>
    </row>
    <row r="41" spans="2:23" ht="21" customHeight="1" x14ac:dyDescent="0.25">
      <c r="B41" s="262"/>
      <c r="C41" s="252" t="s">
        <v>96</v>
      </c>
      <c r="D41" s="193"/>
      <c r="E41" s="194"/>
      <c r="F41" s="171">
        <v>1</v>
      </c>
      <c r="G41" s="35"/>
      <c r="H41" s="252" t="s">
        <v>97</v>
      </c>
      <c r="I41" s="194"/>
      <c r="J41" s="252">
        <v>1</v>
      </c>
      <c r="K41" s="194"/>
      <c r="L41" s="58"/>
      <c r="M41" s="58"/>
      <c r="N41" s="253" t="s">
        <v>106</v>
      </c>
      <c r="O41" s="194"/>
      <c r="P41" s="61" t="s">
        <v>119</v>
      </c>
      <c r="Q41" s="58"/>
      <c r="R41" s="3"/>
    </row>
    <row r="42" spans="2:23" ht="15.75" customHeight="1" x14ac:dyDescent="0.25">
      <c r="B42" s="262"/>
      <c r="C42" s="252" t="s">
        <v>98</v>
      </c>
      <c r="D42" s="193"/>
      <c r="E42" s="194"/>
      <c r="F42" s="171">
        <v>2</v>
      </c>
      <c r="G42" s="35"/>
      <c r="H42" s="252" t="s">
        <v>99</v>
      </c>
      <c r="I42" s="194"/>
      <c r="J42" s="252">
        <v>2</v>
      </c>
      <c r="K42" s="194"/>
      <c r="L42" s="58"/>
      <c r="M42" s="58"/>
      <c r="N42" s="254" t="s">
        <v>121</v>
      </c>
      <c r="O42" s="194"/>
      <c r="P42" s="62" t="s">
        <v>122</v>
      </c>
      <c r="Q42" s="58"/>
      <c r="R42" s="3"/>
      <c r="T42" s="5"/>
      <c r="U42" s="5"/>
      <c r="V42" s="5"/>
      <c r="W42" s="5"/>
    </row>
    <row r="43" spans="2:23" ht="24.75" customHeight="1" x14ac:dyDescent="0.25">
      <c r="B43" s="262"/>
      <c r="C43" s="252" t="s">
        <v>100</v>
      </c>
      <c r="D43" s="193"/>
      <c r="E43" s="194"/>
      <c r="F43" s="171">
        <v>3</v>
      </c>
      <c r="G43" s="35"/>
      <c r="H43" s="252" t="s">
        <v>101</v>
      </c>
      <c r="I43" s="194"/>
      <c r="J43" s="252">
        <v>3</v>
      </c>
      <c r="K43" s="194"/>
      <c r="L43" s="58"/>
      <c r="M43" s="58"/>
      <c r="N43" s="255" t="s">
        <v>123</v>
      </c>
      <c r="O43" s="194"/>
      <c r="P43" s="62" t="s">
        <v>124</v>
      </c>
      <c r="Q43" s="58"/>
      <c r="R43" s="3"/>
    </row>
    <row r="44" spans="2:23" ht="18" customHeight="1" x14ac:dyDescent="0.25">
      <c r="B44" s="262"/>
      <c r="C44" s="252" t="s">
        <v>102</v>
      </c>
      <c r="D44" s="193"/>
      <c r="E44" s="194"/>
      <c r="F44" s="171">
        <v>4</v>
      </c>
      <c r="G44" s="35"/>
      <c r="H44" s="252" t="s">
        <v>103</v>
      </c>
      <c r="I44" s="194"/>
      <c r="J44" s="252">
        <v>4</v>
      </c>
      <c r="K44" s="194"/>
      <c r="L44" s="58"/>
      <c r="M44" s="58"/>
      <c r="N44" s="270">
        <v>5</v>
      </c>
      <c r="O44" s="194"/>
      <c r="P44" s="62" t="s">
        <v>125</v>
      </c>
      <c r="Q44" s="58"/>
      <c r="R44" s="3"/>
    </row>
    <row r="45" spans="2:23" ht="21" customHeight="1" thickBot="1" x14ac:dyDescent="0.3">
      <c r="B45" s="262"/>
      <c r="C45" s="252" t="s">
        <v>104</v>
      </c>
      <c r="D45" s="193"/>
      <c r="E45" s="194"/>
      <c r="F45" s="171">
        <v>5</v>
      </c>
      <c r="G45" s="35"/>
      <c r="H45" s="252" t="s">
        <v>105</v>
      </c>
      <c r="I45" s="194"/>
      <c r="J45" s="252">
        <v>5</v>
      </c>
      <c r="K45" s="194"/>
      <c r="L45" s="58"/>
      <c r="M45" s="58"/>
      <c r="N45" s="284" t="s">
        <v>126</v>
      </c>
      <c r="O45" s="207"/>
      <c r="P45" s="70" t="s">
        <v>127</v>
      </c>
      <c r="Q45" s="58"/>
      <c r="R45" s="3"/>
    </row>
    <row r="46" spans="2:23" x14ac:dyDescent="0.25">
      <c r="B46" s="34"/>
      <c r="C46" s="35"/>
      <c r="D46" s="35"/>
      <c r="E46" s="35"/>
      <c r="F46" s="35"/>
      <c r="G46" s="35"/>
      <c r="H46" s="35"/>
      <c r="I46" s="35"/>
      <c r="J46" s="35"/>
      <c r="K46" s="35"/>
      <c r="L46" s="35"/>
      <c r="M46" s="35"/>
      <c r="N46" s="35"/>
      <c r="O46" s="35"/>
      <c r="P46" s="35"/>
      <c r="Q46" s="35"/>
      <c r="R46" s="3"/>
    </row>
    <row r="47" spans="2:23" ht="18" customHeight="1" x14ac:dyDescent="0.25">
      <c r="B47" s="34"/>
      <c r="C47" s="250" t="s">
        <v>106</v>
      </c>
      <c r="D47" s="196"/>
      <c r="E47" s="196"/>
      <c r="F47" s="196"/>
      <c r="G47" s="196"/>
      <c r="H47" s="196"/>
      <c r="I47" s="196"/>
      <c r="J47" s="196"/>
      <c r="K47" s="196"/>
      <c r="L47" s="196"/>
      <c r="M47" s="196"/>
      <c r="N47" s="196"/>
      <c r="O47" s="196"/>
      <c r="P47" s="196"/>
      <c r="Q47" s="196"/>
      <c r="R47" s="3"/>
    </row>
    <row r="48" spans="2:23" ht="68.25" customHeight="1" x14ac:dyDescent="0.25">
      <c r="B48" s="34"/>
      <c r="C48" s="252" t="s">
        <v>107</v>
      </c>
      <c r="D48" s="193"/>
      <c r="E48" s="193"/>
      <c r="F48" s="194"/>
      <c r="G48" s="252" t="s">
        <v>108</v>
      </c>
      <c r="H48" s="194"/>
      <c r="I48" s="252" t="s">
        <v>109</v>
      </c>
      <c r="J48" s="193"/>
      <c r="K48" s="194"/>
      <c r="L48" s="252" t="s">
        <v>110</v>
      </c>
      <c r="M48" s="194"/>
      <c r="N48" s="252" t="s">
        <v>111</v>
      </c>
      <c r="O48" s="194"/>
      <c r="P48" s="252" t="s">
        <v>112</v>
      </c>
      <c r="Q48" s="194"/>
      <c r="R48" s="3"/>
    </row>
    <row r="49" spans="2:18" ht="60" customHeight="1" x14ac:dyDescent="0.25">
      <c r="B49" s="34"/>
      <c r="C49" s="252" t="s">
        <v>113</v>
      </c>
      <c r="D49" s="193"/>
      <c r="E49" s="193"/>
      <c r="F49" s="194"/>
      <c r="G49" s="252" t="s">
        <v>114</v>
      </c>
      <c r="H49" s="194"/>
      <c r="I49" s="252" t="s">
        <v>115</v>
      </c>
      <c r="J49" s="193"/>
      <c r="K49" s="194"/>
      <c r="L49" s="252" t="s">
        <v>116</v>
      </c>
      <c r="M49" s="194"/>
      <c r="N49" s="252" t="s">
        <v>117</v>
      </c>
      <c r="O49" s="194"/>
      <c r="P49" s="252" t="s">
        <v>118</v>
      </c>
      <c r="Q49" s="194"/>
      <c r="R49" s="3"/>
    </row>
    <row r="50" spans="2:18" x14ac:dyDescent="0.25">
      <c r="B50" s="34"/>
      <c r="C50" s="248" t="s">
        <v>93</v>
      </c>
      <c r="D50" s="211"/>
      <c r="E50" s="212"/>
      <c r="F50" s="248" t="s">
        <v>94</v>
      </c>
      <c r="G50" s="253" t="s">
        <v>97</v>
      </c>
      <c r="H50" s="194"/>
      <c r="I50" s="253" t="s">
        <v>99</v>
      </c>
      <c r="J50" s="193"/>
      <c r="K50" s="194"/>
      <c r="L50" s="253" t="s">
        <v>101</v>
      </c>
      <c r="M50" s="194"/>
      <c r="N50" s="253" t="s">
        <v>103</v>
      </c>
      <c r="O50" s="194"/>
      <c r="P50" s="248" t="s">
        <v>105</v>
      </c>
      <c r="Q50" s="194"/>
      <c r="R50" s="3"/>
    </row>
    <row r="51" spans="2:18" x14ac:dyDescent="0.25">
      <c r="B51" s="34"/>
      <c r="C51" s="215"/>
      <c r="D51" s="196"/>
      <c r="E51" s="197"/>
      <c r="F51" s="204"/>
      <c r="G51" s="263">
        <v>1</v>
      </c>
      <c r="H51" s="194"/>
      <c r="I51" s="263">
        <v>2</v>
      </c>
      <c r="J51" s="193"/>
      <c r="K51" s="194"/>
      <c r="L51" s="263">
        <v>3</v>
      </c>
      <c r="M51" s="194"/>
      <c r="N51" s="263">
        <v>4</v>
      </c>
      <c r="O51" s="194"/>
      <c r="P51" s="263">
        <v>5</v>
      </c>
      <c r="Q51" s="194"/>
      <c r="R51" s="3"/>
    </row>
    <row r="52" spans="2:18" ht="19.5" customHeight="1" x14ac:dyDescent="0.25">
      <c r="B52" s="34"/>
      <c r="C52" s="252" t="s">
        <v>96</v>
      </c>
      <c r="D52" s="193"/>
      <c r="E52" s="194"/>
      <c r="F52" s="178">
        <v>1</v>
      </c>
      <c r="G52" s="281">
        <v>2</v>
      </c>
      <c r="H52" s="194"/>
      <c r="I52" s="281">
        <v>3</v>
      </c>
      <c r="J52" s="193"/>
      <c r="K52" s="194"/>
      <c r="L52" s="281">
        <v>4</v>
      </c>
      <c r="M52" s="194"/>
      <c r="N52" s="270">
        <v>5</v>
      </c>
      <c r="O52" s="194"/>
      <c r="P52" s="255">
        <v>6</v>
      </c>
      <c r="Q52" s="194"/>
      <c r="R52" s="3"/>
    </row>
    <row r="53" spans="2:18" ht="21.75" customHeight="1" x14ac:dyDescent="0.25">
      <c r="B53" s="34"/>
      <c r="C53" s="252" t="s">
        <v>98</v>
      </c>
      <c r="D53" s="193"/>
      <c r="E53" s="194"/>
      <c r="F53" s="178">
        <v>2</v>
      </c>
      <c r="G53" s="281">
        <v>3</v>
      </c>
      <c r="H53" s="194"/>
      <c r="I53" s="281">
        <v>4</v>
      </c>
      <c r="J53" s="193"/>
      <c r="K53" s="194"/>
      <c r="L53" s="270">
        <v>5</v>
      </c>
      <c r="M53" s="194"/>
      <c r="N53" s="255">
        <v>6</v>
      </c>
      <c r="O53" s="194"/>
      <c r="P53" s="255">
        <v>7</v>
      </c>
      <c r="Q53" s="194"/>
      <c r="R53" s="3"/>
    </row>
    <row r="54" spans="2:18" ht="21" customHeight="1" x14ac:dyDescent="0.25">
      <c r="B54" s="34"/>
      <c r="C54" s="252" t="s">
        <v>100</v>
      </c>
      <c r="D54" s="193"/>
      <c r="E54" s="194"/>
      <c r="F54" s="178">
        <v>3</v>
      </c>
      <c r="G54" s="281">
        <v>4</v>
      </c>
      <c r="H54" s="194"/>
      <c r="I54" s="270">
        <v>5</v>
      </c>
      <c r="J54" s="193"/>
      <c r="K54" s="194"/>
      <c r="L54" s="255">
        <v>6</v>
      </c>
      <c r="M54" s="194"/>
      <c r="N54" s="255">
        <v>7</v>
      </c>
      <c r="O54" s="194"/>
      <c r="P54" s="254">
        <v>8</v>
      </c>
      <c r="Q54" s="194"/>
      <c r="R54" s="3"/>
    </row>
    <row r="55" spans="2:18" ht="21" customHeight="1" x14ac:dyDescent="0.25">
      <c r="B55" s="34"/>
      <c r="C55" s="252" t="s">
        <v>102</v>
      </c>
      <c r="D55" s="193"/>
      <c r="E55" s="194"/>
      <c r="F55" s="178">
        <v>4</v>
      </c>
      <c r="G55" s="270">
        <v>5</v>
      </c>
      <c r="H55" s="194"/>
      <c r="I55" s="255">
        <v>6</v>
      </c>
      <c r="J55" s="193"/>
      <c r="K55" s="194"/>
      <c r="L55" s="255">
        <v>7</v>
      </c>
      <c r="M55" s="194"/>
      <c r="N55" s="254">
        <v>8</v>
      </c>
      <c r="O55" s="194"/>
      <c r="P55" s="254">
        <v>9</v>
      </c>
      <c r="Q55" s="194"/>
      <c r="R55" s="3"/>
    </row>
    <row r="56" spans="2:18" ht="21" customHeight="1" x14ac:dyDescent="0.25">
      <c r="B56" s="34"/>
      <c r="C56" s="252" t="s">
        <v>104</v>
      </c>
      <c r="D56" s="193"/>
      <c r="E56" s="194"/>
      <c r="F56" s="178">
        <v>5</v>
      </c>
      <c r="G56" s="255">
        <v>6</v>
      </c>
      <c r="H56" s="194"/>
      <c r="I56" s="255">
        <v>7</v>
      </c>
      <c r="J56" s="193"/>
      <c r="K56" s="194"/>
      <c r="L56" s="254">
        <v>8</v>
      </c>
      <c r="M56" s="194"/>
      <c r="N56" s="254">
        <v>9</v>
      </c>
      <c r="O56" s="194"/>
      <c r="P56" s="254">
        <v>10</v>
      </c>
      <c r="Q56" s="194"/>
      <c r="R56" s="3"/>
    </row>
    <row r="57" spans="2:18" ht="13.5" customHeight="1" thickBot="1" x14ac:dyDescent="0.3">
      <c r="B57" s="37"/>
      <c r="C57" s="38"/>
      <c r="D57" s="38"/>
      <c r="E57" s="38"/>
      <c r="F57" s="38"/>
      <c r="G57" s="38"/>
      <c r="H57" s="38"/>
      <c r="I57" s="38"/>
      <c r="J57" s="38"/>
      <c r="K57" s="38"/>
      <c r="L57" s="38"/>
      <c r="M57" s="38"/>
      <c r="N57" s="38"/>
      <c r="O57" s="38"/>
      <c r="P57" s="38"/>
      <c r="Q57" s="38"/>
      <c r="R57" s="9"/>
    </row>
  </sheetData>
  <mergeCells count="136">
    <mergeCell ref="Q2:R4"/>
    <mergeCell ref="C45:E45"/>
    <mergeCell ref="C2:P4"/>
    <mergeCell ref="B6:R6"/>
    <mergeCell ref="L49:M49"/>
    <mergeCell ref="G31:H31"/>
    <mergeCell ref="N49:O49"/>
    <mergeCell ref="G15:H15"/>
    <mergeCell ref="C20:F20"/>
    <mergeCell ref="C29:F29"/>
    <mergeCell ref="L50:M50"/>
    <mergeCell ref="B2:B4"/>
    <mergeCell ref="P53:Q53"/>
    <mergeCell ref="C22:F22"/>
    <mergeCell ref="G51:H51"/>
    <mergeCell ref="C31:F31"/>
    <mergeCell ref="L52:M52"/>
    <mergeCell ref="G32:H32"/>
    <mergeCell ref="H42:I42"/>
    <mergeCell ref="J42:K42"/>
    <mergeCell ref="C21:F21"/>
    <mergeCell ref="G50:H50"/>
    <mergeCell ref="N45:O45"/>
    <mergeCell ref="J44:K44"/>
    <mergeCell ref="C48:F48"/>
    <mergeCell ref="C23:F23"/>
    <mergeCell ref="C41:E41"/>
    <mergeCell ref="G52:H52"/>
    <mergeCell ref="C47:Q47"/>
    <mergeCell ref="B7:R7"/>
    <mergeCell ref="G27:H27"/>
    <mergeCell ref="N56:O56"/>
    <mergeCell ref="C18:F18"/>
    <mergeCell ref="I55:K55"/>
    <mergeCell ref="P56:Q56"/>
    <mergeCell ref="N43:O43"/>
    <mergeCell ref="I52:K52"/>
    <mergeCell ref="C34:F34"/>
    <mergeCell ref="G37:H37"/>
    <mergeCell ref="N40:P40"/>
    <mergeCell ref="I48:K48"/>
    <mergeCell ref="P49:Q49"/>
    <mergeCell ref="F50:F51"/>
    <mergeCell ref="C50:E51"/>
    <mergeCell ref="G54:H54"/>
    <mergeCell ref="G56:H56"/>
    <mergeCell ref="P54:Q54"/>
    <mergeCell ref="C54:E54"/>
    <mergeCell ref="G36:H36"/>
    <mergeCell ref="C56:E56"/>
    <mergeCell ref="H44:I44"/>
    <mergeCell ref="C43:E43"/>
    <mergeCell ref="C49:F49"/>
    <mergeCell ref="G19:H19"/>
    <mergeCell ref="G53:H53"/>
    <mergeCell ref="G16:H16"/>
    <mergeCell ref="G25:H25"/>
    <mergeCell ref="N55:O55"/>
    <mergeCell ref="P55:Q55"/>
    <mergeCell ref="L48:M48"/>
    <mergeCell ref="C55:E55"/>
    <mergeCell ref="P51:Q51"/>
    <mergeCell ref="H43:I43"/>
    <mergeCell ref="N54:O54"/>
    <mergeCell ref="I53:K53"/>
    <mergeCell ref="N41:O41"/>
    <mergeCell ref="H40:I40"/>
    <mergeCell ref="J40:K40"/>
    <mergeCell ref="G17:H17"/>
    <mergeCell ref="G28:H28"/>
    <mergeCell ref="C33:F33"/>
    <mergeCell ref="L55:M55"/>
    <mergeCell ref="L51:M51"/>
    <mergeCell ref="G30:H30"/>
    <mergeCell ref="C35:F35"/>
    <mergeCell ref="C53:E53"/>
    <mergeCell ref="L54:M54"/>
    <mergeCell ref="J41:K41"/>
    <mergeCell ref="C16:F16"/>
    <mergeCell ref="P50:Q50"/>
    <mergeCell ref="N51:O51"/>
    <mergeCell ref="C19:F19"/>
    <mergeCell ref="G48:H48"/>
    <mergeCell ref="C28:F28"/>
    <mergeCell ref="P52:Q52"/>
    <mergeCell ref="C52:E52"/>
    <mergeCell ref="N42:O42"/>
    <mergeCell ref="C30:F30"/>
    <mergeCell ref="N52:O52"/>
    <mergeCell ref="I51:K51"/>
    <mergeCell ref="G49:H49"/>
    <mergeCell ref="N44:O44"/>
    <mergeCell ref="G24:H24"/>
    <mergeCell ref="G33:H33"/>
    <mergeCell ref="G26:H26"/>
    <mergeCell ref="G35:H35"/>
    <mergeCell ref="C25:F25"/>
    <mergeCell ref="G29:H29"/>
    <mergeCell ref="J43:K43"/>
    <mergeCell ref="N53:O53"/>
    <mergeCell ref="C15:F15"/>
    <mergeCell ref="J45:K45"/>
    <mergeCell ref="C24:F24"/>
    <mergeCell ref="G18:H18"/>
    <mergeCell ref="N48:O48"/>
    <mergeCell ref="B8:R8"/>
    <mergeCell ref="P48:Q48"/>
    <mergeCell ref="G34:H34"/>
    <mergeCell ref="I50:K50"/>
    <mergeCell ref="H45:I45"/>
    <mergeCell ref="H39:K39"/>
    <mergeCell ref="C26:F26"/>
    <mergeCell ref="B10:R10"/>
    <mergeCell ref="C42:E42"/>
    <mergeCell ref="I49:K49"/>
    <mergeCell ref="G20:H20"/>
    <mergeCell ref="B40:B45"/>
    <mergeCell ref="B9:R9"/>
    <mergeCell ref="G22:H22"/>
    <mergeCell ref="C27:F27"/>
    <mergeCell ref="C36:F36"/>
    <mergeCell ref="C17:F17"/>
    <mergeCell ref="N50:O50"/>
    <mergeCell ref="I54:K54"/>
    <mergeCell ref="G21:H21"/>
    <mergeCell ref="C44:E44"/>
    <mergeCell ref="C39:F39"/>
    <mergeCell ref="C40:E40"/>
    <mergeCell ref="I56:K56"/>
    <mergeCell ref="G23:H23"/>
    <mergeCell ref="C32:F32"/>
    <mergeCell ref="L53:M53"/>
    <mergeCell ref="C37:F37"/>
    <mergeCell ref="H41:I41"/>
    <mergeCell ref="G55:H55"/>
    <mergeCell ref="L56:M56"/>
  </mergeCells>
  <conditionalFormatting sqref="J16:K37 M16:Q37">
    <cfRule type="expression" dxfId="18" priority="29" stopIfTrue="1">
      <formula>"""bajo"""</formula>
    </cfRule>
  </conditionalFormatting>
  <conditionalFormatting sqref="L16:L37">
    <cfRule type="cellIs" dxfId="17" priority="24" stopIfTrue="1" operator="equal">
      <formula>"EXTREMO"</formula>
    </cfRule>
    <cfRule type="cellIs" dxfId="16" priority="25" stopIfTrue="1" operator="equal">
      <formula>"ALTO"</formula>
    </cfRule>
    <cfRule type="cellIs" dxfId="15" priority="26" stopIfTrue="1" operator="equal">
      <formula>"MEDIO"</formula>
    </cfRule>
    <cfRule type="cellIs" dxfId="14" priority="27" stopIfTrue="1" operator="equal">
      <formula>"BAJO"</formula>
    </cfRule>
  </conditionalFormatting>
  <printOptions horizontalCentered="1"/>
  <pageMargins left="0.7" right="0.7" top="0.75" bottom="0.75" header="0.3" footer="0.3"/>
  <pageSetup scale="32" orientation="portrait" horizontalDpi="4294967295" verticalDpi="4294967295"/>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B1:Y65"/>
  <sheetViews>
    <sheetView showGridLines="0" tabSelected="1" topLeftCell="A43" zoomScale="70" zoomScaleNormal="70" zoomScaleSheetLayoutView="25" zoomScalePageLayoutView="70" workbookViewId="0">
      <selection activeCell="L30" sqref="L30"/>
    </sheetView>
  </sheetViews>
  <sheetFormatPr baseColWidth="10" defaultColWidth="11.44140625" defaultRowHeight="13.8" x14ac:dyDescent="0.25"/>
  <cols>
    <col min="1" max="1" width="4.33203125" style="16" customWidth="1"/>
    <col min="2" max="2" width="48.88671875" style="16" customWidth="1"/>
    <col min="3" max="3" width="42" style="16" customWidth="1"/>
    <col min="4" max="4" width="17.6640625" style="16" customWidth="1"/>
    <col min="5" max="5" width="22.5546875" style="16" customWidth="1"/>
    <col min="6" max="6" width="15.109375" style="16" customWidth="1"/>
    <col min="7" max="7" width="29.88671875" style="16" customWidth="1"/>
    <col min="8" max="8" width="5.109375" style="16" customWidth="1"/>
    <col min="9" max="9" width="4.33203125" style="16" customWidth="1"/>
    <col min="10" max="10" width="5.88671875" style="16" customWidth="1"/>
    <col min="11" max="11" width="5.33203125" style="16" customWidth="1"/>
    <col min="12" max="12" width="14.109375" style="16" customWidth="1"/>
    <col min="13" max="13" width="5.33203125" style="16" customWidth="1"/>
    <col min="14" max="14" width="24.5546875" style="16" customWidth="1"/>
    <col min="15" max="15" width="5.6640625" style="16" customWidth="1"/>
    <col min="16" max="16" width="6.44140625" style="16" customWidth="1"/>
    <col min="17" max="17" width="8.44140625" style="16" customWidth="1"/>
    <col min="18" max="18" width="6" style="16" customWidth="1"/>
    <col min="19" max="19" width="9.6640625" style="16" customWidth="1"/>
    <col min="20" max="20" width="31.6640625" style="16" customWidth="1"/>
    <col min="21" max="21" width="11.44140625" style="16" customWidth="1"/>
    <col min="22" max="22" width="10.88671875" style="16" customWidth="1"/>
    <col min="23" max="23" width="15.6640625" style="16" customWidth="1"/>
    <col min="24" max="24" width="13.88671875" style="16" customWidth="1"/>
    <col min="25" max="25" width="67.5546875" style="16" customWidth="1"/>
    <col min="26" max="26" width="11.44140625" style="16" customWidth="1"/>
    <col min="27" max="16384" width="11.44140625" style="16"/>
  </cols>
  <sheetData>
    <row r="1" spans="2:25" s="14" customFormat="1" x14ac:dyDescent="0.25">
      <c r="S1" s="15"/>
    </row>
    <row r="2" spans="2:25" s="14" customFormat="1" ht="54" customHeight="1" x14ac:dyDescent="0.25">
      <c r="B2" s="300"/>
      <c r="C2" s="210" t="s">
        <v>16</v>
      </c>
      <c r="D2" s="211"/>
      <c r="E2" s="211"/>
      <c r="F2" s="211"/>
      <c r="G2" s="211"/>
      <c r="H2" s="211"/>
      <c r="I2" s="211"/>
      <c r="J2" s="211"/>
      <c r="K2" s="211"/>
      <c r="L2" s="211"/>
      <c r="M2" s="211"/>
      <c r="N2" s="211"/>
      <c r="O2" s="211"/>
      <c r="P2" s="211"/>
      <c r="Q2" s="211"/>
      <c r="R2" s="211"/>
      <c r="S2" s="211"/>
      <c r="T2" s="211"/>
      <c r="U2" s="211"/>
      <c r="V2" s="212"/>
      <c r="W2" s="202" t="s">
        <v>1</v>
      </c>
      <c r="X2" s="212"/>
    </row>
    <row r="3" spans="2:25" s="14" customFormat="1" ht="31.5" customHeight="1" x14ac:dyDescent="0.25">
      <c r="B3" s="203"/>
      <c r="C3" s="213"/>
      <c r="D3" s="305"/>
      <c r="E3" s="305"/>
      <c r="F3" s="305"/>
      <c r="G3" s="305"/>
      <c r="H3" s="305"/>
      <c r="I3" s="305"/>
      <c r="J3" s="305"/>
      <c r="K3" s="305"/>
      <c r="L3" s="305"/>
      <c r="M3" s="305"/>
      <c r="N3" s="305"/>
      <c r="O3" s="305"/>
      <c r="P3" s="305"/>
      <c r="Q3" s="305"/>
      <c r="R3" s="305"/>
      <c r="S3" s="305"/>
      <c r="T3" s="305"/>
      <c r="U3" s="305"/>
      <c r="V3" s="214"/>
      <c r="W3" s="213"/>
      <c r="X3" s="214"/>
    </row>
    <row r="4" spans="2:25" s="14" customFormat="1" ht="47.25" customHeight="1" x14ac:dyDescent="0.25">
      <c r="B4" s="204"/>
      <c r="C4" s="215"/>
      <c r="D4" s="196"/>
      <c r="E4" s="196"/>
      <c r="F4" s="196"/>
      <c r="G4" s="196"/>
      <c r="H4" s="196"/>
      <c r="I4" s="196"/>
      <c r="J4" s="196"/>
      <c r="K4" s="196"/>
      <c r="L4" s="196"/>
      <c r="M4" s="196"/>
      <c r="N4" s="196"/>
      <c r="O4" s="196"/>
      <c r="P4" s="196"/>
      <c r="Q4" s="196"/>
      <c r="R4" s="196"/>
      <c r="S4" s="196"/>
      <c r="T4" s="196"/>
      <c r="U4" s="196"/>
      <c r="V4" s="197"/>
      <c r="W4" s="215"/>
      <c r="X4" s="197"/>
    </row>
    <row r="5" spans="2:25" s="14" customFormat="1" ht="32.25" customHeight="1" thickBot="1" x14ac:dyDescent="0.3">
      <c r="B5" s="25"/>
      <c r="C5" s="25"/>
      <c r="D5" s="25"/>
      <c r="E5" s="25"/>
      <c r="F5" s="25"/>
      <c r="G5" s="25"/>
      <c r="H5" s="25"/>
      <c r="I5" s="25"/>
      <c r="J5" s="25"/>
      <c r="K5" s="25"/>
      <c r="L5" s="25"/>
      <c r="M5" s="25"/>
      <c r="N5" s="25"/>
      <c r="O5" s="25"/>
      <c r="P5" s="25"/>
      <c r="Q5" s="25"/>
      <c r="R5" s="25"/>
      <c r="S5" s="26"/>
      <c r="T5" s="25"/>
      <c r="U5" s="25"/>
      <c r="V5" s="25"/>
      <c r="W5" s="25"/>
      <c r="X5" s="25"/>
    </row>
    <row r="6" spans="2:25" ht="105.75" customHeight="1" x14ac:dyDescent="0.25">
      <c r="B6" s="306" t="s">
        <v>178</v>
      </c>
      <c r="C6" s="221"/>
      <c r="D6" s="221"/>
      <c r="E6" s="221"/>
      <c r="F6" s="221"/>
      <c r="G6" s="221"/>
      <c r="H6" s="221"/>
      <c r="I6" s="221"/>
      <c r="J6" s="221"/>
      <c r="K6" s="221"/>
      <c r="L6" s="221"/>
      <c r="M6" s="221"/>
      <c r="N6" s="221"/>
      <c r="O6" s="221"/>
      <c r="P6" s="221"/>
      <c r="Q6" s="221"/>
      <c r="R6" s="221"/>
      <c r="S6" s="221"/>
      <c r="T6" s="221"/>
      <c r="U6" s="221"/>
      <c r="V6" s="221"/>
      <c r="W6" s="221"/>
      <c r="X6" s="222"/>
    </row>
    <row r="7" spans="2:25" ht="26.25" customHeight="1" x14ac:dyDescent="0.25">
      <c r="B7" s="301" t="s">
        <v>179</v>
      </c>
      <c r="C7" s="211"/>
      <c r="D7" s="211"/>
      <c r="E7" s="211"/>
      <c r="F7" s="211"/>
      <c r="G7" s="211"/>
      <c r="H7" s="211"/>
      <c r="I7" s="211"/>
      <c r="J7" s="211"/>
      <c r="K7" s="211"/>
      <c r="L7" s="211"/>
      <c r="M7" s="211"/>
      <c r="N7" s="211"/>
      <c r="O7" s="211"/>
      <c r="P7" s="211"/>
      <c r="Q7" s="211"/>
      <c r="R7" s="211"/>
      <c r="S7" s="211"/>
      <c r="T7" s="211"/>
      <c r="U7" s="211"/>
      <c r="V7" s="211"/>
      <c r="W7" s="211"/>
      <c r="X7" s="212"/>
    </row>
    <row r="8" spans="2:25" ht="20.25" customHeight="1" x14ac:dyDescent="0.25">
      <c r="B8" s="302"/>
      <c r="C8" s="196"/>
      <c r="D8" s="196"/>
      <c r="E8" s="196"/>
      <c r="F8" s="196"/>
      <c r="G8" s="196"/>
      <c r="H8" s="196"/>
      <c r="I8" s="196"/>
      <c r="J8" s="196"/>
      <c r="K8" s="196"/>
      <c r="L8" s="196"/>
      <c r="M8" s="196"/>
      <c r="N8" s="196"/>
      <c r="O8" s="196"/>
      <c r="P8" s="196"/>
      <c r="Q8" s="196"/>
      <c r="R8" s="196"/>
      <c r="S8" s="196"/>
      <c r="T8" s="196"/>
      <c r="U8" s="196"/>
      <c r="V8" s="196"/>
      <c r="W8" s="196"/>
      <c r="X8" s="197"/>
    </row>
    <row r="9" spans="2:25" ht="24.75" customHeight="1" x14ac:dyDescent="0.25">
      <c r="B9" s="303"/>
      <c r="C9" s="299"/>
      <c r="D9" s="299"/>
      <c r="E9" s="299"/>
      <c r="F9" s="299"/>
      <c r="G9" s="299"/>
      <c r="H9" s="299"/>
      <c r="I9" s="299"/>
      <c r="J9" s="299"/>
      <c r="K9" s="299"/>
      <c r="L9" s="299"/>
      <c r="M9" s="299"/>
      <c r="N9" s="299"/>
      <c r="O9" s="299"/>
      <c r="P9" s="299"/>
      <c r="Q9" s="299"/>
      <c r="R9" s="299"/>
      <c r="S9" s="121"/>
      <c r="T9" s="121"/>
      <c r="U9" s="121"/>
      <c r="V9" s="121"/>
      <c r="W9" s="121"/>
      <c r="X9" s="122"/>
    </row>
    <row r="10" spans="2:25" ht="106.5" customHeight="1" x14ac:dyDescent="0.25">
      <c r="B10" s="123" t="s">
        <v>180</v>
      </c>
      <c r="C10" s="124" t="s">
        <v>69</v>
      </c>
      <c r="D10" s="125" t="s">
        <v>181</v>
      </c>
      <c r="E10" s="125" t="s">
        <v>182</v>
      </c>
      <c r="F10" s="125" t="s">
        <v>183</v>
      </c>
      <c r="G10" s="124" t="s">
        <v>70</v>
      </c>
      <c r="H10" s="125" t="s">
        <v>92</v>
      </c>
      <c r="I10" s="125" t="s">
        <v>72</v>
      </c>
      <c r="J10" s="125" t="s">
        <v>184</v>
      </c>
      <c r="K10" s="125" t="s">
        <v>74</v>
      </c>
      <c r="L10" s="125" t="s">
        <v>185</v>
      </c>
      <c r="M10" s="124" t="s">
        <v>186</v>
      </c>
      <c r="N10" s="124" t="s">
        <v>132</v>
      </c>
      <c r="O10" s="125" t="s">
        <v>92</v>
      </c>
      <c r="P10" s="125" t="s">
        <v>72</v>
      </c>
      <c r="Q10" s="125" t="s">
        <v>184</v>
      </c>
      <c r="R10" s="125" t="s">
        <v>74</v>
      </c>
      <c r="S10" s="124" t="s">
        <v>133</v>
      </c>
      <c r="T10" s="124" t="s">
        <v>134</v>
      </c>
      <c r="U10" s="124" t="s">
        <v>135</v>
      </c>
      <c r="V10" s="124" t="s">
        <v>136</v>
      </c>
      <c r="W10" s="124" t="s">
        <v>187</v>
      </c>
      <c r="X10" s="126" t="s">
        <v>138</v>
      </c>
    </row>
    <row r="11" spans="2:25" ht="166.5" customHeight="1" x14ac:dyDescent="0.25">
      <c r="B11" s="127">
        <v>1</v>
      </c>
      <c r="C11" s="128" t="str">
        <f>+'EVALUACION CON CONTROLES'!C16:F16</f>
        <v xml:space="preserve">Requisitos habilitantes inapropiados para el proceso de selección </v>
      </c>
      <c r="D11" s="129" t="str">
        <f>+'EVALUACION CON CONTROLES'!B16</f>
        <v>PLANEACIÓN</v>
      </c>
      <c r="E11" s="129" t="str">
        <f>VLOOKUP(C11,'IDENTIFICACION Y ANALISIS'!$B$19:$F$43,3,FALSE)</f>
        <v>General</v>
      </c>
      <c r="F11" s="129" t="str">
        <f>VLOOKUP(C11,'IDENTIFICACION Y ANALISIS'!$B$19:$F$43,4,FALSE)</f>
        <v>Interno</v>
      </c>
      <c r="G11" s="128" t="str">
        <f>+EVALUACION!H17</f>
        <v>1. Distorsión del proceso de selección
2. Elección de un proponente que no cumpla requisitos legales y/o que no tenga la capacidad para la ejecución
3. Selección adversa
4. Necesidad de iniciar un nuevo proceso</v>
      </c>
      <c r="H11" s="128">
        <f>+EVALUACION!I17</f>
        <v>2</v>
      </c>
      <c r="I11" s="128">
        <f>+EVALUACION!J17</f>
        <v>4</v>
      </c>
      <c r="J11" s="128">
        <f>+EVALUACION!K17</f>
        <v>6</v>
      </c>
      <c r="K11" s="129" t="str">
        <f>+EVALUACION!L17</f>
        <v>ALTO</v>
      </c>
      <c r="L11" s="128" t="s">
        <v>188</v>
      </c>
      <c r="M11" s="129">
        <v>100</v>
      </c>
      <c r="N11" s="128" t="str">
        <f>+'EVALUACION CON CONTROLES'!G16</f>
        <v>Revisión jurídica y efectuar revisiones con los lineamientos de Colombia Compra Eficiente</v>
      </c>
      <c r="O11" s="130">
        <v>1</v>
      </c>
      <c r="P11" s="130">
        <v>3</v>
      </c>
      <c r="Q11" s="130">
        <f t="shared" ref="Q11:Q17" si="0">+O11+P11</f>
        <v>4</v>
      </c>
      <c r="R11" s="131" t="str">
        <f>+'EVALUACION CON CONTROLES'!L16</f>
        <v>BAJO</v>
      </c>
      <c r="S11" s="128" t="str">
        <f>+'EVALUACION CON CONTROLES'!M16</f>
        <v>NO</v>
      </c>
      <c r="T11" s="128" t="str">
        <f>+'EVALUACION CON CONTROLES'!N16</f>
        <v>PROFESIONALES DEL FONDO DE  DESARROLLO   LOCAL DE TUNJUELITO (PLANEACIÓN Y CONTRATACIÓN)</v>
      </c>
      <c r="U11" s="128">
        <v>2026</v>
      </c>
      <c r="V11" s="128">
        <v>2026</v>
      </c>
      <c r="W11" s="128" t="str">
        <f>+'EVALUACION CON CONTROLES'!Q16</f>
        <v>SEGUIMIENTO AL PROCESO</v>
      </c>
      <c r="X11" s="132" t="str">
        <f>+'EVALUACION CON CONTROLES'!R16</f>
        <v>ETAPA DE PLANEACIÓN Y SELECCIÓN</v>
      </c>
      <c r="Y11" s="114"/>
    </row>
    <row r="12" spans="2:25" ht="106.5" customHeight="1" x14ac:dyDescent="0.25">
      <c r="B12" s="187">
        <v>2</v>
      </c>
      <c r="C12" s="188" t="str">
        <f>+'EVALUACION CON CONTROLES'!C17:F17</f>
        <v>Inadecuado análisis  económico estimativo del valor del contrato</v>
      </c>
      <c r="D12" s="131" t="str">
        <f>+'EVALUACION CON CONTROLES'!B17</f>
        <v>PLANEACIÓN</v>
      </c>
      <c r="E12" s="131" t="str">
        <f>VLOOKUP(C12,'IDENTIFICACION Y ANALISIS'!$B$19:$F$43,3,FALSE)</f>
        <v>General</v>
      </c>
      <c r="F12" s="131" t="str">
        <f>VLOOKUP(C12,'IDENTIFICACION Y ANALISIS'!$B$19:$F$43,4,FALSE)</f>
        <v>Interno</v>
      </c>
      <c r="G12" s="188" t="str">
        <f>+EVALUACION!H18</f>
        <v>1. Sobrecostos o ineficiencia económica del proyecto
2. Pérdidas económica para el contratista o para el FDLT
3. Necesidad de de iniciar un nuevo proceso</v>
      </c>
      <c r="H12" s="188">
        <f>+EVALUACION!I18</f>
        <v>2</v>
      </c>
      <c r="I12" s="188">
        <f>+EVALUACION!J18</f>
        <v>3</v>
      </c>
      <c r="J12" s="188">
        <f>+EVALUACION!K18</f>
        <v>5</v>
      </c>
      <c r="K12" s="131" t="str">
        <f>+EVALUACION!L18</f>
        <v>MEDIO</v>
      </c>
      <c r="L12" s="188" t="s">
        <v>188</v>
      </c>
      <c r="M12" s="131">
        <v>100</v>
      </c>
      <c r="N12" s="188" t="str">
        <f>+'EVALUACION CON CONTROLES'!G17</f>
        <v>Revisión exhaustiva en el proceso de estudio de mercado siguiendo los lineamientos de Colombia Compra Eficiente</v>
      </c>
      <c r="O12" s="133">
        <v>2</v>
      </c>
      <c r="P12" s="134">
        <v>2</v>
      </c>
      <c r="Q12" s="134">
        <f t="shared" si="0"/>
        <v>4</v>
      </c>
      <c r="R12" s="131" t="str">
        <f>+'EVALUACION CON CONTROLES'!L17</f>
        <v>BAJO</v>
      </c>
      <c r="S12" s="188" t="str">
        <f>+'EVALUACION CON CONTROLES'!M17</f>
        <v>SI</v>
      </c>
      <c r="T12" s="188" t="str">
        <f>+'EVALUACION CON CONTROLES'!N17</f>
        <v>PROFESIONALES DEL FONDO DE  DESARROLLO   LOCAL DE TUNJUELITO (PLANEACIÓN Y CONTRATACIÓN)</v>
      </c>
      <c r="U12" s="128">
        <v>2026</v>
      </c>
      <c r="V12" s="128">
        <v>2026</v>
      </c>
      <c r="W12" s="188" t="str">
        <f>+'EVALUACION CON CONTROLES'!Q17</f>
        <v>SEGUIMIENTO AL PROCESO</v>
      </c>
      <c r="X12" s="189" t="str">
        <f>+'EVALUACION CON CONTROLES'!R17</f>
        <v xml:space="preserve">ETAPA DE PLANEACIÓN </v>
      </c>
    </row>
    <row r="13" spans="2:25" ht="129" customHeight="1" x14ac:dyDescent="0.25">
      <c r="B13" s="187">
        <v>3</v>
      </c>
      <c r="C13" s="188" t="str">
        <f>+'EVALUACION CON CONTROLES'!C18:F18</f>
        <v xml:space="preserve">Inadecuada  descripción del bien o servicio requerido </v>
      </c>
      <c r="D13" s="131" t="str">
        <f>+'EVALUACION CON CONTROLES'!B18</f>
        <v>PLANEACIÓN</v>
      </c>
      <c r="E13" s="131" t="str">
        <f>VLOOKUP(C13,'IDENTIFICACION Y ANALISIS'!$B$19:$F$43,3,FALSE)</f>
        <v>General</v>
      </c>
      <c r="F13" s="131" t="str">
        <f>VLOOKUP(C13,'IDENTIFICACION Y ANALISIS'!$B$19:$F$43,4,FALSE)</f>
        <v>Interno</v>
      </c>
      <c r="G13" s="188" t="str">
        <f>+EVALUACION!H19</f>
        <v>1. Necesidad de iniciar un nuevo proceso
2. Distorsión del proceso de selección
3. Selección adversa</v>
      </c>
      <c r="H13" s="188">
        <f>+EVALUACION!I19</f>
        <v>2</v>
      </c>
      <c r="I13" s="188">
        <f>+EVALUACION!J19</f>
        <v>3</v>
      </c>
      <c r="J13" s="188">
        <f>+EVALUACION!K19</f>
        <v>5</v>
      </c>
      <c r="K13" s="131" t="str">
        <f>+EVALUACION!L19</f>
        <v>MEDIO</v>
      </c>
      <c r="L13" s="188" t="s">
        <v>188</v>
      </c>
      <c r="M13" s="131">
        <v>100</v>
      </c>
      <c r="N13" s="188" t="str">
        <f>+'EVALUACION CON CONTROLES'!G18</f>
        <v>Reducir la probabilidad de ocurrencia del evento</v>
      </c>
      <c r="O13" s="134">
        <v>2</v>
      </c>
      <c r="P13" s="134">
        <v>2</v>
      </c>
      <c r="Q13" s="134">
        <f t="shared" si="0"/>
        <v>4</v>
      </c>
      <c r="R13" s="131" t="str">
        <f>+'EVALUACION CON CONTROLES'!L18</f>
        <v>BAJO</v>
      </c>
      <c r="S13" s="188" t="str">
        <f>+'EVALUACION CON CONTROLES'!M18</f>
        <v>NO</v>
      </c>
      <c r="T13" s="188" t="str">
        <f>+'EVALUACION CON CONTROLES'!N18</f>
        <v>PRESTAR LOS SERVICIOS LOGISTICOS PARA REALIZAR LOS ENCUENTROS CIUDADANOS Y ADMNISTRATIVOS DE LA LOCALIDAD DE TUNJUELITO, EN EL MARCO DEL PROCESO DE LAS ACTIVIDADES QUE SE REQUIERA PARA LLEVAR A CABO EL PLAN DE DESARROLLO LOCAL”, EN EL MARCO DEL PROYECTO 2900 “PROGRAMA: FORTALECIMIENTO INSTITUCIONAL PARA UN GOBIERNO CONFIABLE"</v>
      </c>
      <c r="U13" s="128">
        <v>2026</v>
      </c>
      <c r="V13" s="128">
        <v>2026</v>
      </c>
      <c r="W13" s="188" t="str">
        <f>+'EVALUACION CON CONTROLES'!Q18</f>
        <v>SEGUIMIENTO AL PROCESO</v>
      </c>
      <c r="X13" s="189" t="str">
        <f>+'EVALUACION CON CONTROLES'!R18</f>
        <v>ETAPA DE PLANEACIÓN</v>
      </c>
    </row>
    <row r="14" spans="2:25" ht="106.5" customHeight="1" x14ac:dyDescent="0.25">
      <c r="B14" s="127">
        <v>4</v>
      </c>
      <c r="C14" s="188" t="str">
        <f>+'EVALUACION CON CONTROLES'!C19:F19</f>
        <v xml:space="preserve">Falta de profundidad en el estudio de sector no identificandose claramente aspectos de oferta y demanda </v>
      </c>
      <c r="D14" s="131" t="str">
        <f>+'EVALUACION CON CONTROLES'!B19</f>
        <v>PLANEACIÓN</v>
      </c>
      <c r="E14" s="131" t="str">
        <f>VLOOKUP(C14,'IDENTIFICACION Y ANALISIS'!$B$19:$F$43,3,FALSE)</f>
        <v>General</v>
      </c>
      <c r="F14" s="131" t="str">
        <f>VLOOKUP(C14,'IDENTIFICACION Y ANALISIS'!$B$19:$F$43,4,FALSE)</f>
        <v>Interno</v>
      </c>
      <c r="G14" s="188" t="str">
        <f>+EVALUACION!H20</f>
        <v>1. Sobrecostos o ineficiencia económica del proyecto
2. Selección adversa
3. No se puede satisfacer la necesidad de la entidad</v>
      </c>
      <c r="H14" s="188">
        <f>+EVALUACION!I20</f>
        <v>2</v>
      </c>
      <c r="I14" s="188">
        <f>+EVALUACION!J20</f>
        <v>3</v>
      </c>
      <c r="J14" s="188">
        <f>+EVALUACION!K20</f>
        <v>5</v>
      </c>
      <c r="K14" s="131" t="str">
        <f>+EVALUACION!L20</f>
        <v>MEDIO</v>
      </c>
      <c r="L14" s="188" t="s">
        <v>188</v>
      </c>
      <c r="M14" s="131">
        <v>100</v>
      </c>
      <c r="N14" s="188" t="str">
        <f>+'EVALUACION CON CONTROLES'!G19</f>
        <v>Utilizar los lineamientos de Colombia Compra Eficiente y utilizar como referencia procesos similares</v>
      </c>
      <c r="O14" s="134">
        <v>2</v>
      </c>
      <c r="P14" s="134">
        <v>2</v>
      </c>
      <c r="Q14" s="134">
        <f t="shared" si="0"/>
        <v>4</v>
      </c>
      <c r="R14" s="131" t="str">
        <f>+'EVALUACION CON CONTROLES'!L19</f>
        <v>BAJO</v>
      </c>
      <c r="S14" s="188" t="str">
        <f>+'EVALUACION CON CONTROLES'!M19</f>
        <v>SI</v>
      </c>
      <c r="T14" s="188" t="str">
        <f>+'EVALUACION CON CONTROLES'!N19</f>
        <v>PROFESIONALES DEL FONDO DE  DESARROLLO   LOCAL DE TUNJUELITO (PLANEACIÓN Y CONTRATACIÓN)</v>
      </c>
      <c r="U14" s="128">
        <v>2026</v>
      </c>
      <c r="V14" s="128">
        <v>2026</v>
      </c>
      <c r="W14" s="188" t="str">
        <f>+'EVALUACION CON CONTROLES'!Q19</f>
        <v>SEGUIMIENTO AL PROCESO</v>
      </c>
      <c r="X14" s="189" t="str">
        <f>+'EVALUACION CON CONTROLES'!R19</f>
        <v>ETAPA DE PLANEACIÓN</v>
      </c>
    </row>
    <row r="15" spans="2:25" ht="106.5" customHeight="1" x14ac:dyDescent="0.25">
      <c r="B15" s="187">
        <v>5</v>
      </c>
      <c r="C15" s="188" t="str">
        <f>+'EVALUACION CON CONTROLES'!C20:F20</f>
        <v>Ausencia de fundamentación de la justificación y conveniencia de la contratación</v>
      </c>
      <c r="D15" s="131" t="str">
        <f>+'EVALUACION CON CONTROLES'!B20</f>
        <v>PLANEACIÓN</v>
      </c>
      <c r="E15" s="131" t="str">
        <f>VLOOKUP(C15,'IDENTIFICACION Y ANALISIS'!$B$19:$F$43,3,FALSE)</f>
        <v>General</v>
      </c>
      <c r="F15" s="131" t="str">
        <f>VLOOKUP(C15,'IDENTIFICACION Y ANALISIS'!$B$19:$F$43,4,FALSE)</f>
        <v>Interno</v>
      </c>
      <c r="G15" s="188" t="str">
        <f>+EVALUACION!H21</f>
        <v>1. Necesidad de iniciar un nuevo proceso.
2. Selección adversa
3. No se puede satisfacer la necesidad de la entidad</v>
      </c>
      <c r="H15" s="188">
        <f>+EVALUACION!I21</f>
        <v>2</v>
      </c>
      <c r="I15" s="188">
        <f>+EVALUACION!J21</f>
        <v>3</v>
      </c>
      <c r="J15" s="188">
        <f>+EVALUACION!K21</f>
        <v>5</v>
      </c>
      <c r="K15" s="131" t="str">
        <f>+EVALUACION!L21</f>
        <v>MEDIO</v>
      </c>
      <c r="L15" s="188" t="s">
        <v>188</v>
      </c>
      <c r="M15" s="131">
        <v>100</v>
      </c>
      <c r="N15" s="188" t="str">
        <f>+'EVALUACION CON CONTROLES'!G20</f>
        <v>Revisiones constantes por parte del área de planeación de la entidad tomando como referencia procesos similares</v>
      </c>
      <c r="O15" s="134">
        <v>1</v>
      </c>
      <c r="P15" s="134">
        <v>2</v>
      </c>
      <c r="Q15" s="134">
        <f t="shared" si="0"/>
        <v>3</v>
      </c>
      <c r="R15" s="131" t="str">
        <f>+'EVALUACION CON CONTROLES'!L20</f>
        <v>BAJO</v>
      </c>
      <c r="S15" s="188" t="str">
        <f>+'EVALUACION CON CONTROLES'!M20</f>
        <v>NO</v>
      </c>
      <c r="T15" s="188" t="str">
        <f>+'EVALUACION CON CONTROLES'!N20</f>
        <v>PROFESIONALES DEL FONDO DE  DESARROLLO   LOCAL DE TUNJUELITO (PLANEACIÓN Y CONTRATACIÓN)</v>
      </c>
      <c r="U15" s="128">
        <v>2026</v>
      </c>
      <c r="V15" s="128">
        <v>2026</v>
      </c>
      <c r="W15" s="188" t="str">
        <f>+'EVALUACION CON CONTROLES'!Q20</f>
        <v>SEGUIMIENTO AL PROCESO</v>
      </c>
      <c r="X15" s="189" t="str">
        <f>+'EVALUACION CON CONTROLES'!R20</f>
        <v>ETAPA DE PLANEACIÓN</v>
      </c>
    </row>
    <row r="16" spans="2:25" ht="106.5" customHeight="1" x14ac:dyDescent="0.25">
      <c r="B16" s="187">
        <v>6</v>
      </c>
      <c r="C16" s="188" t="str">
        <f>+'EVALUACION CON CONTROLES'!C21:F21</f>
        <v>Errores involuntarios en los Estudios Previos, Pliegos de Condiciones, Estudio de Sector y en general cualquier documento que sea parte integral del mismo.</v>
      </c>
      <c r="D16" s="131" t="str">
        <f>+'EVALUACION CON CONTROLES'!B21</f>
        <v>PLANEACIÓN</v>
      </c>
      <c r="E16" s="131" t="str">
        <f>VLOOKUP(C16,'IDENTIFICACION Y ANALISIS'!$B$19:$F$43,3,FALSE)</f>
        <v>General</v>
      </c>
      <c r="F16" s="131" t="str">
        <f>VLOOKUP(C16,'IDENTIFICACION Y ANALISIS'!$B$19:$F$43,4,FALSE)</f>
        <v>Interno</v>
      </c>
      <c r="G16" s="188" t="str">
        <f>+EVALUACION!H22</f>
        <v>1. Necesidad de iniciar un nuevo proceso 
2. No se puede satisfacer la necesidad de la entidad.</v>
      </c>
      <c r="H16" s="188">
        <f>+EVALUACION!I22</f>
        <v>2</v>
      </c>
      <c r="I16" s="188">
        <f>+EVALUACION!J22</f>
        <v>3</v>
      </c>
      <c r="J16" s="188">
        <f>+EVALUACION!K22</f>
        <v>5</v>
      </c>
      <c r="K16" s="131" t="str">
        <f>+EVALUACION!L22</f>
        <v>MEDIO</v>
      </c>
      <c r="L16" s="188" t="s">
        <v>188</v>
      </c>
      <c r="M16" s="131">
        <v>100</v>
      </c>
      <c r="N16" s="188" t="str">
        <f>+'EVALUACION CON CONTROLES'!G21</f>
        <v>Verificar los documentos en el proceso de observaciones y respuesta a estas mismas observaciones. 
Realizar las aclaraciones necesarias en el proceso de selección y evaluar las propuestas con los criterios sugeridos por Colombia Compra Eficiente.</v>
      </c>
      <c r="O16" s="134">
        <v>2</v>
      </c>
      <c r="P16" s="134">
        <v>2</v>
      </c>
      <c r="Q16" s="134">
        <f t="shared" si="0"/>
        <v>4</v>
      </c>
      <c r="R16" s="131" t="str">
        <f>+'EVALUACION CON CONTROLES'!L21</f>
        <v>BAJO</v>
      </c>
      <c r="S16" s="188" t="str">
        <f>+'EVALUACION CON CONTROLES'!M21</f>
        <v>SI</v>
      </c>
      <c r="T16" s="188" t="str">
        <f>+'EVALUACION CON CONTROLES'!N21</f>
        <v>PROFESIONALES DEL FONDO DE  DESARROLLO   LOCAL DE TUNJUELITO (PLANEACIÓN Y CONTRATACIÓN)</v>
      </c>
      <c r="U16" s="128">
        <v>2026</v>
      </c>
      <c r="V16" s="128">
        <v>2026</v>
      </c>
      <c r="W16" s="188" t="str">
        <f>+'EVALUACION CON CONTROLES'!Q21</f>
        <v>SEGUIMIENTO AL PROCESO</v>
      </c>
      <c r="X16" s="189" t="str">
        <f>+'EVALUACION CON CONTROLES'!R21</f>
        <v>ETAPA DE PLANEACIÓN Y SELECCIÓN</v>
      </c>
    </row>
    <row r="17" spans="2:24" ht="106.5" customHeight="1" x14ac:dyDescent="0.25">
      <c r="B17" s="127">
        <v>7</v>
      </c>
      <c r="C17" s="188" t="str">
        <f>+'EVALUACION CON CONTROLES'!C22:F22</f>
        <v>Inadecuada evaluación de las ofertas y/o verificación de requisitos habilitantes</v>
      </c>
      <c r="D17" s="131" t="str">
        <f>+'EVALUACION CON CONTROLES'!B22</f>
        <v>SELECCIÓN</v>
      </c>
      <c r="E17" s="131" t="str">
        <f>VLOOKUP(C17,'IDENTIFICACION Y ANALISIS'!$B$19:$F$43,3,FALSE)</f>
        <v>General</v>
      </c>
      <c r="F17" s="131" t="str">
        <f>VLOOKUP(C17,'IDENTIFICACION Y ANALISIS'!$B$19:$F$43,4,FALSE)</f>
        <v>Interno</v>
      </c>
      <c r="G17" s="188" t="str">
        <f>+EVALUACION!H23</f>
        <v>1. Selecciónar un contratista que no esté en capacidad de cumplir con el objeto del contrato.
2. Selección adversa</v>
      </c>
      <c r="H17" s="188">
        <f>+EVALUACION!I23</f>
        <v>3</v>
      </c>
      <c r="I17" s="188">
        <f>+EVALUACION!J23</f>
        <v>4</v>
      </c>
      <c r="J17" s="188">
        <f>+EVALUACION!K23</f>
        <v>7</v>
      </c>
      <c r="K17" s="131" t="str">
        <f>+EVALUACION!L23</f>
        <v>ALTO</v>
      </c>
      <c r="L17" s="188" t="s">
        <v>188</v>
      </c>
      <c r="M17" s="131">
        <v>100</v>
      </c>
      <c r="N17" s="188" t="str">
        <f>+'EVALUACION CON CONTROLES'!G22</f>
        <v>Efectuar verificaciones a los documentos y propuestas presentadas, con el apoyo de los profesionales del área y el equipo jurídico</v>
      </c>
      <c r="O17" s="134">
        <v>2</v>
      </c>
      <c r="P17" s="134">
        <v>2</v>
      </c>
      <c r="Q17" s="134">
        <f t="shared" si="0"/>
        <v>4</v>
      </c>
      <c r="R17" s="131" t="str">
        <f>+'EVALUACION CON CONTROLES'!L22</f>
        <v>BAJO</v>
      </c>
      <c r="S17" s="188" t="str">
        <f>+'EVALUACION CON CONTROLES'!M22</f>
        <v>NO</v>
      </c>
      <c r="T17" s="188" t="str">
        <f>+'EVALUACION CON CONTROLES'!N22</f>
        <v>PROFESIONALES DEL FONDO DE  DESARROLLO   LOCAL DE TUNJUELITO (PLANEACIÓN Y CONTRATACIÓN)</v>
      </c>
      <c r="U17" s="128">
        <v>2026</v>
      </c>
      <c r="V17" s="128">
        <v>2026</v>
      </c>
      <c r="W17" s="188" t="str">
        <f>+'EVALUACION CON CONTROLES'!Q22</f>
        <v>SEGUIMIENTO AL PROCESO</v>
      </c>
      <c r="X17" s="189" t="str">
        <f>+'EVALUACION CON CONTROLES'!R22</f>
        <v>SEMANAL ETAPA DE SELECCIÓN</v>
      </c>
    </row>
    <row r="18" spans="2:24" ht="106.5" customHeight="1" x14ac:dyDescent="0.25">
      <c r="B18" s="187">
        <v>8</v>
      </c>
      <c r="C18" s="188" t="str">
        <f>+'EVALUACION CON CONTROLES'!C23:F23</f>
        <v>Confabulacion de los proponentes (Colusión)</v>
      </c>
      <c r="D18" s="131" t="str">
        <f>+'EVALUACION CON CONTROLES'!B23</f>
        <v>SELECCIÓN</v>
      </c>
      <c r="E18" s="131" t="str">
        <f>VLOOKUP(C18,'IDENTIFICACION Y ANALISIS'!$B$19:$F$43,3,FALSE)</f>
        <v>General</v>
      </c>
      <c r="F18" s="131" t="str">
        <f>VLOOKUP(C18,'IDENTIFICACION Y ANALISIS'!$B$19:$F$43,4,FALSE)</f>
        <v>Externo</v>
      </c>
      <c r="G18" s="188" t="str">
        <f>+EVALUACION!H24</f>
        <v>1. Selecciónar un contratista que no esté en capacidad de cumplir con el objeto del contrato.
2. Selección adversa</v>
      </c>
      <c r="H18" s="188">
        <f>+EVALUACION!I24</f>
        <v>3</v>
      </c>
      <c r="I18" s="188">
        <f>+EVALUACION!J24</f>
        <v>4</v>
      </c>
      <c r="J18" s="188">
        <f>+EVALUACION!K24</f>
        <v>7</v>
      </c>
      <c r="K18" s="131" t="str">
        <f>+EVALUACION!L24</f>
        <v>ALTO</v>
      </c>
      <c r="L18" s="188" t="s">
        <v>188</v>
      </c>
      <c r="M18" s="131">
        <v>100</v>
      </c>
      <c r="N18" s="188" t="str">
        <f>+'EVALUACION CON CONTROLES'!G23</f>
        <v>Utilizar la metodología de Colombia Compra Eficiente y dar cumplimiento a la normatividad vigente.</v>
      </c>
      <c r="O18" s="188">
        <v>2</v>
      </c>
      <c r="P18" s="188">
        <v>3</v>
      </c>
      <c r="Q18" s="188">
        <v>5</v>
      </c>
      <c r="R18" s="131" t="str">
        <f>+'EVALUACION CON CONTROLES'!L23</f>
        <v>MEDIO</v>
      </c>
      <c r="S18" s="188" t="str">
        <f>+'EVALUACION CON CONTROLES'!M23</f>
        <v>NO</v>
      </c>
      <c r="T18" s="188" t="str">
        <f>+'EVALUACION CON CONTROLES'!N23</f>
        <v>PROFESIONALES DEL FONDO DE  DESARROLLO   LOCAL DE TUNJUELITO (PLANEACIÓN Y CONTRATACIÓN)</v>
      </c>
      <c r="U18" s="128">
        <v>2026</v>
      </c>
      <c r="V18" s="128">
        <v>2026</v>
      </c>
      <c r="W18" s="188" t="str">
        <f>+'EVALUACION CON CONTROLES'!Q23</f>
        <v>MUESTREO ALEATORIO DE CALIDAD</v>
      </c>
      <c r="X18" s="189" t="str">
        <f>+'EVALUACION CON CONTROLES'!R23</f>
        <v>SEMANAL ETAPA DE SELECCIÓN</v>
      </c>
    </row>
    <row r="19" spans="2:24" ht="106.5" customHeight="1" x14ac:dyDescent="0.25">
      <c r="B19" s="187">
        <v>9</v>
      </c>
      <c r="C19" s="188" t="str">
        <f>+'EVALUACION CON CONTROLES'!C24:F24</f>
        <v>Que ninguno de los proponentes cumplan los requisitos habilitantes establecidos en el pliego de condiciones</v>
      </c>
      <c r="D19" s="131" t="str">
        <f>+'EVALUACION CON CONTROLES'!B24</f>
        <v>SELECCIÓN</v>
      </c>
      <c r="E19" s="131" t="str">
        <f>VLOOKUP(C19,'IDENTIFICACION Y ANALISIS'!$B$19:$F$43,3,FALSE)</f>
        <v>General</v>
      </c>
      <c r="F19" s="131" t="str">
        <f>VLOOKUP(C19,'IDENTIFICACION Y ANALISIS'!$B$19:$F$43,4,FALSE)</f>
        <v>Interno</v>
      </c>
      <c r="G19" s="188" t="str">
        <f>+EVALUACION!H25</f>
        <v>1. Que se declare desierta la convocatoria
2. Necesidad de iniciar un nuevo proceso</v>
      </c>
      <c r="H19" s="188">
        <f>+EVALUACION!I25</f>
        <v>2</v>
      </c>
      <c r="I19" s="188">
        <f>+EVALUACION!J25</f>
        <v>4</v>
      </c>
      <c r="J19" s="188">
        <f>+EVALUACION!K25</f>
        <v>6</v>
      </c>
      <c r="K19" s="131" t="str">
        <f>+EVALUACION!L25</f>
        <v>ALTO</v>
      </c>
      <c r="L19" s="188" t="s">
        <v>188</v>
      </c>
      <c r="M19" s="131">
        <v>100</v>
      </c>
      <c r="N19" s="188" t="str">
        <f>+'EVALUACION CON CONTROLES'!G24</f>
        <v>Efectuar verificaciones a los documentos y propuestas presentadas por parte de los profesionales del área</v>
      </c>
      <c r="O19" s="188">
        <v>2</v>
      </c>
      <c r="P19" s="188">
        <v>3</v>
      </c>
      <c r="Q19" s="188">
        <v>5</v>
      </c>
      <c r="R19" s="131" t="str">
        <f>+'EVALUACION CON CONTROLES'!L24</f>
        <v>MEDIO</v>
      </c>
      <c r="S19" s="188" t="str">
        <f>+'EVALUACION CON CONTROLES'!M24</f>
        <v>NO</v>
      </c>
      <c r="T19" s="188" t="str">
        <f>+'EVALUACION CON CONTROLES'!N24</f>
        <v>PROFESIONALES DEL FONDO DE  DESARROLLO   LOCAL DE TUNJUELITO (PLANEACIÓN Y CONTRATACIÓN)</v>
      </c>
      <c r="U19" s="128">
        <v>2026</v>
      </c>
      <c r="V19" s="128">
        <v>2026</v>
      </c>
      <c r="W19" s="188" t="str">
        <f>+'EVALUACION CON CONTROLES'!Q24</f>
        <v>MUESTREO ALEATORIO DE CALIDAD</v>
      </c>
      <c r="X19" s="189" t="str">
        <f>+'EVALUACION CON CONTROLES'!R24</f>
        <v>SEMANAL ETAPA DE SELECCIÓN</v>
      </c>
    </row>
    <row r="20" spans="2:24" ht="106.5" customHeight="1" x14ac:dyDescent="0.25">
      <c r="B20" s="127">
        <v>10</v>
      </c>
      <c r="C20" s="188" t="str">
        <f>+'EVALUACION CON CONTROLES'!C25:F25</f>
        <v>Proyección económica por parte del proponente que conlleve a pérdidas o baja utilidad en la ejecución del contrato.</v>
      </c>
      <c r="D20" s="131" t="str">
        <f>+'EVALUACION CON CONTROLES'!B25</f>
        <v>SELECCIÓN</v>
      </c>
      <c r="E20" s="131" t="str">
        <f>VLOOKUP(C20,'IDENTIFICACION Y ANALISIS'!$B$19:$F$43,3,FALSE)</f>
        <v>General</v>
      </c>
      <c r="F20" s="131" t="str">
        <f>VLOOKUP(C20,'IDENTIFICACION Y ANALISIS'!$B$19:$F$43,4,FALSE)</f>
        <v>Externo</v>
      </c>
      <c r="G20" s="188" t="str">
        <f>+EVALUACION!H26</f>
        <v>1. Pérdidas económicas para el contratista o propuestas artificialmente bajas.</v>
      </c>
      <c r="H20" s="188">
        <f>+EVALUACION!I26</f>
        <v>2</v>
      </c>
      <c r="I20" s="188">
        <f>+EVALUACION!J26</f>
        <v>4</v>
      </c>
      <c r="J20" s="188">
        <f>+EVALUACION!K26</f>
        <v>6</v>
      </c>
      <c r="K20" s="131" t="str">
        <f>+EVALUACION!L26</f>
        <v>ALTO</v>
      </c>
      <c r="L20" s="188" t="s">
        <v>189</v>
      </c>
      <c r="M20" s="131">
        <v>100</v>
      </c>
      <c r="N20" s="188" t="str">
        <f>+'EVALUACION CON CONTROLES'!G25</f>
        <v>Realizar aclaraciones en el proceso  de selección y evaluar las propuestas con los criterios sugeridos por Colombia Compra Eficiente.</v>
      </c>
      <c r="O20" s="188">
        <v>2</v>
      </c>
      <c r="P20" s="188">
        <v>3</v>
      </c>
      <c r="Q20" s="188">
        <v>5</v>
      </c>
      <c r="R20" s="131" t="str">
        <f>+'EVALUACION CON CONTROLES'!L25</f>
        <v>MEDIO</v>
      </c>
      <c r="S20" s="188" t="str">
        <f>+'EVALUACION CON CONTROLES'!M25</f>
        <v>NO</v>
      </c>
      <c r="T20" s="188" t="str">
        <f>+'EVALUACION CON CONTROLES'!N25</f>
        <v>PROFESIONALES DEL FONDO DE  DESARROLLO   LOCAL DE TUNJUELITO (PLANEACIÓN Y CONTRATACIÓN)</v>
      </c>
      <c r="U20" s="128">
        <v>2026</v>
      </c>
      <c r="V20" s="128">
        <v>2026</v>
      </c>
      <c r="W20" s="188" t="str">
        <f>+'EVALUACION CON CONTROLES'!Q25</f>
        <v>MUESTREO ALEATORIO DE CALIDAD</v>
      </c>
      <c r="X20" s="189" t="str">
        <f>+'EVALUACION CON CONTROLES'!R25</f>
        <v>SEMANAL ETAPA DE SELECCIÓN</v>
      </c>
    </row>
    <row r="21" spans="2:24" ht="106.5" customHeight="1" x14ac:dyDescent="0.25">
      <c r="B21" s="187">
        <v>11</v>
      </c>
      <c r="C21" s="188" t="str">
        <f>+'EVALUACION CON CONTROLES'!C26:F26</f>
        <v>Demora en la iniciación del contrato debido a la no entrega oportuna de las Garantías exigidas para el proceso de contratación o que las mismas no cobijen lo establecido en los Estudios Previ</v>
      </c>
      <c r="D21" s="131" t="str">
        <f>+'EVALUACION CON CONTROLES'!B26</f>
        <v>CONTRATACIÓN</v>
      </c>
      <c r="E21" s="131" t="str">
        <f>VLOOKUP(C21,'IDENTIFICACION Y ANALISIS'!$B$19:$F$43,3,FALSE)</f>
        <v>General</v>
      </c>
      <c r="F21" s="131" t="str">
        <f>VLOOKUP(C21,'IDENTIFICACION Y ANALISIS'!$B$19:$F$43,4,FALSE)</f>
        <v>Interno</v>
      </c>
      <c r="G21" s="188" t="str">
        <f>+EVALUACION!H27</f>
        <v>1. Pérdida de Tiempo por no iniciar el contrato de forma oportuna 
2. Falta de respaldo por parte de una aseguradora sobre los riesgos existentes durante la ejecución del Contrato</v>
      </c>
      <c r="H21" s="188">
        <f>+EVALUACION!I27</f>
        <v>2</v>
      </c>
      <c r="I21" s="188">
        <f>+EVALUACION!J27</f>
        <v>3</v>
      </c>
      <c r="J21" s="188">
        <f>+EVALUACION!K27</f>
        <v>5</v>
      </c>
      <c r="K21" s="131" t="str">
        <f>+EVALUACION!L27</f>
        <v>MEDIO</v>
      </c>
      <c r="L21" s="188" t="s">
        <v>189</v>
      </c>
      <c r="M21" s="131">
        <v>100</v>
      </c>
      <c r="N21" s="188" t="str">
        <f>+'EVALUACION CON CONTROLES'!G26</f>
        <v>Efectuar verificaciones a los documentos entregados de acuerdo con la lista de chequeo sugeridas para la entidad.</v>
      </c>
      <c r="O21" s="188">
        <f>+'EVALUACION CON CONTROLES'!I26</f>
        <v>2</v>
      </c>
      <c r="P21" s="188">
        <v>2</v>
      </c>
      <c r="Q21" s="188">
        <v>4</v>
      </c>
      <c r="R21" s="131" t="str">
        <f>+'EVALUACION CON CONTROLES'!L26</f>
        <v>BAJO</v>
      </c>
      <c r="S21" s="188" t="str">
        <f>+'EVALUACION CON CONTROLES'!M26</f>
        <v>NO</v>
      </c>
      <c r="T21" s="188" t="str">
        <f>+'EVALUACION CON CONTROLES'!N26</f>
        <v>PROFESIONALES DEL FONDO DE  DESARROLLO   LOCAL DE TUNJUELITO (PLANEACIÓN Y CONTRATACIÓN)</v>
      </c>
      <c r="U21" s="128">
        <v>2026</v>
      </c>
      <c r="V21" s="128">
        <v>2026</v>
      </c>
      <c r="W21" s="188" t="str">
        <f>+'EVALUACION CON CONTROLES'!Q26</f>
        <v>MUESTREO ALEATORIO DE CALIDAD</v>
      </c>
      <c r="X21" s="189" t="str">
        <f>+'EVALUACION CON CONTROLES'!R26</f>
        <v>ETAPA DE CONTRATACIÓN</v>
      </c>
    </row>
    <row r="22" spans="2:24" ht="106.5" customHeight="1" x14ac:dyDescent="0.25">
      <c r="B22" s="187">
        <v>12</v>
      </c>
      <c r="C22" s="188" t="str">
        <f>+'EVALUACION CON CONTROLES'!C27:F27</f>
        <v>Presentación de reclamos de terceros sobre la selección del oferente que retrasen el perfeccionamiento del contrato.</v>
      </c>
      <c r="D22" s="131" t="str">
        <f>+'EVALUACION CON CONTROLES'!B27</f>
        <v>CONTRATACIÓN</v>
      </c>
      <c r="E22" s="131" t="str">
        <f>VLOOKUP(C22,'IDENTIFICACION Y ANALISIS'!$B$19:$F$43,3,FALSE)</f>
        <v>General</v>
      </c>
      <c r="F22" s="131" t="str">
        <f>VLOOKUP(C22,'IDENTIFICACION Y ANALISIS'!$B$19:$F$43,4,FALSE)</f>
        <v>Externo</v>
      </c>
      <c r="G22" s="188" t="str">
        <f>+EVALUACION!H28</f>
        <v>1. Pérdida de Tiempo por no iniciar el contrato de forma oportuna 
2. Necesidad de iniciar un nuevo proceso</v>
      </c>
      <c r="H22" s="188">
        <f>+EVALUACION!I28</f>
        <v>2</v>
      </c>
      <c r="I22" s="188">
        <f>+EVALUACION!J28</f>
        <v>2</v>
      </c>
      <c r="J22" s="188">
        <f>+EVALUACION!K28</f>
        <v>4</v>
      </c>
      <c r="K22" s="131" t="str">
        <f>+EVALUACION!L28</f>
        <v>BAJO</v>
      </c>
      <c r="L22" s="188" t="s">
        <v>188</v>
      </c>
      <c r="M22" s="131">
        <v>100</v>
      </c>
      <c r="N22" s="188" t="str">
        <f>+'EVALUACION CON CONTROLES'!G27</f>
        <v>Dar trámite eficiente y oportuno de las PQRS presentadas por terceros</v>
      </c>
      <c r="O22" s="188">
        <f>+'EVALUACION CON CONTROLES'!I27</f>
        <v>2</v>
      </c>
      <c r="P22" s="188">
        <f>+'EVALUACION CON CONTROLES'!J27</f>
        <v>2</v>
      </c>
      <c r="Q22" s="188">
        <f>+'EVALUACION CON CONTROLES'!K27</f>
        <v>4</v>
      </c>
      <c r="R22" s="131" t="str">
        <f>+'EVALUACION CON CONTROLES'!L27</f>
        <v>BAJO</v>
      </c>
      <c r="S22" s="188" t="str">
        <f>+'EVALUACION CON CONTROLES'!M27</f>
        <v>NO</v>
      </c>
      <c r="T22" s="188" t="str">
        <f>+'EVALUACION CON CONTROLES'!N27</f>
        <v>PROFESIONALES DEL FONDO DE  DESARROLLO   LOCAL DE TUNJUELITO (PLANEACIÓN Y CONTRATACIÓN)</v>
      </c>
      <c r="U22" s="128">
        <v>2026</v>
      </c>
      <c r="V22" s="128">
        <v>2026</v>
      </c>
      <c r="W22" s="188" t="str">
        <f>+'EVALUACION CON CONTROLES'!Q27</f>
        <v>SEGUIMIENTO AL PROCESO</v>
      </c>
      <c r="X22" s="189" t="str">
        <f>+'EVALUACION CON CONTROLES'!R27</f>
        <v>ETAPA DE CONTRATACIÓN</v>
      </c>
    </row>
    <row r="23" spans="2:24" ht="106.5" customHeight="1" x14ac:dyDescent="0.25">
      <c r="B23" s="127">
        <v>13</v>
      </c>
      <c r="C23" s="188" t="str">
        <f>+'EVALUACION CON CONTROLES'!C28:F28</f>
        <v>No liquidar los contratos en los plazos acordados en el contrato o los establecidos por la Ley.</v>
      </c>
      <c r="D23" s="131" t="str">
        <f>+'EVALUACION CON CONTROLES'!B28</f>
        <v>EJECUCIÓN</v>
      </c>
      <c r="E23" s="131" t="str">
        <f>VLOOKUP(C23,'IDENTIFICACION Y ANALISIS'!$B$19:$F$43,3,FALSE)</f>
        <v>General</v>
      </c>
      <c r="F23" s="131" t="str">
        <f>VLOOKUP(C23,'IDENTIFICACION Y ANALISIS'!$B$19:$F$43,4,FALSE)</f>
        <v>Interno</v>
      </c>
      <c r="G23" s="188" t="str">
        <f>+EVALUACION!H29</f>
        <v>1. Pérdida de competencia para liquidar en sede administrativa. 
2. Incertidumbre del estado del contrato. 
3.Falta de paz y salvo por las partes.</v>
      </c>
      <c r="H23" s="188">
        <f>+EVALUACION!I29</f>
        <v>1</v>
      </c>
      <c r="I23" s="188">
        <f>+EVALUACION!J29</f>
        <v>4</v>
      </c>
      <c r="J23" s="188">
        <f>+EVALUACION!K29</f>
        <v>5</v>
      </c>
      <c r="K23" s="131" t="str">
        <f>+EVALUACION!L29</f>
        <v>MEDIO</v>
      </c>
      <c r="L23" s="188" t="s">
        <v>218</v>
      </c>
      <c r="M23" s="131">
        <v>100</v>
      </c>
      <c r="N23" s="188" t="str">
        <f>+'EVALUACION CON CONTROLES'!G28</f>
        <v>Supervisar de manera eficiente los tiempos de la contratación, de acuerdo con los cronogramas propuestos.</v>
      </c>
      <c r="O23" s="188">
        <f>+'EVALUACION CON CONTROLES'!I28</f>
        <v>1</v>
      </c>
      <c r="P23" s="188">
        <v>3</v>
      </c>
      <c r="Q23" s="188">
        <v>4</v>
      </c>
      <c r="R23" s="131" t="str">
        <f>+'EVALUACION CON CONTROLES'!L28</f>
        <v>BAJO</v>
      </c>
      <c r="S23" s="188" t="str">
        <f>+'EVALUACION CON CONTROLES'!M28</f>
        <v>NO</v>
      </c>
      <c r="T23" s="188" t="str">
        <f>+'EVALUACION CON CONTROLES'!N28</f>
        <v>PROFESIONALES DEL FONDO DE  DESARROLLO   LOCAL DE TUNJUELITO (PLANEACIÓN Y CONTRATACIÓN)</v>
      </c>
      <c r="U23" s="128">
        <v>2026</v>
      </c>
      <c r="V23" s="128">
        <v>2026</v>
      </c>
      <c r="W23" s="188" t="str">
        <f>+'EVALUACION CON CONTROLES'!Q28</f>
        <v>SEGUIMIENTO AL PROCESO</v>
      </c>
      <c r="X23" s="189" t="str">
        <f>+'EVALUACION CON CONTROLES'!R28</f>
        <v>SEMANAL SEGÚN CRONOGRAMA DEL PROYECTO</v>
      </c>
    </row>
    <row r="24" spans="2:24" ht="106.5" customHeight="1" x14ac:dyDescent="0.25">
      <c r="B24" s="187">
        <v>14</v>
      </c>
      <c r="C24" s="188" t="str">
        <f>+'EVALUACION CON CONTROLES'!C29:F29</f>
        <v>Demoras o desabastecimiento de los proveedores del contratista (alimentos, sonido, elementos de premiación y recreación) que afecten la entrega oportuna de los bienes y servicios en las fechas programadas para las jornadas.</v>
      </c>
      <c r="D24" s="131" t="str">
        <f>+'EVALUACION CON CONTROLES'!B29</f>
        <v>EJECUCIÓN</v>
      </c>
      <c r="E24" s="131" t="str">
        <f>VLOOKUP(C24,'IDENTIFICACION Y ANALISIS'!$B$19:$F$43,3,FALSE)</f>
        <v>General</v>
      </c>
      <c r="F24" s="131" t="str">
        <f>VLOOKUP(C24,'IDENTIFICACION Y ANALISIS'!$B$19:$F$43,4,FALSE)</f>
        <v>Externo</v>
      </c>
      <c r="G24" s="188" t="str">
        <f>+EVALUACION!H30</f>
        <v>1. Reprogramación o realización incompleta de las jornadas. 2. Afectación de la atención a la población participante.</v>
      </c>
      <c r="H24" s="188">
        <f>+EVALUACION!I30</f>
        <v>4</v>
      </c>
      <c r="I24" s="188">
        <f>+EVALUACION!J30</f>
        <v>3</v>
      </c>
      <c r="J24" s="188">
        <f>+EVALUACION!K30</f>
        <v>7</v>
      </c>
      <c r="K24" s="131" t="str">
        <f>+EVALUACION!L30</f>
        <v>ALTO</v>
      </c>
      <c r="L24" s="188" t="s">
        <v>189</v>
      </c>
      <c r="M24" s="131">
        <v>100</v>
      </c>
      <c r="N24" s="188" t="str">
        <f>+'EVALUACION CON CONTROLES'!G29</f>
        <v>Exigir al contratista el cronograma de proveedores y la confirmación de disponibilidad con mínimo 48 horas de antelación a cada jornada; seguimiento de la supervisión y del Comité Técnico de Seguimiento.</v>
      </c>
      <c r="O24" s="188">
        <v>3</v>
      </c>
      <c r="P24" s="188">
        <v>2</v>
      </c>
      <c r="Q24" s="188">
        <v>5</v>
      </c>
      <c r="R24" s="131" t="str">
        <f>+'EVALUACION CON CONTROLES'!L29</f>
        <v>MEDIO</v>
      </c>
      <c r="S24" s="188" t="str">
        <f>+'EVALUACION CON CONTROLES'!M29</f>
        <v>NO</v>
      </c>
      <c r="T24" s="188" t="str">
        <f>+'EVALUACION CON CONTROLES'!N29</f>
        <v>PROFESIONALES DEL FONDO DE  DESARROLLO   LOCAL DE TUNJUELITO (PLANEACIÓN Y CONTRATACIÓN)</v>
      </c>
      <c r="U24" s="128">
        <v>2026</v>
      </c>
      <c r="V24" s="128">
        <v>2026</v>
      </c>
      <c r="W24" s="188" t="str">
        <f>+'EVALUACION CON CONTROLES'!Q29</f>
        <v>SEGUIMIENTO AL PROCESO</v>
      </c>
      <c r="X24" s="189" t="str">
        <f>+'EVALUACION CON CONTROLES'!R29</f>
        <v>SEMANAL SEGÚN CRONOGRAMA DEL PROYECTO</v>
      </c>
    </row>
    <row r="25" spans="2:24" ht="106.5" customHeight="1" x14ac:dyDescent="0.25">
      <c r="B25" s="187">
        <v>15</v>
      </c>
      <c r="C25" s="188" t="str">
        <f>+'EVALUACION CON CONTROLES'!C30:F30</f>
        <v>Pérdida de elementos por robo a alguno de los proveedores de los elementos, antes o durante la entrega de los mismos.</v>
      </c>
      <c r="D25" s="131" t="str">
        <f>+'EVALUACION CON CONTROLES'!B30</f>
        <v>EJECUCIÓN</v>
      </c>
      <c r="E25" s="135" t="str">
        <f>VLOOKUP(C25,'IDENTIFICACION Y ANALISIS'!$B$19:$F$43,3,FALSE)</f>
        <v>General</v>
      </c>
      <c r="F25" s="135" t="str">
        <f>VLOOKUP(C25,'IDENTIFICACION Y ANALISIS'!$B$19:$F$43,4,FALSE)</f>
        <v>Externo</v>
      </c>
      <c r="G25" s="188" t="str">
        <f>+EVALUACION!H31</f>
        <v>1. Daños ocasionados al FDLT</v>
      </c>
      <c r="H25" s="188">
        <f>+EVALUACION!I31</f>
        <v>2</v>
      </c>
      <c r="I25" s="188">
        <f>+EVALUACION!J31</f>
        <v>4</v>
      </c>
      <c r="J25" s="188">
        <f>+EVALUACION!K31</f>
        <v>6</v>
      </c>
      <c r="K25" s="131" t="str">
        <f>+EVALUACION!L31</f>
        <v>ALTO</v>
      </c>
      <c r="L25" s="188" t="s">
        <v>189</v>
      </c>
      <c r="M25" s="131">
        <v>100</v>
      </c>
      <c r="N25" s="136" t="str">
        <f>+'EVALUACION CON CONTROLES'!G30</f>
        <v>Revisiones periódicas de seguimiento por parte de la supervisión y el comité respectivos.
Protocolos por parte de la supervisión y el contratista para la gestión de insumos, materiales, equipos y demás recursos</v>
      </c>
      <c r="O25" s="188">
        <f>+'EVALUACION CON CONTROLES'!I30</f>
        <v>2</v>
      </c>
      <c r="P25" s="188">
        <v>3</v>
      </c>
      <c r="Q25" s="188">
        <v>5</v>
      </c>
      <c r="R25" s="131" t="str">
        <f>+'EVALUACION CON CONTROLES'!L30</f>
        <v>MEDIO</v>
      </c>
      <c r="S25" s="188" t="str">
        <f>+'EVALUACION CON CONTROLES'!M30</f>
        <v>NO</v>
      </c>
      <c r="T25" s="188" t="str">
        <f>+'EVALUACION CON CONTROLES'!N30</f>
        <v>SUPERVISIÓN, APOYO A LA SUPERVISIÓN Y CONTRATISTA</v>
      </c>
      <c r="U25" s="128">
        <v>2026</v>
      </c>
      <c r="V25" s="128">
        <v>2026</v>
      </c>
      <c r="W25" s="188" t="str">
        <f>+'EVALUACION CON CONTROLES'!Q30</f>
        <v>SEGUIMIENTO AL PROCESO</v>
      </c>
      <c r="X25" s="189" t="str">
        <f>+'EVALUACION CON CONTROLES'!R30</f>
        <v>SEMANAL SEGÚN CRONOGRAMA DEL PROYECTO</v>
      </c>
    </row>
    <row r="26" spans="2:24" ht="106.5" customHeight="1" x14ac:dyDescent="0.25">
      <c r="B26" s="137">
        <v>16</v>
      </c>
      <c r="C26" s="138" t="s">
        <v>49</v>
      </c>
      <c r="D26" s="139" t="s">
        <v>45</v>
      </c>
      <c r="E26" s="140" t="s">
        <v>190</v>
      </c>
      <c r="F26" s="140" t="s">
        <v>191</v>
      </c>
      <c r="G26" s="141" t="s">
        <v>192</v>
      </c>
      <c r="H26" s="134">
        <v>2</v>
      </c>
      <c r="I26" s="134">
        <v>3</v>
      </c>
      <c r="J26" s="134">
        <v>5</v>
      </c>
      <c r="K26" s="134" t="s">
        <v>193</v>
      </c>
      <c r="L26" s="188" t="s">
        <v>188</v>
      </c>
      <c r="M26" s="142">
        <v>100</v>
      </c>
      <c r="N26" s="143" t="s">
        <v>169</v>
      </c>
      <c r="O26" s="144">
        <v>2</v>
      </c>
      <c r="P26" s="145">
        <v>2</v>
      </c>
      <c r="Q26" s="146">
        <v>4</v>
      </c>
      <c r="R26" s="131" t="s">
        <v>194</v>
      </c>
      <c r="S26" s="188" t="s">
        <v>140</v>
      </c>
      <c r="T26" s="188" t="s">
        <v>195</v>
      </c>
      <c r="U26" s="128">
        <v>2026</v>
      </c>
      <c r="V26" s="128">
        <v>2026</v>
      </c>
      <c r="W26" s="188" t="s">
        <v>142</v>
      </c>
      <c r="X26" s="189" t="s">
        <v>163</v>
      </c>
    </row>
    <row r="27" spans="2:24" ht="106.5" customHeight="1" x14ac:dyDescent="0.25">
      <c r="B27" s="137">
        <v>17</v>
      </c>
      <c r="C27" s="188" t="s">
        <v>50</v>
      </c>
      <c r="D27" s="139" t="s">
        <v>45</v>
      </c>
      <c r="E27" s="140" t="s">
        <v>190</v>
      </c>
      <c r="F27" s="140" t="s">
        <v>196</v>
      </c>
      <c r="G27" s="147" t="s">
        <v>197</v>
      </c>
      <c r="H27" s="134">
        <v>2</v>
      </c>
      <c r="I27" s="134">
        <v>4</v>
      </c>
      <c r="J27" s="134">
        <v>6</v>
      </c>
      <c r="K27" s="134" t="s">
        <v>198</v>
      </c>
      <c r="L27" s="188" t="s">
        <v>189</v>
      </c>
      <c r="M27" s="139">
        <v>100</v>
      </c>
      <c r="N27" s="143" t="s">
        <v>171</v>
      </c>
      <c r="O27" s="144">
        <v>1</v>
      </c>
      <c r="P27" s="188">
        <v>3</v>
      </c>
      <c r="Q27" s="188">
        <v>4</v>
      </c>
      <c r="R27" s="131" t="s">
        <v>194</v>
      </c>
      <c r="S27" s="188" t="s">
        <v>140</v>
      </c>
      <c r="T27" s="188" t="s">
        <v>199</v>
      </c>
      <c r="U27" s="128">
        <v>2026</v>
      </c>
      <c r="V27" s="128">
        <v>2026</v>
      </c>
      <c r="W27" s="188" t="s">
        <v>142</v>
      </c>
      <c r="X27" s="189" t="s">
        <v>163</v>
      </c>
    </row>
    <row r="28" spans="2:24" ht="106.5" customHeight="1" x14ac:dyDescent="0.25">
      <c r="B28" s="137">
        <v>18</v>
      </c>
      <c r="C28" s="188" t="s">
        <v>48</v>
      </c>
      <c r="D28" s="139" t="s">
        <v>45</v>
      </c>
      <c r="E28" s="140" t="s">
        <v>190</v>
      </c>
      <c r="F28" s="140" t="s">
        <v>196</v>
      </c>
      <c r="G28" s="147" t="s">
        <v>200</v>
      </c>
      <c r="H28" s="134">
        <v>2</v>
      </c>
      <c r="I28" s="134">
        <v>3</v>
      </c>
      <c r="J28" s="134">
        <v>5</v>
      </c>
      <c r="K28" s="134" t="s">
        <v>193</v>
      </c>
      <c r="L28" s="188" t="s">
        <v>189</v>
      </c>
      <c r="M28" s="139">
        <v>100</v>
      </c>
      <c r="N28" s="143" t="s">
        <v>174</v>
      </c>
      <c r="O28" s="144">
        <v>1</v>
      </c>
      <c r="P28" s="188">
        <v>3</v>
      </c>
      <c r="Q28" s="188">
        <v>4</v>
      </c>
      <c r="R28" s="131" t="s">
        <v>194</v>
      </c>
      <c r="S28" s="188" t="s">
        <v>140</v>
      </c>
      <c r="T28" s="188" t="s">
        <v>189</v>
      </c>
      <c r="U28" s="128">
        <v>2026</v>
      </c>
      <c r="V28" s="128">
        <v>2026</v>
      </c>
      <c r="W28" s="188" t="s">
        <v>142</v>
      </c>
      <c r="X28" s="189" t="s">
        <v>163</v>
      </c>
    </row>
    <row r="29" spans="2:24" ht="106.5" customHeight="1" x14ac:dyDescent="0.25">
      <c r="B29" s="137">
        <v>19</v>
      </c>
      <c r="C29" s="188" t="s">
        <v>51</v>
      </c>
      <c r="D29" s="139" t="s">
        <v>45</v>
      </c>
      <c r="E29" s="140" t="s">
        <v>190</v>
      </c>
      <c r="F29" s="140" t="s">
        <v>191</v>
      </c>
      <c r="G29" s="147" t="s">
        <v>201</v>
      </c>
      <c r="H29" s="134">
        <v>2</v>
      </c>
      <c r="I29" s="134">
        <v>4</v>
      </c>
      <c r="J29" s="134">
        <v>6</v>
      </c>
      <c r="K29" s="134" t="s">
        <v>198</v>
      </c>
      <c r="L29" s="188" t="s">
        <v>189</v>
      </c>
      <c r="M29" s="139">
        <v>100</v>
      </c>
      <c r="N29" s="143" t="s">
        <v>173</v>
      </c>
      <c r="O29" s="144">
        <v>1</v>
      </c>
      <c r="P29" s="188">
        <v>3</v>
      </c>
      <c r="Q29" s="188">
        <v>4</v>
      </c>
      <c r="R29" s="131" t="s">
        <v>194</v>
      </c>
      <c r="S29" s="188" t="s">
        <v>140</v>
      </c>
      <c r="T29" s="188" t="s">
        <v>199</v>
      </c>
      <c r="U29" s="128">
        <v>2026</v>
      </c>
      <c r="V29" s="128">
        <v>2026</v>
      </c>
      <c r="W29" s="188" t="s">
        <v>142</v>
      </c>
      <c r="X29" s="189" t="s">
        <v>163</v>
      </c>
    </row>
    <row r="30" spans="2:24" ht="137.25" customHeight="1" x14ac:dyDescent="0.25">
      <c r="B30" s="127">
        <v>20</v>
      </c>
      <c r="C30" s="188" t="str">
        <f>+'EVALUACION CON CONTROLES'!C31:F31</f>
        <v>Variación de los precios del mercado</v>
      </c>
      <c r="D30" s="131" t="str">
        <f>+'EVALUACION CON CONTROLES'!B34</f>
        <v>EJECUCIÓN</v>
      </c>
      <c r="E30" s="148" t="str">
        <f>VLOOKUP(C30,'IDENTIFICACION Y ANALISIS'!$B$19:$F$43,3,FALSE)</f>
        <v>General</v>
      </c>
      <c r="F30" s="148" t="str">
        <f>VLOOKUP(C30,'IDENTIFICACION Y ANALISIS'!$B$19:$F$43,4,FALSE)</f>
        <v>Externo</v>
      </c>
      <c r="G30" s="188" t="str">
        <f>+EVALUACION!H32</f>
        <v>1. Variación presupuestal que afecte la capacidad de adquisición de bienes y servicios 
2. Desfase presupuestal
3. reclamaciones de rompimiento del equilibrio económico por parte del contratista.</v>
      </c>
      <c r="H30" s="188">
        <f>+EVALUACION!I32</f>
        <v>2</v>
      </c>
      <c r="I30" s="188">
        <f>+EVALUACION!J32</f>
        <v>3</v>
      </c>
      <c r="J30" s="188">
        <f>+EVALUACION!K32</f>
        <v>5</v>
      </c>
      <c r="K30" s="131" t="str">
        <f>+EVALUACION!L32</f>
        <v>MEDIO</v>
      </c>
      <c r="L30" s="188" t="s">
        <v>189</v>
      </c>
      <c r="M30" s="131">
        <v>100</v>
      </c>
      <c r="N30" s="149" t="str">
        <f>+'EVALUACION CON CONTROLES'!G31</f>
        <v>El contratista debe prever en sus precios unitarios las variaciones ordinarias del mercado durante el plazo de tres (3) meses; los precios ofertados son fijos durante la ejecución.</v>
      </c>
      <c r="O30" s="188">
        <f>+'EVALUACION CON CONTROLES'!I31</f>
        <v>2</v>
      </c>
      <c r="P30" s="188">
        <f>+'EVALUACION CON CONTROLES'!J31</f>
        <v>3</v>
      </c>
      <c r="Q30" s="188">
        <f>+'EVALUACION CON CONTROLES'!K31</f>
        <v>5</v>
      </c>
      <c r="R30" s="131" t="str">
        <f>+'EVALUACION CON CONTROLES'!L31</f>
        <v>MEDIO</v>
      </c>
      <c r="S30" s="188" t="str">
        <f>+'EVALUACION CON CONTROLES'!M31</f>
        <v>NO</v>
      </c>
      <c r="T30" s="188" t="str">
        <f>+'EVALUACION CON CONTROLES'!N31</f>
        <v>PROFESIONALES DEL FONDO DE  DESARROLLO   LOCAL DE TUNJUELITO (PLANEACIÓN Y CONTRATACIÓN)</v>
      </c>
      <c r="U30" s="128">
        <v>2026</v>
      </c>
      <c r="V30" s="128">
        <v>2026</v>
      </c>
      <c r="W30" s="188" t="str">
        <f>+'EVALUACION CON CONTROLES'!Q31</f>
        <v>SEGUIMIENTO AL PROCESO</v>
      </c>
      <c r="X30" s="189" t="str">
        <f>+'EVALUACION CON CONTROLES'!R31</f>
        <v>ETAPA DE PLANEACIÓN Y SEGUIMIENTO A LA ETAPA DE EJECUCIÓN</v>
      </c>
    </row>
    <row r="31" spans="2:24" ht="156.75" customHeight="1" x14ac:dyDescent="0.25">
      <c r="B31" s="187">
        <v>21</v>
      </c>
      <c r="C31" s="188" t="str">
        <f>+'EVALUACION CON CONTROLES'!C36:F36</f>
        <v>Contingencias, accidentes o demás dificultades presentadas en los encuentros y espacios desarrollados  por fuera de las instalaciones de la Alcaldía Local de Tunjuelito</v>
      </c>
      <c r="D31" s="131" t="str">
        <f>+'EVALUACION CON CONTROLES'!B36</f>
        <v>EJECUCIÓN</v>
      </c>
      <c r="E31" s="131" t="str">
        <f>VLOOKUP(C31,'IDENTIFICACION Y ANALISIS'!$B$19:$F$43,3,FALSE)</f>
        <v>Especifico</v>
      </c>
      <c r="F31" s="131" t="str">
        <f>VLOOKUP(C31,'IDENTIFICACION Y ANALISIS'!$B$19:$F$43,4,FALSE)</f>
        <v>Externo</v>
      </c>
      <c r="G31" s="188" t="str">
        <f>+EVALUACION!H33</f>
        <v xml:space="preserve">1. Lesiones, afectaciones personales
2. Costos y/o sanciones para el contratista y/o el FDLT
3. Imposibilidad o dificultades para el desarrollo de las actividades
</v>
      </c>
      <c r="H31" s="188">
        <f>+EVALUACION!I33</f>
        <v>2</v>
      </c>
      <c r="I31" s="188">
        <f>+EVALUACION!J33</f>
        <v>4</v>
      </c>
      <c r="J31" s="188">
        <f>+EVALUACION!K33</f>
        <v>6</v>
      </c>
      <c r="K31" s="131" t="str">
        <f>+EVALUACION!L33</f>
        <v>ALTO</v>
      </c>
      <c r="L31" s="188" t="s">
        <v>189</v>
      </c>
      <c r="M31" s="131">
        <v>100</v>
      </c>
      <c r="N31" s="188" t="str">
        <f>+'EVALUACION CON CONTROLES'!G36</f>
        <v>Plan de emergencias y contingencias por jornada; servicio de atención médica (MEC) en los eventos con público; trámite ante el SUGA cuando aplique; garantía de responsabilidad civil extracontractual.</v>
      </c>
      <c r="O31" s="188">
        <f>+'EVALUACION CON CONTROLES'!I36</f>
        <v>1</v>
      </c>
      <c r="P31" s="188">
        <f>+'EVALUACION CON CONTROLES'!J36</f>
        <v>3</v>
      </c>
      <c r="Q31" s="188">
        <f>+O31+P31</f>
        <v>4</v>
      </c>
      <c r="R31" s="131" t="str">
        <f>+'EVALUACION CON CONTROLES'!L36</f>
        <v>BAJO</v>
      </c>
      <c r="S31" s="188" t="str">
        <f>+'EVALUACION CON CONTROLES'!M36</f>
        <v>NO</v>
      </c>
      <c r="T31" s="188" t="str">
        <f>+'EVALUACION CON CONTROLES'!N36</f>
        <v>SUPERVISIÓN, APOYO A LA SUPERVISIÓN Y CONTRATISTA</v>
      </c>
      <c r="U31" s="128">
        <v>2026</v>
      </c>
      <c r="V31" s="128">
        <v>2026</v>
      </c>
      <c r="W31" s="188" t="str">
        <f>+'EVALUACION CON CONTROLES'!Q36</f>
        <v>SEGUIMIENTO AL PROCESO</v>
      </c>
      <c r="X31" s="189" t="str">
        <f>+'EVALUACION CON CONTROLES'!R36</f>
        <v>SEMANAL SEGÚN CRONOGRAMA DEL PROYECTO</v>
      </c>
    </row>
    <row r="32" spans="2:24" ht="106.5" customHeight="1" x14ac:dyDescent="0.25">
      <c r="B32" s="187">
        <v>22</v>
      </c>
      <c r="C32" s="150" t="str">
        <f>+'EVALUACION CON CONTROLES'!C37:F37</f>
        <v>Paros huelgas, situaciones de orden público o situaciones externas como pandemias  que afecten el cumplimiento de obligaciones cuando se hace trabajo en campo</v>
      </c>
      <c r="D32" s="151" t="str">
        <f>+'EVALUACION CON CONTROLES'!B37</f>
        <v>EJECUCIÓN</v>
      </c>
      <c r="E32" s="151" t="str">
        <f>VLOOKUP(C32,'IDENTIFICACION Y ANALISIS'!$B$19:$F$43,3,FALSE)</f>
        <v>General</v>
      </c>
      <c r="F32" s="151" t="str">
        <f>VLOOKUP(C32,'IDENTIFICACION Y ANALISIS'!$B$19:$F$43,4,FALSE)</f>
        <v>Externo</v>
      </c>
      <c r="G32" s="150" t="str">
        <f>+EVALUACION!H34</f>
        <v>1. Imposibilidad o dificultades para el desarrollo de las actividades
2. Afectación del cumplimiento del contrato dentro de la vigencia</v>
      </c>
      <c r="H32" s="150">
        <f>+EVALUACION!I34</f>
        <v>2</v>
      </c>
      <c r="I32" s="150">
        <f>+EVALUACION!J34</f>
        <v>3</v>
      </c>
      <c r="J32" s="150">
        <f>+EVALUACION!K34</f>
        <v>5</v>
      </c>
      <c r="K32" s="151" t="str">
        <f>+EVALUACION!L34</f>
        <v>MEDIO</v>
      </c>
      <c r="L32" s="150" t="s">
        <v>202</v>
      </c>
      <c r="M32" s="151" t="s">
        <v>203</v>
      </c>
      <c r="N32" s="150" t="str">
        <f>+'EVALUACION CON CONTROLES'!G37</f>
        <v>Reprogramación de las jornadas previa revisión en el Comité Técnico de Seguimiento y seguimiento a las condiciones de orden público en la localidad.</v>
      </c>
      <c r="O32" s="150">
        <v>1</v>
      </c>
      <c r="P32" s="150">
        <v>2</v>
      </c>
      <c r="Q32" s="150">
        <v>3</v>
      </c>
      <c r="R32" s="131" t="str">
        <f>+'EVALUACION CON CONTROLES'!L37</f>
        <v>BAJO</v>
      </c>
      <c r="S32" s="150" t="str">
        <f>+'EVALUACION CON CONTROLES'!M37</f>
        <v>NO</v>
      </c>
      <c r="T32" s="150" t="str">
        <f>+'EVALUACION CON CONTROLES'!N37</f>
        <v>SUPERVISIÓN, APOYO A LA SUPERVISIÓN Y CONTRATISTA</v>
      </c>
      <c r="U32" s="128">
        <v>2026</v>
      </c>
      <c r="V32" s="128">
        <v>2026</v>
      </c>
      <c r="W32" s="150" t="str">
        <f>+'EVALUACION CON CONTROLES'!Q37</f>
        <v>SEGUIMIENTO AL PROCESO</v>
      </c>
      <c r="X32" s="152" t="str">
        <f>+'EVALUACION CON CONTROLES'!R37</f>
        <v>SEMANAL SEGÚN CRONOGRAMA DEL PROYECTO</v>
      </c>
    </row>
    <row r="33" spans="2:24" ht="120" customHeight="1" x14ac:dyDescent="0.25">
      <c r="B33" s="187">
        <v>23</v>
      </c>
      <c r="C33" s="150" t="s">
        <v>204</v>
      </c>
      <c r="D33" s="151" t="s">
        <v>45</v>
      </c>
      <c r="E33" s="151" t="s">
        <v>190</v>
      </c>
      <c r="F33" s="151" t="s">
        <v>196</v>
      </c>
      <c r="G33" s="150" t="s">
        <v>205</v>
      </c>
      <c r="H33" s="150">
        <v>3</v>
      </c>
      <c r="I33" s="150">
        <v>3</v>
      </c>
      <c r="J33" s="150">
        <v>6</v>
      </c>
      <c r="K33" s="151" t="s">
        <v>198</v>
      </c>
      <c r="L33" s="150" t="s">
        <v>202</v>
      </c>
      <c r="M33" s="151" t="s">
        <v>203</v>
      </c>
      <c r="N33" s="150" t="s">
        <v>206</v>
      </c>
      <c r="O33" s="150">
        <v>2</v>
      </c>
      <c r="P33" s="150">
        <v>2</v>
      </c>
      <c r="Q33" s="150">
        <v>4</v>
      </c>
      <c r="R33" s="131" t="s">
        <v>194</v>
      </c>
      <c r="S33" s="150" t="s">
        <v>140</v>
      </c>
      <c r="T33" s="150" t="s">
        <v>166</v>
      </c>
      <c r="U33" s="128">
        <v>2026</v>
      </c>
      <c r="V33" s="128">
        <v>2026</v>
      </c>
      <c r="W33" s="150" t="s">
        <v>142</v>
      </c>
      <c r="X33" s="152" t="s">
        <v>163</v>
      </c>
    </row>
    <row r="34" spans="2:24" ht="120" customHeight="1" x14ac:dyDescent="0.25">
      <c r="B34" s="187">
        <v>24</v>
      </c>
      <c r="C34" s="150" t="s">
        <v>207</v>
      </c>
      <c r="D34" s="151" t="s">
        <v>45</v>
      </c>
      <c r="E34" s="151" t="s">
        <v>190</v>
      </c>
      <c r="F34" s="151" t="s">
        <v>196</v>
      </c>
      <c r="G34" s="150" t="s">
        <v>208</v>
      </c>
      <c r="H34" s="150">
        <v>2</v>
      </c>
      <c r="I34" s="150">
        <v>3</v>
      </c>
      <c r="J34" s="150">
        <v>5</v>
      </c>
      <c r="K34" s="151" t="s">
        <v>193</v>
      </c>
      <c r="L34" s="150" t="s">
        <v>202</v>
      </c>
      <c r="M34" s="151" t="s">
        <v>203</v>
      </c>
      <c r="N34" s="150" t="s">
        <v>209</v>
      </c>
      <c r="O34" s="150">
        <v>1</v>
      </c>
      <c r="P34" s="150">
        <v>3</v>
      </c>
      <c r="Q34" s="150">
        <v>4</v>
      </c>
      <c r="R34" s="131" t="s">
        <v>194</v>
      </c>
      <c r="S34" s="150" t="s">
        <v>140</v>
      </c>
      <c r="T34" s="150" t="s">
        <v>166</v>
      </c>
      <c r="U34" s="128">
        <v>2026</v>
      </c>
      <c r="V34" s="128">
        <v>2026</v>
      </c>
      <c r="W34" s="150" t="s">
        <v>142</v>
      </c>
      <c r="X34" s="152" t="s">
        <v>163</v>
      </c>
    </row>
    <row r="35" spans="2:24" ht="120" customHeight="1" x14ac:dyDescent="0.25">
      <c r="B35" s="187">
        <v>25</v>
      </c>
      <c r="C35" s="150" t="s">
        <v>210</v>
      </c>
      <c r="D35" s="151" t="s">
        <v>45</v>
      </c>
      <c r="E35" s="151" t="s">
        <v>190</v>
      </c>
      <c r="F35" s="151" t="s">
        <v>196</v>
      </c>
      <c r="G35" s="150" t="s">
        <v>211</v>
      </c>
      <c r="H35" s="150">
        <v>2</v>
      </c>
      <c r="I35" s="150">
        <v>2</v>
      </c>
      <c r="J35" s="150">
        <v>4</v>
      </c>
      <c r="K35" s="151" t="s">
        <v>194</v>
      </c>
      <c r="L35" s="150" t="s">
        <v>188</v>
      </c>
      <c r="M35" s="151">
        <v>100</v>
      </c>
      <c r="N35" s="150" t="s">
        <v>212</v>
      </c>
      <c r="O35" s="150">
        <v>1</v>
      </c>
      <c r="P35" s="150">
        <v>2</v>
      </c>
      <c r="Q35" s="150">
        <v>3</v>
      </c>
      <c r="R35" s="131" t="s">
        <v>194</v>
      </c>
      <c r="S35" s="150" t="s">
        <v>140</v>
      </c>
      <c r="T35" s="150" t="s">
        <v>213</v>
      </c>
      <c r="U35" s="128">
        <v>2026</v>
      </c>
      <c r="V35" s="128">
        <v>2026</v>
      </c>
      <c r="W35" s="150" t="s">
        <v>142</v>
      </c>
      <c r="X35" s="152" t="s">
        <v>163</v>
      </c>
    </row>
    <row r="36" spans="2:24" ht="120" customHeight="1" x14ac:dyDescent="0.25">
      <c r="B36" s="187">
        <v>26</v>
      </c>
      <c r="C36" s="150" t="s">
        <v>214</v>
      </c>
      <c r="D36" s="151" t="s">
        <v>45</v>
      </c>
      <c r="E36" s="151" t="s">
        <v>190</v>
      </c>
      <c r="F36" s="151" t="s">
        <v>191</v>
      </c>
      <c r="G36" s="150" t="s">
        <v>215</v>
      </c>
      <c r="H36" s="150">
        <v>2</v>
      </c>
      <c r="I36" s="150">
        <v>3</v>
      </c>
      <c r="J36" s="150">
        <v>5</v>
      </c>
      <c r="K36" s="151" t="s">
        <v>193</v>
      </c>
      <c r="L36" s="150" t="s">
        <v>189</v>
      </c>
      <c r="M36" s="151">
        <v>100</v>
      </c>
      <c r="N36" s="150" t="s">
        <v>216</v>
      </c>
      <c r="O36" s="150">
        <v>1</v>
      </c>
      <c r="P36" s="150">
        <v>3</v>
      </c>
      <c r="Q36" s="150">
        <v>4</v>
      </c>
      <c r="R36" s="131" t="s">
        <v>194</v>
      </c>
      <c r="S36" s="150" t="s">
        <v>140</v>
      </c>
      <c r="T36" s="150" t="s">
        <v>189</v>
      </c>
      <c r="U36" s="128">
        <v>2026</v>
      </c>
      <c r="V36" s="128">
        <v>2026</v>
      </c>
      <c r="W36" s="150" t="s">
        <v>142</v>
      </c>
      <c r="X36" s="152" t="s">
        <v>163</v>
      </c>
    </row>
    <row r="37" spans="2:24" ht="51" customHeight="1" x14ac:dyDescent="0.25">
      <c r="B37" s="153"/>
      <c r="C37" s="121"/>
      <c r="D37" s="121"/>
      <c r="E37" s="121"/>
      <c r="F37" s="121"/>
      <c r="G37" s="121"/>
      <c r="H37" s="121"/>
      <c r="I37" s="121"/>
      <c r="J37" s="121"/>
      <c r="K37" s="121"/>
      <c r="L37" s="121"/>
      <c r="M37" s="121"/>
      <c r="N37" s="121"/>
      <c r="O37" s="121"/>
      <c r="P37" s="121"/>
      <c r="Q37" s="121"/>
      <c r="R37" s="121"/>
      <c r="S37" s="121"/>
      <c r="T37" s="121"/>
      <c r="U37" s="121"/>
      <c r="V37" s="121"/>
      <c r="W37" s="121"/>
      <c r="X37" s="122"/>
    </row>
    <row r="38" spans="2:24" ht="68.25" customHeight="1" x14ac:dyDescent="0.25">
      <c r="B38" s="27"/>
      <c r="E38" s="14"/>
      <c r="F38" s="298" t="s">
        <v>217</v>
      </c>
      <c r="G38" s="299"/>
      <c r="H38" s="14"/>
      <c r="I38" s="14"/>
      <c r="J38" s="295" t="s">
        <v>177</v>
      </c>
      <c r="K38" s="196"/>
      <c r="L38" s="196"/>
      <c r="M38" s="196"/>
      <c r="X38" s="28"/>
    </row>
    <row r="39" spans="2:24" ht="63" customHeight="1" x14ac:dyDescent="0.25">
      <c r="B39" s="27"/>
      <c r="E39" s="293" t="s">
        <v>92</v>
      </c>
      <c r="F39" s="185" t="s">
        <v>93</v>
      </c>
      <c r="G39" s="185" t="s">
        <v>94</v>
      </c>
      <c r="H39" s="14"/>
      <c r="I39" s="14"/>
      <c r="J39" s="290" t="s">
        <v>95</v>
      </c>
      <c r="K39" s="194"/>
      <c r="L39" s="290" t="s">
        <v>94</v>
      </c>
      <c r="M39" s="194"/>
      <c r="X39" s="28"/>
    </row>
    <row r="40" spans="2:24" ht="66.75" customHeight="1" x14ac:dyDescent="0.25">
      <c r="B40" s="27"/>
      <c r="E40" s="214"/>
      <c r="F40" s="183" t="s">
        <v>96</v>
      </c>
      <c r="G40" s="183">
        <v>1</v>
      </c>
      <c r="H40" s="14"/>
      <c r="I40" s="14"/>
      <c r="J40" s="291" t="s">
        <v>97</v>
      </c>
      <c r="K40" s="194"/>
      <c r="L40" s="291">
        <v>1</v>
      </c>
      <c r="M40" s="194"/>
      <c r="X40" s="28"/>
    </row>
    <row r="41" spans="2:24" ht="13.5" customHeight="1" x14ac:dyDescent="0.25">
      <c r="B41" s="27"/>
      <c r="E41" s="214"/>
      <c r="F41" s="183" t="s">
        <v>98</v>
      </c>
      <c r="G41" s="183">
        <v>2</v>
      </c>
      <c r="H41" s="14"/>
      <c r="I41" s="14"/>
      <c r="J41" s="291" t="s">
        <v>99</v>
      </c>
      <c r="K41" s="194"/>
      <c r="L41" s="291">
        <v>2</v>
      </c>
      <c r="M41" s="194"/>
      <c r="X41" s="28"/>
    </row>
    <row r="42" spans="2:24" ht="13.5" customHeight="1" x14ac:dyDescent="0.25">
      <c r="B42" s="27"/>
      <c r="E42" s="214"/>
      <c r="F42" s="183" t="s">
        <v>100</v>
      </c>
      <c r="G42" s="183">
        <v>3</v>
      </c>
      <c r="H42" s="14"/>
      <c r="I42" s="14"/>
      <c r="J42" s="291" t="s">
        <v>101</v>
      </c>
      <c r="K42" s="194"/>
      <c r="L42" s="291">
        <v>3</v>
      </c>
      <c r="M42" s="194"/>
      <c r="X42" s="28"/>
    </row>
    <row r="43" spans="2:24" ht="13.5" customHeight="1" x14ac:dyDescent="0.25">
      <c r="B43" s="27"/>
      <c r="E43" s="214"/>
      <c r="F43" s="183" t="s">
        <v>102</v>
      </c>
      <c r="G43" s="183">
        <v>4</v>
      </c>
      <c r="H43" s="14"/>
      <c r="I43" s="14"/>
      <c r="J43" s="291" t="s">
        <v>103</v>
      </c>
      <c r="K43" s="194"/>
      <c r="L43" s="291">
        <v>4</v>
      </c>
      <c r="M43" s="194"/>
      <c r="X43" s="28"/>
    </row>
    <row r="44" spans="2:24" ht="13.5" customHeight="1" x14ac:dyDescent="0.25">
      <c r="B44" s="27"/>
      <c r="E44" s="214"/>
      <c r="F44" s="183" t="s">
        <v>104</v>
      </c>
      <c r="G44" s="183">
        <v>5</v>
      </c>
      <c r="H44" s="14"/>
      <c r="I44" s="14"/>
      <c r="J44" s="291" t="s">
        <v>105</v>
      </c>
      <c r="K44" s="194"/>
      <c r="L44" s="291">
        <v>5</v>
      </c>
      <c r="M44" s="194"/>
      <c r="X44" s="28"/>
    </row>
    <row r="45" spans="2:24" ht="13.5" customHeight="1" x14ac:dyDescent="0.25">
      <c r="B45" s="27"/>
      <c r="D45" s="14"/>
      <c r="E45" s="14"/>
      <c r="F45" s="14"/>
      <c r="G45" s="14"/>
      <c r="H45" s="14"/>
      <c r="I45" s="14"/>
      <c r="J45" s="14"/>
      <c r="K45" s="14"/>
      <c r="L45" s="14"/>
      <c r="M45" s="14"/>
      <c r="X45" s="28"/>
    </row>
    <row r="46" spans="2:24" ht="13.5" customHeight="1" x14ac:dyDescent="0.25">
      <c r="B46" s="27"/>
      <c r="D46" s="295" t="s">
        <v>106</v>
      </c>
      <c r="E46" s="196"/>
      <c r="F46" s="196"/>
      <c r="G46" s="196"/>
      <c r="H46" s="196"/>
      <c r="I46" s="196"/>
      <c r="J46" s="196"/>
      <c r="K46" s="196"/>
      <c r="X46" s="28"/>
    </row>
    <row r="47" spans="2:24" ht="13.5" customHeight="1" x14ac:dyDescent="0.25">
      <c r="B47" s="27"/>
      <c r="D47" s="290" t="s">
        <v>93</v>
      </c>
      <c r="E47" s="290" t="s">
        <v>94</v>
      </c>
      <c r="F47" s="294" t="s">
        <v>97</v>
      </c>
      <c r="G47" s="194"/>
      <c r="H47" s="294" t="s">
        <v>99</v>
      </c>
      <c r="I47" s="194"/>
      <c r="J47" s="184" t="s">
        <v>101</v>
      </c>
      <c r="K47" s="184" t="s">
        <v>103</v>
      </c>
      <c r="L47" s="185" t="s">
        <v>105</v>
      </c>
      <c r="P47" s="295" t="s">
        <v>120</v>
      </c>
      <c r="Q47" s="196"/>
      <c r="R47" s="196"/>
      <c r="S47" s="196"/>
      <c r="T47" s="196"/>
      <c r="X47" s="28"/>
    </row>
    <row r="48" spans="2:24" ht="13.5" customHeight="1" x14ac:dyDescent="0.25">
      <c r="B48" s="27"/>
      <c r="D48" s="204"/>
      <c r="E48" s="204"/>
      <c r="F48" s="304">
        <v>1</v>
      </c>
      <c r="G48" s="194"/>
      <c r="H48" s="304">
        <v>2</v>
      </c>
      <c r="I48" s="194"/>
      <c r="J48" s="186">
        <v>3</v>
      </c>
      <c r="K48" s="186">
        <v>4</v>
      </c>
      <c r="L48" s="186">
        <v>5</v>
      </c>
      <c r="P48" s="294" t="s">
        <v>106</v>
      </c>
      <c r="Q48" s="193"/>
      <c r="R48" s="194"/>
      <c r="S48" s="294" t="s">
        <v>119</v>
      </c>
      <c r="T48" s="194"/>
      <c r="X48" s="28"/>
    </row>
    <row r="49" spans="2:24" ht="13.5" customHeight="1" x14ac:dyDescent="0.25">
      <c r="B49" s="27"/>
      <c r="D49" s="183" t="s">
        <v>96</v>
      </c>
      <c r="E49" s="182">
        <v>1</v>
      </c>
      <c r="F49" s="288">
        <v>2</v>
      </c>
      <c r="G49" s="194"/>
      <c r="H49" s="288">
        <v>3</v>
      </c>
      <c r="I49" s="194"/>
      <c r="J49" s="180">
        <v>4</v>
      </c>
      <c r="K49" s="191">
        <v>5</v>
      </c>
      <c r="L49" s="190">
        <v>6</v>
      </c>
      <c r="P49" s="292" t="s">
        <v>121</v>
      </c>
      <c r="Q49" s="193"/>
      <c r="R49" s="194"/>
      <c r="S49" s="296" t="s">
        <v>122</v>
      </c>
      <c r="T49" s="194"/>
      <c r="X49" s="28"/>
    </row>
    <row r="50" spans="2:24" ht="13.5" customHeight="1" thickBot="1" x14ac:dyDescent="0.3">
      <c r="B50" s="27"/>
      <c r="D50" s="183" t="s">
        <v>98</v>
      </c>
      <c r="E50" s="182">
        <v>2</v>
      </c>
      <c r="F50" s="288">
        <v>3</v>
      </c>
      <c r="G50" s="194"/>
      <c r="H50" s="288">
        <v>4</v>
      </c>
      <c r="I50" s="194"/>
      <c r="J50" s="191">
        <v>5</v>
      </c>
      <c r="K50" s="190">
        <v>6</v>
      </c>
      <c r="L50" s="190">
        <v>7</v>
      </c>
      <c r="P50" s="289" t="s">
        <v>123</v>
      </c>
      <c r="Q50" s="193"/>
      <c r="R50" s="194"/>
      <c r="S50" s="296" t="s">
        <v>124</v>
      </c>
      <c r="T50" s="194"/>
      <c r="X50" s="28"/>
    </row>
    <row r="51" spans="2:24" ht="16.5" customHeight="1" x14ac:dyDescent="0.25">
      <c r="B51" s="27"/>
      <c r="D51" s="183" t="s">
        <v>100</v>
      </c>
      <c r="E51" s="182">
        <v>3</v>
      </c>
      <c r="F51" s="288">
        <v>4</v>
      </c>
      <c r="G51" s="194"/>
      <c r="H51" s="297">
        <v>5</v>
      </c>
      <c r="I51" s="194"/>
      <c r="J51" s="190">
        <v>6</v>
      </c>
      <c r="K51" s="190">
        <v>7</v>
      </c>
      <c r="L51" s="181">
        <v>8</v>
      </c>
      <c r="P51" s="297">
        <v>5</v>
      </c>
      <c r="Q51" s="193"/>
      <c r="R51" s="194"/>
      <c r="S51" s="296" t="s">
        <v>125</v>
      </c>
      <c r="T51" s="194"/>
      <c r="X51" s="28"/>
    </row>
    <row r="52" spans="2:24" ht="16.5" customHeight="1" x14ac:dyDescent="0.25">
      <c r="B52" s="27"/>
      <c r="D52" s="183" t="s">
        <v>102</v>
      </c>
      <c r="E52" s="182">
        <v>4</v>
      </c>
      <c r="F52" s="297">
        <v>5</v>
      </c>
      <c r="G52" s="194"/>
      <c r="H52" s="289">
        <v>6</v>
      </c>
      <c r="I52" s="194"/>
      <c r="J52" s="190">
        <v>7</v>
      </c>
      <c r="K52" s="181">
        <v>8</v>
      </c>
      <c r="L52" s="181">
        <v>9</v>
      </c>
      <c r="P52" s="288" t="s">
        <v>126</v>
      </c>
      <c r="Q52" s="193"/>
      <c r="R52" s="194"/>
      <c r="S52" s="296" t="s">
        <v>127</v>
      </c>
      <c r="T52" s="194"/>
      <c r="X52" s="28"/>
    </row>
    <row r="53" spans="2:24" ht="12.75" customHeight="1" x14ac:dyDescent="0.25">
      <c r="B53" s="27"/>
      <c r="D53" s="183" t="s">
        <v>104</v>
      </c>
      <c r="E53" s="182">
        <v>5</v>
      </c>
      <c r="F53" s="289">
        <v>6</v>
      </c>
      <c r="G53" s="194"/>
      <c r="H53" s="289">
        <v>7</v>
      </c>
      <c r="I53" s="194"/>
      <c r="J53" s="181">
        <v>8</v>
      </c>
      <c r="K53" s="181">
        <v>9</v>
      </c>
      <c r="L53" s="181">
        <v>10</v>
      </c>
      <c r="X53" s="28"/>
    </row>
    <row r="54" spans="2:24" hidden="1" x14ac:dyDescent="0.25">
      <c r="B54" s="17"/>
      <c r="C54" s="18"/>
      <c r="D54" s="19"/>
      <c r="E54" s="19"/>
      <c r="F54" s="19"/>
      <c r="G54" s="19"/>
      <c r="H54" s="19"/>
      <c r="I54" s="19"/>
      <c r="J54" s="19"/>
      <c r="K54" s="19"/>
      <c r="L54" s="19"/>
      <c r="M54" s="19"/>
      <c r="N54" s="18"/>
      <c r="O54" s="18"/>
      <c r="P54" s="18"/>
      <c r="Q54" s="18"/>
      <c r="R54" s="18"/>
      <c r="S54" s="18"/>
      <c r="T54" s="18"/>
      <c r="U54" s="18"/>
      <c r="V54" s="18"/>
      <c r="W54" s="18"/>
      <c r="X54" s="20"/>
    </row>
    <row r="55" spans="2:24" ht="15" hidden="1" customHeight="1" x14ac:dyDescent="0.25">
      <c r="D55" s="14"/>
      <c r="F55" s="14"/>
      <c r="G55" s="14"/>
      <c r="H55" s="14"/>
      <c r="I55" s="14"/>
      <c r="J55" s="14"/>
      <c r="K55" s="14"/>
      <c r="L55" s="14"/>
      <c r="M55" s="14"/>
      <c r="N55" s="14"/>
      <c r="O55" s="14"/>
      <c r="P55" s="14"/>
      <c r="Q55" s="14"/>
      <c r="R55" s="14"/>
    </row>
    <row r="56" spans="2:24" hidden="1" x14ac:dyDescent="0.25">
      <c r="D56" s="14"/>
      <c r="F56" s="14"/>
      <c r="G56" s="14"/>
      <c r="H56" s="14"/>
      <c r="I56" s="14"/>
      <c r="J56" s="14"/>
      <c r="K56" s="14"/>
      <c r="L56" s="14"/>
      <c r="M56" s="14"/>
      <c r="N56" s="14"/>
      <c r="O56" s="14"/>
      <c r="P56" s="14"/>
      <c r="Q56" s="14"/>
      <c r="R56" s="14"/>
    </row>
    <row r="57" spans="2:24" x14ac:dyDescent="0.25">
      <c r="D57" s="14"/>
      <c r="F57" s="14"/>
      <c r="G57" s="14"/>
      <c r="H57" s="14"/>
      <c r="I57" s="14"/>
      <c r="J57" s="14"/>
      <c r="K57" s="14"/>
      <c r="L57" s="14"/>
      <c r="M57" s="14"/>
      <c r="N57" s="14"/>
      <c r="O57" s="14"/>
      <c r="P57" s="14"/>
      <c r="Q57" s="14"/>
      <c r="R57" s="14"/>
    </row>
    <row r="58" spans="2:24" x14ac:dyDescent="0.25">
      <c r="B58" s="16" t="s">
        <v>189</v>
      </c>
      <c r="D58" s="14"/>
      <c r="F58" s="14"/>
      <c r="G58" s="14"/>
      <c r="H58" s="14"/>
      <c r="I58" s="14"/>
      <c r="J58" s="14"/>
      <c r="K58" s="14"/>
      <c r="L58" s="14"/>
      <c r="M58" s="14"/>
      <c r="N58" s="14"/>
      <c r="O58" s="14"/>
      <c r="P58" s="14"/>
      <c r="Q58" s="14"/>
      <c r="R58" s="14"/>
    </row>
    <row r="59" spans="2:24" x14ac:dyDescent="0.25">
      <c r="B59" s="16" t="s">
        <v>188</v>
      </c>
      <c r="D59" s="21"/>
      <c r="F59" s="14"/>
      <c r="G59" s="21"/>
      <c r="H59" s="21"/>
      <c r="I59" s="21"/>
      <c r="J59" s="21"/>
      <c r="K59" s="21"/>
      <c r="L59" s="21"/>
      <c r="M59" s="21"/>
      <c r="N59" s="21"/>
      <c r="O59" s="21"/>
      <c r="P59" s="21"/>
      <c r="Q59" s="21"/>
      <c r="R59" s="21"/>
    </row>
    <row r="60" spans="2:24" ht="12.75" customHeight="1" x14ac:dyDescent="0.25">
      <c r="B60" s="16" t="s">
        <v>202</v>
      </c>
      <c r="D60" s="14"/>
      <c r="F60" s="14"/>
      <c r="G60" s="14"/>
      <c r="H60" s="14"/>
      <c r="I60" s="14"/>
      <c r="J60" s="14"/>
      <c r="K60" s="14"/>
      <c r="L60" s="14"/>
      <c r="M60" s="14"/>
      <c r="N60" s="14"/>
      <c r="O60" s="14"/>
      <c r="P60" s="14"/>
      <c r="Q60" s="14"/>
      <c r="R60" s="14"/>
    </row>
    <row r="61" spans="2:24" x14ac:dyDescent="0.25">
      <c r="D61" s="14"/>
      <c r="F61" s="14"/>
      <c r="G61" s="14"/>
      <c r="H61" s="14"/>
      <c r="I61" s="14"/>
      <c r="J61" s="14"/>
      <c r="K61" s="14"/>
      <c r="L61" s="14"/>
      <c r="M61" s="14"/>
      <c r="N61" s="14"/>
      <c r="O61" s="14"/>
      <c r="P61" s="14"/>
      <c r="Q61" s="14"/>
      <c r="R61" s="14"/>
    </row>
    <row r="62" spans="2:24" x14ac:dyDescent="0.25">
      <c r="D62" s="14"/>
      <c r="F62" s="14"/>
      <c r="G62" s="14"/>
      <c r="H62" s="14"/>
      <c r="I62" s="14"/>
      <c r="J62" s="14"/>
      <c r="K62" s="14"/>
      <c r="L62" s="14"/>
      <c r="M62" s="14"/>
      <c r="N62" s="14"/>
      <c r="O62" s="14"/>
      <c r="P62" s="14"/>
      <c r="Q62" s="14"/>
      <c r="R62" s="14"/>
    </row>
    <row r="63" spans="2:24" x14ac:dyDescent="0.25">
      <c r="D63" s="14"/>
      <c r="F63" s="14"/>
      <c r="G63" s="14"/>
      <c r="H63" s="14"/>
      <c r="I63" s="14"/>
      <c r="J63" s="14"/>
      <c r="K63" s="14"/>
      <c r="L63" s="14"/>
      <c r="M63" s="14"/>
      <c r="N63" s="14"/>
      <c r="O63" s="14"/>
      <c r="P63" s="14"/>
      <c r="Q63" s="14"/>
      <c r="R63" s="14"/>
    </row>
    <row r="64" spans="2:24" x14ac:dyDescent="0.25">
      <c r="D64" s="14"/>
    </row>
    <row r="65" spans="4:4" x14ac:dyDescent="0.25">
      <c r="D65" s="14"/>
    </row>
  </sheetData>
  <mergeCells count="49">
    <mergeCell ref="F53:G53"/>
    <mergeCell ref="B2:B4"/>
    <mergeCell ref="B7:X8"/>
    <mergeCell ref="H47:I47"/>
    <mergeCell ref="L44:M44"/>
    <mergeCell ref="P51:R51"/>
    <mergeCell ref="L40:M40"/>
    <mergeCell ref="P47:T47"/>
    <mergeCell ref="B9:R9"/>
    <mergeCell ref="J43:K43"/>
    <mergeCell ref="E47:E48"/>
    <mergeCell ref="F48:G48"/>
    <mergeCell ref="H48:I48"/>
    <mergeCell ref="W2:X4"/>
    <mergeCell ref="P50:R50"/>
    <mergeCell ref="C2:V4"/>
    <mergeCell ref="B6:X6"/>
    <mergeCell ref="J38:M38"/>
    <mergeCell ref="F50:G50"/>
    <mergeCell ref="L39:M39"/>
    <mergeCell ref="H52:I52"/>
    <mergeCell ref="S49:T49"/>
    <mergeCell ref="F38:G38"/>
    <mergeCell ref="F47:G47"/>
    <mergeCell ref="J41:K41"/>
    <mergeCell ref="L41:M41"/>
    <mergeCell ref="F52:G52"/>
    <mergeCell ref="F49:G49"/>
    <mergeCell ref="J42:K42"/>
    <mergeCell ref="S50:T50"/>
    <mergeCell ref="S51:T51"/>
    <mergeCell ref="E39:E44"/>
    <mergeCell ref="P48:R48"/>
    <mergeCell ref="D46:K46"/>
    <mergeCell ref="H50:I50"/>
    <mergeCell ref="S52:T52"/>
    <mergeCell ref="J40:K40"/>
    <mergeCell ref="L43:M43"/>
    <mergeCell ref="S48:T48"/>
    <mergeCell ref="F51:G51"/>
    <mergeCell ref="L42:M42"/>
    <mergeCell ref="H51:I51"/>
    <mergeCell ref="H49:I49"/>
    <mergeCell ref="D47:D48"/>
    <mergeCell ref="P52:R52"/>
    <mergeCell ref="H53:I53"/>
    <mergeCell ref="J39:K39"/>
    <mergeCell ref="J44:K44"/>
    <mergeCell ref="P49:R49"/>
  </mergeCells>
  <conditionalFormatting sqref="I26:J29">
    <cfRule type="expression" dxfId="13" priority="1" stopIfTrue="1">
      <formula>"""bajo"""</formula>
    </cfRule>
  </conditionalFormatting>
  <conditionalFormatting sqref="K11:K25 K30:K32">
    <cfRule type="cellIs" dxfId="12" priority="49" stopIfTrue="1" operator="equal">
      <formula>"ALTO"</formula>
    </cfRule>
    <cfRule type="cellIs" dxfId="11" priority="50" stopIfTrue="1" operator="equal">
      <formula>"MEDIO"</formula>
    </cfRule>
    <cfRule type="cellIs" dxfId="10" priority="51" stopIfTrue="1" operator="equal">
      <formula>"BAJO"</formula>
    </cfRule>
  </conditionalFormatting>
  <conditionalFormatting sqref="K11:K32">
    <cfRule type="cellIs" dxfId="9" priority="2" stopIfTrue="1" operator="equal">
      <formula>"EXTREMO"</formula>
    </cfRule>
  </conditionalFormatting>
  <conditionalFormatting sqref="K26:K29">
    <cfRule type="cellIs" dxfId="8" priority="3" stopIfTrue="1" operator="equal">
      <formula>"ALTO"</formula>
    </cfRule>
    <cfRule type="cellIs" dxfId="7" priority="4" stopIfTrue="1" operator="equal">
      <formula>"MEDIO"</formula>
    </cfRule>
    <cfRule type="cellIs" dxfId="6" priority="5" stopIfTrue="1" operator="equal">
      <formula>"BAJO"</formula>
    </cfRule>
  </conditionalFormatting>
  <conditionalFormatting sqref="M26 P26">
    <cfRule type="expression" dxfId="5" priority="6" stopIfTrue="1">
      <formula>"""bajo"""</formula>
    </cfRule>
  </conditionalFormatting>
  <conditionalFormatting sqref="P11:Q17">
    <cfRule type="expression" dxfId="4" priority="7" stopIfTrue="1">
      <formula>"""bajo"""</formula>
    </cfRule>
  </conditionalFormatting>
  <conditionalFormatting sqref="R11:R32">
    <cfRule type="cellIs" dxfId="3" priority="88" stopIfTrue="1" operator="equal">
      <formula>"EXTREMO"</formula>
    </cfRule>
    <cfRule type="cellIs" dxfId="2" priority="89" stopIfTrue="1" operator="equal">
      <formula>"ALTO"</formula>
    </cfRule>
    <cfRule type="cellIs" dxfId="1" priority="90" stopIfTrue="1" operator="equal">
      <formula>"MEDIO"</formula>
    </cfRule>
    <cfRule type="cellIs" dxfId="0" priority="91" stopIfTrue="1" operator="equal">
      <formula>"BAJO"</formula>
    </cfRule>
  </conditionalFormatting>
  <dataValidations count="1">
    <dataValidation type="list" allowBlank="1" showInputMessage="1" showErrorMessage="1" sqref="K26:K29 L11:L32 L33:L36">
      <formula1>OPCIONES</formula1>
    </dataValidation>
  </dataValidations>
  <printOptions horizontalCentered="1" verticalCentered="1"/>
  <pageMargins left="0.25" right="0.25" top="0.75" bottom="0.75" header="0.3" footer="0.3"/>
  <pageSetup scale="45" orientation="landscape" verticalDpi="4294967295"/>
  <rowBreaks count="1" manualBreakCount="1">
    <brk id="16" min="1" max="23" man="1"/>
  </rowBreaks>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Giselle Piñeros Pinilla</cp:lastModifiedBy>
  <dcterms:created xsi:type="dcterms:W3CDTF">2007-06-14T01:55:06Z</dcterms:created>
  <dcterms:modified xsi:type="dcterms:W3CDTF">2026-10-15T16:57:56Z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