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rabajos\Trabajo\ICCU\2026\198-2026\Obras\TroncalTurismo\Docs previos\"/>
    </mc:Choice>
  </mc:AlternateContent>
  <xr:revisionPtr revIDLastSave="0" documentId="13_ncr:1_{177503B4-D4C0-4E5F-BF64-1B5FB76383BE}" xr6:coauthVersionLast="47" xr6:coauthVersionMax="47" xr10:uidLastSave="{00000000-0000-0000-0000-000000000000}"/>
  <bookViews>
    <workbookView xWindow="19090" yWindow="-850" windowWidth="19420" windowHeight="10300" xr2:uid="{C9A5C1DB-DDB1-4084-9C5F-1081240717DC}"/>
  </bookViews>
  <sheets>
    <sheet name="Analisis numerico" sheetId="1" r:id="rId1"/>
    <sheet name="Busqueda" sheetId="6" r:id="rId2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t">#REF!</definedName>
    <definedName name="\V">#REF!</definedName>
    <definedName name="\X">#REF!</definedName>
    <definedName name="\Z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PU221">#REF!</definedName>
    <definedName name="__________________i1">#REF!</definedName>
    <definedName name="__________________PJ50">#REF!</definedName>
    <definedName name="__________________pj51">#REF!</definedName>
    <definedName name="_________________APU221">#REF!</definedName>
    <definedName name="_________________i1">#REF!</definedName>
    <definedName name="_________________PJ50">#REF!</definedName>
    <definedName name="_________________pj51">#REF!</definedName>
    <definedName name="________________APU465">#REF!</definedName>
    <definedName name="________________i1">#REF!</definedName>
    <definedName name="_______________AFC1">#REF!</definedName>
    <definedName name="_______________AFC3">#REF!</definedName>
    <definedName name="_______________AFC5">#REF!</definedName>
    <definedName name="_______________APU221">#REF!</definedName>
    <definedName name="_______________APU46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oa55">#REF!</definedName>
    <definedName name="_______________PJ50">#REF!</definedName>
    <definedName name="_______________pj51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APU221">#REF!</definedName>
    <definedName name="______________APU46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i1">#REF!</definedName>
    <definedName name="______________oa55">#REF!</definedName>
    <definedName name="______________PJ50">#REF!</definedName>
    <definedName name="______________pj51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APU221">#REF!</definedName>
    <definedName name="_____________APU46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oa55">#REF!</definedName>
    <definedName name="_____________PJ50">#REF!</definedName>
    <definedName name="_____________pj51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221">#REF!</definedName>
    <definedName name="____________APU46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i1">#REF!</definedName>
    <definedName name="____________oa55">#REF!</definedName>
    <definedName name="____________PJ50">#REF!</definedName>
    <definedName name="____________pj5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221">#REF!</definedName>
    <definedName name="___________APU46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oa55">#REF!</definedName>
    <definedName name="___________PJ50">#REF!</definedName>
    <definedName name="___________pj51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i1">#REF!</definedName>
    <definedName name="__________oa55">#REF!</definedName>
    <definedName name="__________PJ50">#REF!</definedName>
    <definedName name="__________pj51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acc4">#REF!</definedName>
    <definedName name="_________acc6">#REF!</definedName>
    <definedName name="_________acc8">#REF!</definedName>
    <definedName name="_________AFC1">#REF!</definedName>
    <definedName name="_________AFC3">#REF!</definedName>
    <definedName name="_________AFC5">#REF!</definedName>
    <definedName name="_________ALL2">#REF!</definedName>
    <definedName name="_________all3">#REF!</definedName>
    <definedName name="_________ALL4">#REF!</definedName>
    <definedName name="_________APU221">#REF!</definedName>
    <definedName name="_________APU465">#REF!</definedName>
    <definedName name="_________AWG1">#REF!</definedName>
    <definedName name="_________AWG12">#REF!</definedName>
    <definedName name="_________AWG14">#REF!</definedName>
    <definedName name="_________AWG2">#REF!</definedName>
    <definedName name="_________awg4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AN90">#REF!</definedName>
    <definedName name="_________CAN90375">#REF!</definedName>
    <definedName name="_________CAN90525">#REF!</definedName>
    <definedName name="_________CAN90600">#REF!</definedName>
    <definedName name="_________CAN90750">#REF!</definedName>
    <definedName name="_________geo4000">#REF!</definedName>
    <definedName name="_________i1">#REF!</definedName>
    <definedName name="_________INT2">#REF!</definedName>
    <definedName name="_________key2" hidden="1">#REF!</definedName>
    <definedName name="_________MA2">#REF!</definedName>
    <definedName name="_________mdc1">#REF!</definedName>
    <definedName name="_________mdc2">#REF!</definedName>
    <definedName name="_________MQ2">#REF!</definedName>
    <definedName name="_________MQ5">#REF!</definedName>
    <definedName name="_________oa55">#REF!</definedName>
    <definedName name="_________ORI886">#REF!</definedName>
    <definedName name="_________PAG23018">#REF!</definedName>
    <definedName name="_________PJ50">#REF!</definedName>
    <definedName name="_________pj51">#REF!</definedName>
    <definedName name="_________psi2000">#REF!</definedName>
    <definedName name="_________psi2500">#REF!</definedName>
    <definedName name="_________psi3000">#REF!</definedName>
    <definedName name="_________psi3500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tn4">#REF!</definedName>
    <definedName name="_________TN6">#REF!</definedName>
    <definedName name="_________TUB3">#REF!</definedName>
    <definedName name="_________TUB4">#REF!</definedName>
    <definedName name="________acc4">#REF!</definedName>
    <definedName name="________acc6">#REF!</definedName>
    <definedName name="________acc8">#REF!</definedName>
    <definedName name="________AFC1">#REF!</definedName>
    <definedName name="________AFC3">#REF!</definedName>
    <definedName name="________AFC5">#REF!</definedName>
    <definedName name="________ALL2">#REF!</definedName>
    <definedName name="________all3">#REF!</definedName>
    <definedName name="________ALL4">#REF!</definedName>
    <definedName name="________APU221">#REF!</definedName>
    <definedName name="________APU465">#REF!</definedName>
    <definedName name="________AWG1">#REF!</definedName>
    <definedName name="________AWG12">#REF!</definedName>
    <definedName name="________AWG14">#REF!</definedName>
    <definedName name="________AWG2">#REF!</definedName>
    <definedName name="________awg4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AN90">#REF!</definedName>
    <definedName name="________CAN90375">#REF!</definedName>
    <definedName name="________CAN90525">#REF!</definedName>
    <definedName name="________CAN90600">#REF!</definedName>
    <definedName name="________CAN90750">#REF!</definedName>
    <definedName name="________geo4000">#REF!</definedName>
    <definedName name="________i1">#REF!</definedName>
    <definedName name="________INT2">#REF!</definedName>
    <definedName name="________key2" hidden="1">#REF!</definedName>
    <definedName name="________key3" hidden="1">#REF!</definedName>
    <definedName name="________MA2">#REF!</definedName>
    <definedName name="________mdc1">#REF!</definedName>
    <definedName name="________mdc2">#REF!</definedName>
    <definedName name="________MQ2">#REF!</definedName>
    <definedName name="________MQ5">#REF!</definedName>
    <definedName name="________oa55">#REF!</definedName>
    <definedName name="________ORI886">#REF!</definedName>
    <definedName name="________PAG23018">#REF!</definedName>
    <definedName name="________PJ50">#REF!</definedName>
    <definedName name="________pj51">#REF!</definedName>
    <definedName name="________psi2000">#REF!</definedName>
    <definedName name="________psi2500">#REF!</definedName>
    <definedName name="________psi3000">#REF!</definedName>
    <definedName name="________psi350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tn4">#REF!</definedName>
    <definedName name="________TN6">#REF!</definedName>
    <definedName name="________TUB3">#REF!</definedName>
    <definedName name="________TUB4">#REF!</definedName>
    <definedName name="________tub91">#REF!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ub91">#REF!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cc4">#REF!</definedName>
    <definedName name="______acc6">#REF!</definedName>
    <definedName name="______acc8">#REF!</definedName>
    <definedName name="______AFC1">#REF!</definedName>
    <definedName name="______AFC3">#REF!</definedName>
    <definedName name="______AFC5">#REF!</definedName>
    <definedName name="______ALL2">#REF!</definedName>
    <definedName name="______all3">#REF!</definedName>
    <definedName name="______ALL4">#REF!</definedName>
    <definedName name="______APU221">#REF!</definedName>
    <definedName name="______APU465">#REF!</definedName>
    <definedName name="______AWG1">#REF!</definedName>
    <definedName name="______AWG12">#REF!</definedName>
    <definedName name="______AWG14">#REF!</definedName>
    <definedName name="______AWG2">#REF!</definedName>
    <definedName name="______awg4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AN90">#REF!</definedName>
    <definedName name="______CAN90375">#REF!</definedName>
    <definedName name="______CAN90525">#REF!</definedName>
    <definedName name="______CAN90600">#REF!</definedName>
    <definedName name="______CAN90750">#REF!</definedName>
    <definedName name="______COD1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eo4000">#REF!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NT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dc1">#REF!</definedName>
    <definedName name="______mdc2">#REF!</definedName>
    <definedName name="______MQ2">#REF!</definedName>
    <definedName name="______MQ5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ORI886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AG23018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si2000">#REF!</definedName>
    <definedName name="______psi2500">#REF!</definedName>
    <definedName name="______psi3000">#REF!</definedName>
    <definedName name="______psi350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n4">#REF!</definedName>
    <definedName name="______TN6">#REF!</definedName>
    <definedName name="______TUB3">#REF!</definedName>
    <definedName name="______TUB4">#REF!</definedName>
    <definedName name="______tub91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cc4">#REF!</definedName>
    <definedName name="_____acc6">#REF!</definedName>
    <definedName name="_____acc8">#REF!</definedName>
    <definedName name="_____AFC1">#REF!</definedName>
    <definedName name="_____AFC3">#REF!</definedName>
    <definedName name="_____AFC5">#REF!</definedName>
    <definedName name="_____ALL2">#REF!</definedName>
    <definedName name="_____all3">#REF!</definedName>
    <definedName name="_____ALL4">#REF!</definedName>
    <definedName name="_____ane7">#REF!</definedName>
    <definedName name="_____ane8">#REF!</definedName>
    <definedName name="_____APU221">#REF!</definedName>
    <definedName name="_____APU465">#REF!</definedName>
    <definedName name="_____Atp2">#REF!</definedName>
    <definedName name="_____AWG1">#REF!</definedName>
    <definedName name="_____AWG12">#REF!</definedName>
    <definedName name="_____AWG14">#REF!</definedName>
    <definedName name="_____AWG2">#REF!</definedName>
    <definedName name="_____awg4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AN90">#REF!</definedName>
    <definedName name="_____CAN90375">#REF!</definedName>
    <definedName name="_____CAN90525">#REF!</definedName>
    <definedName name="_____CAN90600">#REF!</definedName>
    <definedName name="_____CAN90750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eo4000">#REF!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T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dc1">#REF!</definedName>
    <definedName name="_____mdc2">#REF!</definedName>
    <definedName name="_____MQ2">#REF!</definedName>
    <definedName name="_____MQ5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I886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AG23018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si2000">#REF!</definedName>
    <definedName name="_____psi2500">#REF!</definedName>
    <definedName name="_____psi3000">#REF!</definedName>
    <definedName name="_____psi3500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n4">#REF!</definedName>
    <definedName name="_____TN6">#REF!</definedName>
    <definedName name="_____TUB3">#REF!</definedName>
    <definedName name="_____TUB4">#REF!</definedName>
    <definedName name="_____tub91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cc4">#REF!</definedName>
    <definedName name="____acc6">#REF!</definedName>
    <definedName name="____acc8">#REF!</definedName>
    <definedName name="____AFC1">#REF!</definedName>
    <definedName name="____AFC3">#REF!</definedName>
    <definedName name="____AFC5">#REF!</definedName>
    <definedName name="____ALL2">#REF!</definedName>
    <definedName name="____all3">#REF!</definedName>
    <definedName name="____ALL4">#REF!</definedName>
    <definedName name="____ane7">#REF!</definedName>
    <definedName name="____ane8">#REF!</definedName>
    <definedName name="____APU221">#REF!</definedName>
    <definedName name="____APU465">#REF!</definedName>
    <definedName name="____Atp2">#REF!</definedName>
    <definedName name="____AWG1">#REF!</definedName>
    <definedName name="____AWG12">#REF!</definedName>
    <definedName name="____AWG14">#REF!</definedName>
    <definedName name="____AWG2">#REF!</definedName>
    <definedName name="____awg4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N90">#REF!</definedName>
    <definedName name="____CAN90375">#REF!</definedName>
    <definedName name="____CAN90525">#REF!</definedName>
    <definedName name="____CAN90600">#REF!</definedName>
    <definedName name="____CAN90750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eo4000">#REF!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T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dc1">#REF!</definedName>
    <definedName name="____mdc2">#REF!</definedName>
    <definedName name="____MQ2">#REF!</definedName>
    <definedName name="____MQ5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I886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AG23018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si2000">#REF!</definedName>
    <definedName name="____psi2500">#REF!</definedName>
    <definedName name="____psi3000">#REF!</definedName>
    <definedName name="____psi3500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n4">#REF!</definedName>
    <definedName name="____TN6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UB3">#REF!</definedName>
    <definedName name="____TUB4">#REF!</definedName>
    <definedName name="____tub91">#REF!</definedName>
    <definedName name="____TYW6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cc4">#REF!</definedName>
    <definedName name="___acc6">#REF!</definedName>
    <definedName name="___acc8">#REF!</definedName>
    <definedName name="___AFC1">#REF!</definedName>
    <definedName name="___AFC3">#REF!</definedName>
    <definedName name="___AFC5">#REF!</definedName>
    <definedName name="___ALL2">#REF!</definedName>
    <definedName name="___all3">#REF!</definedName>
    <definedName name="___ALL4">#REF!</definedName>
    <definedName name="___ane7">#REF!</definedName>
    <definedName name="___ane8">#REF!</definedName>
    <definedName name="___APU221">#REF!</definedName>
    <definedName name="___APU465">#REF!</definedName>
    <definedName name="___Atp2">#REF!</definedName>
    <definedName name="___AWG1">#REF!</definedName>
    <definedName name="___AWG12">#REF!</definedName>
    <definedName name="___AWG14">#REF!</definedName>
    <definedName name="___AWG2">#REF!</definedName>
    <definedName name="___awg4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AN90">#REF!</definedName>
    <definedName name="___CAN90375">#REF!</definedName>
    <definedName name="___CAN90525">#REF!</definedName>
    <definedName name="___CAN90600">#REF!</definedName>
    <definedName name="___CAN9075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NE16" hidden="1">{#N/A,#N/A,FALSE,"Hoja1";#N/A,#N/A,FALSE,"Hoja2"}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eo4000">#REF!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NT2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dc1">#REF!</definedName>
    <definedName name="___mdc2">#REF!</definedName>
    <definedName name="___mov1" hidden="1">{#N/A,#N/A,FALSE,"Hoja1";#N/A,#N/A,FALSE,"Hoja2"}</definedName>
    <definedName name="___MQ2">#REF!</definedName>
    <definedName name="___MQ5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RI886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G23018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si2000">#REF!</definedName>
    <definedName name="___psi2500">#REF!</definedName>
    <definedName name="___psi3000">#REF!</definedName>
    <definedName name="___psi3500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n4">#REF!</definedName>
    <definedName name="___TN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UB3">#REF!</definedName>
    <definedName name="___TUB4">#REF!</definedName>
    <definedName name="___tub91">#REF!</definedName>
    <definedName name="___TYW6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Excel_BuiltIn_Print_Area_2_1_1">#REF!</definedName>
    <definedName name="__3Excel_BuiltIn_Print_Area_1_1">#REF!</definedName>
    <definedName name="__6Excel_BuiltIn_Print_Area_1_1_1">#REF!</definedName>
    <definedName name="__9Excel_BuiltIn_Print_Area_2_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c4">#REF!</definedName>
    <definedName name="__acc6">#REF!</definedName>
    <definedName name="__acc8">#REF!</definedName>
    <definedName name="__AFC1">#REF!</definedName>
    <definedName name="__AFC3">#REF!</definedName>
    <definedName name="__AFC5">#REF!</definedName>
    <definedName name="__aiu2">#REF!</definedName>
    <definedName name="__ALL2">#REF!</definedName>
    <definedName name="__all3">#REF!</definedName>
    <definedName name="__ALL4">#REF!</definedName>
    <definedName name="__ane7">#REF!</definedName>
    <definedName name="__ane8">#REF!</definedName>
    <definedName name="__APU221">#REF!</definedName>
    <definedName name="__APU465">#REF!</definedName>
    <definedName name="__Atp2">#REF!</definedName>
    <definedName name="__AWG1">#REF!</definedName>
    <definedName name="__AWG12">#REF!</definedName>
    <definedName name="__AWG14">#REF!</definedName>
    <definedName name="__AWG2">#REF!</definedName>
    <definedName name="__awg4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AN90">#REF!</definedName>
    <definedName name="__CAN90375">#REF!</definedName>
    <definedName name="__CAN90525">#REF!</definedName>
    <definedName name="__CAN90600">#REF!</definedName>
    <definedName name="__CAN90750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NE16" hidden="1">{#N/A,#N/A,FALSE,"Hoja1";#N/A,#N/A,FALSE,"Hoja2"}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FS01">#REF!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eo4000">#REF!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NT2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dc1">#REF!</definedName>
    <definedName name="__mdc2">#REF!</definedName>
    <definedName name="__mes1">#REF!</definedName>
    <definedName name="__Mes2">#REF!</definedName>
    <definedName name="__Mes3">#REF!</definedName>
    <definedName name="__mov1" hidden="1">{#N/A,#N/A,FALSE,"Hoja1";#N/A,#N/A,FALSE,"Hoja2"}</definedName>
    <definedName name="__MQ2">#REF!</definedName>
    <definedName name="__MQ5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RI886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AG23018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si2000">#REF!</definedName>
    <definedName name="__psi2500">#REF!</definedName>
    <definedName name="__psi3000">#REF!</definedName>
    <definedName name="__psi3500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n4">#REF!</definedName>
    <definedName name="__TN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3">#REF!</definedName>
    <definedName name="__TUB4">#REF!</definedName>
    <definedName name="__tub91">#REF!</definedName>
    <definedName name="__TYW6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__123Graph_ACart_Utilidad" hidden="1">#REF!</definedName>
    <definedName name="_1__Excel_BuiltIn_Print_Area_1_1">#REF!</definedName>
    <definedName name="_1_25">#REF!</definedName>
    <definedName name="_10_PR64_500_–_PR_69_541.49">#REF!</definedName>
    <definedName name="_10Excel_BuiltIn_Print_Area_4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2Excel_BuiltIn_Print_Area_2_1_1">#REF!</definedName>
    <definedName name="_12Excel_BuiltIn_Print_Area_4_1_1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4Excel_BuiltIn_Print_Area_1_1">#REF!</definedName>
    <definedName name="_14Excel_BuiltIn_Print_Area_4_1">#REF!</definedName>
    <definedName name="_14Excel_BuiltIn_Print_Area_5_1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5Excel_BuiltIn_Print_Area_4_1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6Excel_BuiltIn_Print_Area_4_1_1">#REF!</definedName>
    <definedName name="_16Excel_BuiltIn_Print_Area_5_1_1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8Excel_BuiltIn_Print_Area_4_1_1">#REF!</definedName>
    <definedName name="_18Excel_BuiltIn_Print_Area_5_1">#REF!</definedName>
    <definedName name="_18Sin_nombre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Sin_nombre">#REF!</definedName>
    <definedName name="_2__123Graph_BCart_Utilidad" hidden="1">#REF!</definedName>
    <definedName name="_2__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1Excel_BuiltIn_Print_Area_5_1">#REF!</definedName>
    <definedName name="_21Excel_BuiltIn_Print_Area_5_1_1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4Excel_BuiltIn_Print_Area_2_1">#REF!</definedName>
    <definedName name="_24Excel_BuiltIn_Print_Area_5_1_1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Sin_nombre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7Sin_nombre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9Excel_BuiltIn_Print_Area_2_1_1">#REF!</definedName>
    <definedName name="_2Excel_BuiltIn_Print_Area_1_1">#REF!</definedName>
    <definedName name="_2Sin_nombre">#REF!</definedName>
    <definedName name="_3" hidden="1">#REF!</definedName>
    <definedName name="_3__123Graph_CCart_Utilidad" hidden="1">#REF!</definedName>
    <definedName name="_3__Excel_BuiltIn_Print_Area_2_1">#REF!</definedName>
    <definedName name="_33Excel_BuiltIn_Print_Area_4_1">#REF!</definedName>
    <definedName name="_37Excel_BuiltIn_Print_Area_4_1_1">#REF!</definedName>
    <definedName name="_3ane_o10">#REF!</definedName>
    <definedName name="_3Excel_BuiltIn_Print_Area_1_1">#REF!</definedName>
    <definedName name="_4">#REF!</definedName>
    <definedName name="_4__123Graph_LBL_ACart_Utilidad" hidden="1">#REF!</definedName>
    <definedName name="_4__Excel_BuiltIn_Print_Area_2_1_1">#REF!</definedName>
    <definedName name="_41Excel_BuiltIn_Print_Area_5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6Excel_BuiltIn_Print_Area_5_1_1">#REF!</definedName>
    <definedName name="_4Excel_BuiltIn_Print_Area_1_1_1">#REF!</definedName>
    <definedName name="_5__123Graph_LBL_BCart_Utilidad" hidden="1">#REF!</definedName>
    <definedName name="_5__Excel_BuiltIn_Print_Area_4_1">#REF!</definedName>
    <definedName name="_53Sin_nombre">#REF!</definedName>
    <definedName name="_6__123Graph_LBL_CCart_Utilidad" hidden="1">#REF!</definedName>
    <definedName name="_6__Excel_BuiltIn_Print_Area_4_1_1">#REF!</definedName>
    <definedName name="_6Excel_BuiltIn_Print_Area_1_1_1">#REF!</definedName>
    <definedName name="_6Excel_BuiltIn_Print_Area_2_1">#REF!</definedName>
    <definedName name="_7__123Graph_XCart_Utilidad" hidden="1">#REF!</definedName>
    <definedName name="_7__Excel_BuiltIn_Print_Area_5_1">#REF!</definedName>
    <definedName name="_8__Excel_BuiltIn_Print_Area_5_1_1">#REF!</definedName>
    <definedName name="_8Acti_osdeobra">#REF!</definedName>
    <definedName name="_8Excel_BuiltIn_Print_Area_2_1_1">#REF!</definedName>
    <definedName name="_9__Sin_nombre">#REF!</definedName>
    <definedName name="_911A">#REF!</definedName>
    <definedName name="_912A">#REF!</definedName>
    <definedName name="_921A">#REF!</definedName>
    <definedName name="_922A">#REF!</definedName>
    <definedName name="_9Excel_BuiltIn_Print_Area_2_1">#REF!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17000">#REF!</definedName>
    <definedName name="_A20000">#REF!</definedName>
    <definedName name="_A2006" hidden="1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cc4">#REF!</definedName>
    <definedName name="_acc6">#REF!</definedName>
    <definedName name="_acc8">#REF!</definedName>
    <definedName name="_AFC1">#REF!</definedName>
    <definedName name="_AFC3">#REF!</definedName>
    <definedName name="_AFC5">#REF!</definedName>
    <definedName name="_AFI10">#REF!</definedName>
    <definedName name="_aiu2">#REF!</definedName>
    <definedName name="_ALL2">#REF!</definedName>
    <definedName name="_all3">#REF!</definedName>
    <definedName name="_ALL4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3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WG1">#REF!</definedName>
    <definedName name="_AWG12">#REF!</definedName>
    <definedName name="_AWG14">#REF!</definedName>
    <definedName name="_AWG2">#REF!</definedName>
    <definedName name="_awg4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N90">#REF!</definedName>
    <definedName name="_CAN90375">#REF!</definedName>
    <definedName name="_CAN90525">#REF!</definedName>
    <definedName name="_CAN90600">#REF!</definedName>
    <definedName name="_CAN90750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NE16" hidden="1">{#N/A,#N/A,FALSE,"Hoja1";#N/A,#N/A,FALSE,"Hoja2"}</definedName>
    <definedName name="_EST1">#REF!</definedName>
    <definedName name="_EST10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C">#REF!</definedName>
    <definedName name="_FEC5">#REF!,#REF!</definedName>
    <definedName name="_Fill" hidden="1">#REF!</definedName>
    <definedName name="_xlnm._FilterDatabase" localSheetId="0" hidden="1">'Analisis numerico'!$H$12:$H$32</definedName>
    <definedName name="_xlnm._FilterDatabase" hidden="1">#REF!</definedName>
    <definedName name="_FS01">#REF!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UM1">#REF!</definedName>
    <definedName name="_HUM2">#REF!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mp2">#REF!</definedName>
    <definedName name="_inf1">#REF!</definedName>
    <definedName name="_INT2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1">#REF!</definedName>
    <definedName name="_mdc2">#REF!</definedName>
    <definedName name="_mes1">#REF!</definedName>
    <definedName name="_Mes2">#REF!</definedName>
    <definedName name="_Mes3">#REF!</definedName>
    <definedName name="_MOD1">#REF!</definedName>
    <definedName name="_mov1" hidden="1">{#N/A,#N/A,FALSE,"Hoja1";#N/A,#N/A,FALSE,"Hoja2"}</definedName>
    <definedName name="_MQ2">#REF!</definedName>
    <definedName name="_MQ5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D1">#REF!</definedName>
    <definedName name="_OCI1">#REF!</definedName>
    <definedName name="_Order1" hidden="1">0</definedName>
    <definedName name="_Order2" hidden="1">255</definedName>
    <definedName name="_ORI886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23018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si2000">#REF!</definedName>
    <definedName name="_psi2500">#REF!</definedName>
    <definedName name="_psi3000">#REF!</definedName>
    <definedName name="_psi3500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gression_Int" hidden="1">1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" hidden="1">#REF!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ort1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FT">#REF!</definedName>
    <definedName name="_tn4">#REF!</definedName>
    <definedName name="_TN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3">#REF!</definedName>
    <definedName name="_TUB4">#REF!</definedName>
    <definedName name="_tub91">#REF!</definedName>
    <definedName name="_TYW6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c.4">#REF!</definedName>
    <definedName name="A.I.U">#REF!</definedName>
    <definedName name="A.N.2">#REF!</definedName>
    <definedName name="A.N.3">#REF!</definedName>
    <definedName name="A.N.4">#REF!</definedName>
    <definedName name="A.N.6">#REF!</definedName>
    <definedName name="A_1">#REF!</definedName>
    <definedName name="a_facturar">#REF!</definedName>
    <definedName name="A_impresión_IM">#REF!</definedName>
    <definedName name="A_IMPRESIÚ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A">#REF!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REA">#REF!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ARCO">#REF!</definedName>
    <definedName name="abc">#REF!</definedName>
    <definedName name="ABCD" hidden="1">#REF!</definedName>
    <definedName name="ABCDE" hidden="1">#REF!</definedName>
    <definedName name="ABFIN">#REF!</definedName>
    <definedName name="ABG">#REF!</definedName>
    <definedName name="ABIN">#REF!</definedName>
    <definedName name="absc">#N/A</definedName>
    <definedName name="absc_">#REF!</definedName>
    <definedName name="absc_1">#REF!</definedName>
    <definedName name="absc1">#REF!</definedName>
    <definedName name="ABSCF">#REF!</definedName>
    <definedName name="ABSCI">#REF!</definedName>
    <definedName name="ac">#REF!</definedName>
    <definedName name="ACA">#REF!</definedName>
    <definedName name="AccessDatabase" hidden="1">"C:\C-314\VOLUMENES\volfin4.mdb"</definedName>
    <definedName name="ace">#REF!</definedName>
    <definedName name="Acefy4200">#REF!</definedName>
    <definedName name="ACEITES">#REF!,#REF!,#REF!,#REF!,#REF!</definedName>
    <definedName name="Acero">#REF!</definedName>
    <definedName name="Acero_corrugado">#REF!</definedName>
    <definedName name="ACERO2">#REF!</definedName>
    <definedName name="acerorefuerzo">#REF!</definedName>
    <definedName name="Acopla_sanitario_grival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9">#REF!</definedName>
    <definedName name="ACTAAJUSTE3" hidden="1">{"via1",#N/A,TRUE,"general";"via2",#N/A,TRUE,"general";"via3",#N/A,TRUE,"general"}</definedName>
    <definedName name="actas">#REF!</definedName>
    <definedName name="Actividades">#REF!</definedName>
    <definedName name="actual">#REF!</definedName>
    <definedName name="ACTV">#REF!</definedName>
    <definedName name="acumulado">#REF!,#REF!,#REF!,#REF!</definedName>
    <definedName name="ad">#REF!</definedName>
    <definedName name="Adaptador_pvc">#REF!</definedName>
    <definedName name="adasd">#REF!</definedName>
    <definedName name="Adecueinstalacion">#REF!</definedName>
    <definedName name="Adei2">#REF!</definedName>
    <definedName name="ADFGSDB" hidden="1">{"via1",#N/A,TRUE,"general";"via2",#N/A,TRUE,"general";"via3",#N/A,TRUE,"general"}</definedName>
    <definedName name="ADI">#REF!</definedName>
    <definedName name="aditivo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dsgg" hidden="1">{"via1",#N/A,TRUE,"general";"via2",#N/A,TRUE,"general";"via3",#N/A,TRUE,"general"}</definedName>
    <definedName name="Agregado_Grueso">#REF!</definedName>
    <definedName name="Agregados">#REF!</definedName>
    <definedName name="agua">#REF!</definedName>
    <definedName name="ah">#REF!</definedName>
    <definedName name="ahe">#REF!</definedName>
    <definedName name="aida">#REF!</definedName>
    <definedName name="aida1">#REF!</definedName>
    <definedName name="AIRE">#REF!</definedName>
    <definedName name="Aire_Acondicionado_Inverter_12000_btu">#REF!</definedName>
    <definedName name="Aire_Acondicionado_Inverter_9000_btu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juste">#REF!</definedName>
    <definedName name="AJUSTES4B" hidden="1">#REF!</definedName>
    <definedName name="ala">#REF!</definedName>
    <definedName name="alam">#REF!</definedName>
    <definedName name="alambre">#REF!</definedName>
    <definedName name="Alambre_de_pua_calibre_14">#REF!</definedName>
    <definedName name="Alambre_negro">#REF!</definedName>
    <definedName name="alambredepua">#REF!</definedName>
    <definedName name="alambrenegro">#REF!</definedName>
    <definedName name="alc">#REF!</definedName>
    <definedName name="ALCANCE">'Analisis numerico'!#REF!</definedName>
    <definedName name="AlcanceProyecto">#REF!</definedName>
    <definedName name="alcantarillas">#REF!</definedName>
    <definedName name="ALCANTARILLASS7">#REF!</definedName>
    <definedName name="alejo">#REF!</definedName>
    <definedName name="alfajor">#REF!</definedName>
    <definedName name="ALFONSO">#REF!</definedName>
    <definedName name="ALM">#REF!</definedName>
    <definedName name="alquiler">#REF!</definedName>
    <definedName name="ALTO">#REF!</definedName>
    <definedName name="Ambien" hidden="1">#REF!</definedName>
    <definedName name="amortiguador">#REF!</definedName>
    <definedName name="Amount">#REF!</definedName>
    <definedName name="analequipo">#REF!</definedName>
    <definedName name="ANCLAJE">#REF!</definedName>
    <definedName name="AND">#REF!</definedName>
    <definedName name="Andamios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2x8">#REF!</definedName>
    <definedName name="ang3.4x8">#REF!</definedName>
    <definedName name="angulo_6_metros_3__16_x_2_pulgadas_g___50">#REF!</definedName>
    <definedName name="Angulo_de_platina__1_x1_x1_8">#REF!</definedName>
    <definedName name="anscount" hidden="1">1</definedName>
    <definedName name="AnsermaCartago">#REF!</definedName>
    <definedName name="AntCach">#REF!</definedName>
    <definedName name="Antic">#REF!</definedName>
    <definedName name="AnticAdic">#REF!</definedName>
    <definedName name="ANTICIPO">#REF!</definedName>
    <definedName name="AnticipoM1">#REF!</definedName>
    <definedName name="AnticipoM2">#REF!</definedName>
    <definedName name="AnticipoM3">#REF!</definedName>
    <definedName name="AnticipoM4">#REF!</definedName>
    <definedName name="Anticorrosivo">#REF!</definedName>
    <definedName name="ANTIROJ">#REF!</definedName>
    <definedName name="ANTONIA">#N/A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iy">#REF!</definedName>
    <definedName name="Apar.Sanitarios">#REF!</definedName>
    <definedName name="APELLIDOS">#REF!</definedName>
    <definedName name="API">#REF!</definedName>
    <definedName name="APLICA">#REF!</definedName>
    <definedName name="APPROVER">#REF!</definedName>
    <definedName name="APU">#REF!</definedName>
    <definedName name="APU_directos">#REF!</definedName>
    <definedName name="APU221.1">#REF!</definedName>
    <definedName name="APU221.2">#REF!</definedName>
    <definedName name="apua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bol">#REF!</definedName>
    <definedName name="arbolunmetro">#REF!</definedName>
    <definedName name="are">#REF!</definedName>
    <definedName name="AREA">#REF!</definedName>
    <definedName name="_xlnm.Extract">#REF!</definedName>
    <definedName name="_xlnm.Print_Area" localSheetId="0">'Analisis numerico'!$A$1:$AH$49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na">#REF!</definedName>
    <definedName name="ARENAR">#REF!</definedName>
    <definedName name="arg1.2">#REF!</definedName>
    <definedName name="armuve">#REF!</definedName>
    <definedName name="ARP">#REF!</definedName>
    <definedName name="Arrendamientos">#REF!</definedName>
    <definedName name="ARS">#REF!</definedName>
    <definedName name="ARTURO">#REF!</definedName>
    <definedName name="as">#REF!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#REF!</definedName>
    <definedName name="asdfñk">#REF!</definedName>
    <definedName name="Aseguracalidad">#REF!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B">#REF!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_Programado">#REF!</definedName>
    <definedName name="Avance_total">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nd">#REF!</definedName>
    <definedName name="bandera">#REF!</definedName>
    <definedName name="Base">#REF!</definedName>
    <definedName name="Base_datos_IM">#REF!</definedName>
    <definedName name="base_datos_t45">#REF!</definedName>
    <definedName name="base_VaR">#REF!</definedName>
    <definedName name="base1">#REF!</definedName>
    <definedName name="BASE1000">#REF!</definedName>
    <definedName name="base2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granular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_APU">#REF!</definedName>
    <definedName name="BD_EQUIPO">#REF!</definedName>
    <definedName name="BD_MANODEOBRA">#REF!</definedName>
    <definedName name="BD_MATERIALES">#REF!</definedName>
    <definedName name="BD_TRANSPORTES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">#REF!</definedName>
    <definedName name="BGFBFH" hidden="1">{"via1",#N/A,TRUE,"general";"via2",#N/A,TRUE,"general";"via3",#N/A,TRUE,"general"}</definedName>
    <definedName name="BGFBG">#REF!</definedName>
    <definedName name="bgh">#REF!</definedName>
    <definedName name="BGN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JHVVHGH">DATE(YEAR(Loan_Start),MONTH(Loan_Start)+Payment_Number,DAY(Loan_Start))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>#REF!</definedName>
    <definedName name="bnm">#REF!</definedName>
    <definedName name="bobcat">#REF!</definedName>
    <definedName name="bombaconcreto">#REF!</definedName>
    <definedName name="Bombas">#REF!</definedName>
    <definedName name="BONO">#REF!</definedName>
    <definedName name="BORDE1">#N/A</definedName>
    <definedName name="BORDER1">#REF!</definedName>
    <definedName name="BORDET">#REF!</definedName>
    <definedName name="BORSHE">#REF!</definedName>
    <definedName name="BORSUM">#REF!</definedName>
    <definedName name="botadero">#REF!</definedName>
    <definedName name="box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15_amp">#REF!</definedName>
    <definedName name="breaker_20_amp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RIQ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NORTE">#REF!</definedName>
    <definedName name="BUDGETSUR">#REF!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">#REF!</definedName>
    <definedName name="buld">#REF!</definedName>
    <definedName name="BULL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X">#REF!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">#REF!</definedName>
    <definedName name="CABARQ">#REF!</definedName>
    <definedName name="Cable__10">#REF!</definedName>
    <definedName name="Cable__12">#REF!</definedName>
    <definedName name="Cable__14">#REF!</definedName>
    <definedName name="Cableado">#REF!</definedName>
    <definedName name="CABLETEL">#REF!</definedName>
    <definedName name="cabt">#REF!</definedName>
    <definedName name="cad">#REF!</definedName>
    <definedName name="Caja_hexagonal_pvc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GAL">#REF!</definedName>
    <definedName name="cajoct">#REF!</definedName>
    <definedName name="CAJTACO">#REF!</definedName>
    <definedName name="CALEND">#REF!</definedName>
    <definedName name="CALENDARIO">#REF!</definedName>
    <definedName name="CALENDARIO1">#REF!</definedName>
    <definedName name="Caliche">#REF!</definedName>
    <definedName name="CALN">#REF!</definedName>
    <definedName name="camioneta">#REF!</definedName>
    <definedName name="camisapilotes">#REF!</definedName>
    <definedName name="CAMPO">#REF!</definedName>
    <definedName name="cancha">#REF!</definedName>
    <definedName name="CANDADO">#REF!</definedName>
    <definedName name="cang">#REF!</definedName>
    <definedName name="CANGURO">#REF!</definedName>
    <definedName name="CANT">#REF!</definedName>
    <definedName name="cantidad">#REF!,#REF!,#REF!,#REF!,#REF!,#REF!,#REF!,#REF!,#REF!,#REF!,#REF!,#REF!,#REF!,#REF!,#REF!,#REF!</definedName>
    <definedName name="cantidades">#REF!</definedName>
    <definedName name="CAOLIN">#REF!</definedName>
    <definedName name="CAP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">#REF!</definedName>
    <definedName name="capt">#REF!</definedName>
    <definedName name="CapTecnica1">#REF!</definedName>
    <definedName name="CapTecnica2">#REF!</definedName>
    <definedName name="CARBURO">#REF!</definedName>
    <definedName name="carg">#REF!</definedName>
    <definedName name="CARGA">#REF!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l1">#REF!</definedName>
    <definedName name="Carp.Aluminio">#REF!</definedName>
    <definedName name="Carp.Metalica">#REF!</definedName>
    <definedName name="CARRETERA">#REF!</definedName>
    <definedName name="CARRETERAS">#REF!</definedName>
    <definedName name="CARRO">#REF!</definedName>
    <definedName name="carroirrigador">#REF!</definedName>
    <definedName name="carrotanque">#REF!</definedName>
    <definedName name="cas">#REF!</definedName>
    <definedName name="Catalogo_Cargos_Metro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OND">#REF!</definedName>
    <definedName name="CCT">#REF!</definedName>
    <definedName name="ccto210">#REF!</definedName>
    <definedName name="CCXC2">#REF!</definedName>
    <definedName name="ccxc3">#REF!</definedName>
    <definedName name="ccxc4">#REF!</definedName>
    <definedName name="cd">#REF!</definedName>
    <definedName name="cdcd" hidden="1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DO">#REF!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m">#REF!</definedName>
    <definedName name="CEMBLANC">#REF!</definedName>
    <definedName name="CEMENTO">#REF!</definedName>
    <definedName name="Cemento_Blanco">#REF!</definedName>
    <definedName name="cementoasfaltico">#REF!</definedName>
    <definedName name="CEMGRIS">#REF!</definedName>
    <definedName name="Cera_para_pisos">#REF!</definedName>
    <definedName name="Cerrajeria">#REF!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ZO_PUNTILLA_ANCLAJES">#REF!</definedName>
    <definedName name="ChequeoCantidades">#REF!</definedName>
    <definedName name="CHK_PU">#REF!</definedName>
    <definedName name="CHP">#REF!</definedName>
    <definedName name="ci">#REF!</definedName>
    <definedName name="cid">#REF!</definedName>
    <definedName name="Cierrapuerta_hidraulico_ajustable_hasta_80_kilos">#REF!</definedName>
    <definedName name="CIERRELIC">#REF!</definedName>
    <definedName name="CINTA_MALLA_ADHESIVA_X_90M">#REF!</definedName>
    <definedName name="CIRCUITOS">#REF!</definedName>
    <definedName name="CISNEROS">#REF!</definedName>
    <definedName name="Ciudades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hidden="1">#REF!</definedName>
    <definedName name="CL">#REF!</definedName>
    <definedName name="clase">#REF!</definedName>
    <definedName name="clases_costos">#REF!</definedName>
    <definedName name="cmf">#REF!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1">#REF!</definedName>
    <definedName name="CODO1.2">#REF!</definedName>
    <definedName name="CODO1.4">#REF!</definedName>
    <definedName name="CODO1.5">#REF!</definedName>
    <definedName name="CODO10">#REF!</definedName>
    <definedName name="CODOALL4">#REF!</definedName>
    <definedName name="CODOS">#REF!</definedName>
    <definedName name="Codos_PVC_3">#REF!</definedName>
    <definedName name="CODSEC">#REF!</definedName>
    <definedName name="cogvsiruj">#REF!</definedName>
    <definedName name="COLON">#REF!</definedName>
    <definedName name="ColTap">#REF!</definedName>
    <definedName name="Com">#REF!</definedName>
    <definedName name="Combo_Sanitario_manantial_corona">#REF!</definedName>
    <definedName name="Combustible">#REF!</definedName>
    <definedName name="COMIDA">#REF!</definedName>
    <definedName name="COMP">#REF!</definedName>
    <definedName name="compactadorneumatico">#REF!</definedName>
    <definedName name="compneu">#REF!</definedName>
    <definedName name="COMPRE">#REF!</definedName>
    <definedName name="COMPRESOR">#REF!</definedName>
    <definedName name="COMPRESOR_DE_250_CMP">#REF!</definedName>
    <definedName name="compresor250cpm">#REF!</definedName>
    <definedName name="compresorbarrido">#REF!</definedName>
    <definedName name="Compresores">#REF!</definedName>
    <definedName name="COMPROBANTE_DE_PAGO">#REF!</definedName>
    <definedName name="CON">#REF!</definedName>
    <definedName name="conc">#REF!</definedName>
    <definedName name="Conc.2000">#REF!</definedName>
    <definedName name="Conc.2500">#REF!</definedName>
    <definedName name="Conc.3000">#REF!</definedName>
    <definedName name="CONC2000">#REF!</definedName>
    <definedName name="CONC3000">#REF!</definedName>
    <definedName name="concreto2000psi">#REF!</definedName>
    <definedName name="concreto2500">#REF!</definedName>
    <definedName name="concreto3000psi">#REF!</definedName>
    <definedName name="Concretos">#REF!</definedName>
    <definedName name="COND1.2">#REF!</definedName>
    <definedName name="COND1.4">#REF!</definedName>
    <definedName name="conoseñalizacion">#REF!</definedName>
    <definedName name="CONSENT">#REF!</definedName>
    <definedName name="ConseqCat">0</definedName>
    <definedName name="ConseqForMitRisk">3</definedName>
    <definedName name="constante">#REF!</definedName>
    <definedName name="Consultor">#REF!</definedName>
    <definedName name="CONT">#REF!</definedName>
    <definedName name="contador" hidden="1">1</definedName>
    <definedName name="contra">#REF!</definedName>
    <definedName name="Contratante">#REF!</definedName>
    <definedName name="CONTRATO">#REF!</definedName>
    <definedName name="COPIA">#REF!</definedName>
    <definedName name="COPIA1">#REF!</definedName>
    <definedName name="COPIA2">#REF!</definedName>
    <definedName name="copiao4">#REF!</definedName>
    <definedName name="Coraza">#REF!</definedName>
    <definedName name="Corona">#REF!</definedName>
    <definedName name="correctivos">#REF!</definedName>
    <definedName name="corri">#REF!</definedName>
    <definedName name="cortadorapavimento">#REF!</definedName>
    <definedName name="costo_estimado">#REF!</definedName>
    <definedName name="costo_explorer">#REF!</definedName>
    <definedName name="COSTO_FRENTE">#REF!</definedName>
    <definedName name="costo_total">#REF!</definedName>
    <definedName name="costo2" hidden="1">#REF!</definedName>
    <definedName name="CostoAnsermaCartago">#REF!</definedName>
    <definedName name="COSTODIRECTO">#REF!</definedName>
    <definedName name="CostoMediacanoaAnserma">#REF!</definedName>
    <definedName name="COSTOS">#REF!</definedName>
    <definedName name="COSTOS_DIRECTOS">#REF!</definedName>
    <definedName name="cp">#REF!</definedName>
    <definedName name="cpd">#REF!</definedName>
    <definedName name="CPoblado" hidden="1">""</definedName>
    <definedName name="credito_completa">#REF!</definedName>
    <definedName name="CRIST90350">#REF!</definedName>
    <definedName name="CRIST90525">#REF!</definedName>
    <definedName name="CRIST90600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idad">#REF!</definedName>
    <definedName name="Criticos">#REF!</definedName>
    <definedName name="cs">#REF!</definedName>
    <definedName name="CS_AVG_SIZE">#REF!</definedName>
    <definedName name="CS_WELDING">#REF!</definedName>
    <definedName name="cscond">#REF!</definedName>
    <definedName name="csd">#REF!</definedName>
    <definedName name="CTA">#REF!</definedName>
    <definedName name="CTE">#REF!</definedName>
    <definedName name="CTISTA">#REF!</definedName>
    <definedName name="CTODE">#REF!</definedName>
    <definedName name="CTR">#REF!</definedName>
    <definedName name="CTRL">#REF!</definedName>
    <definedName name="CTRPAG">#REF!</definedName>
    <definedName name="cua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pav">#REF!</definedName>
    <definedName name="Cuadrillas">#REF!</definedName>
    <definedName name="CUAL">#REF!</definedName>
    <definedName name="CUBARQ">#REF!</definedName>
    <definedName name="Cubierta">#REF!</definedName>
    <definedName name="CUBS">#REF!</definedName>
    <definedName name="cuentas">#REF!</definedName>
    <definedName name="CUNET" hidden="1">{"via1",#N/A,TRUE,"general";"via2",#N/A,TRUE,"general";"via3",#N/A,TRUE,"general"}</definedName>
    <definedName name="Curva_conduit_pvc_1_2">#REF!</definedName>
    <definedName name="Customize">#REF!</definedName>
    <definedName name="cv">#REF!</definedName>
    <definedName name="cv_51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10">#REF!</definedName>
    <definedName name="d_percápita">#REF!</definedName>
    <definedName name="DAFT">#REF!</definedName>
    <definedName name="DANDADO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EREV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 hidden="1">#REF!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hidden="1">{"via1",#N/A,TRUE,"general";"via2",#N/A,TRUE,"general";"via3",#N/A,TRUE,"general"}</definedName>
    <definedName name="defensametalica">#REF!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lin">#REF!</definedName>
    <definedName name="demanto">#REF!</definedName>
    <definedName name="demanto_51">#REF!</definedName>
    <definedName name="demarc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">#REF!</definedName>
    <definedName name="DERFE">#REF!</definedName>
    <definedName name="deriv">#REF!</definedName>
    <definedName name="desarrolladas">#REF!,#REF!,#REF!,#REF!</definedName>
    <definedName name="descapote" hidden="1">{"TAB1",#N/A,TRUE,"GENERAL";"TAB2",#N/A,TRUE,"GENERAL";"TAB3",#N/A,TRUE,"GENERAL";"TAB4",#N/A,TRUE,"GENERAL";"TAB5",#N/A,TRUE,"GENERAL"}</definedName>
    <definedName name="DESCRIPCION">#REF!</definedName>
    <definedName name="DescripcionVenta">#REF!</definedName>
    <definedName name="DESCUNMI">#REF!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kjrekjrjr">#REF!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DGDFG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_operacion">#REF!</definedName>
    <definedName name="dia24hr">#REF!</definedName>
    <definedName name="Diámetro">#REF!</definedName>
    <definedName name="diámetroft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r">#REF!</definedName>
    <definedName name="DIRTERRITORIAL">#REF!</definedName>
    <definedName name="DISP">#REF!</definedName>
    <definedName name="display_area_2">#REF!</definedName>
    <definedName name="DISPONIBILIDAD">#REF!</definedName>
    <definedName name="DistanciasPRS7801">#REF!</definedName>
    <definedName name="DistanciasPRS9003">#REF!</definedName>
    <definedName name="DistanciasPRS9004">#REF!</definedName>
    <definedName name="Diversos">#REF!</definedName>
    <definedName name="DIVISION">#N/A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C">#REF!</definedName>
    <definedName name="dolar">#REF!</definedName>
    <definedName name="DOLLAR">#REF!</definedName>
    <definedName name="DOR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en">#REF!</definedName>
    <definedName name="dren4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rywall">#REF!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G">#REF!</definedName>
    <definedName name="DSP">#REF!</definedName>
    <definedName name="DSP1_1">#REF!</definedName>
    <definedName name="DSP1_1_1">#REF!</definedName>
    <definedName name="DSV">#REF!</definedName>
    <definedName name="dt">#REF!</definedName>
    <definedName name="dtrhj" hidden="1">{"via1",#N/A,TRUE,"general";"via2",#N/A,TRUE,"general";"via3",#N/A,TRUE,"general"}</definedName>
    <definedName name="DTS">#REF!</definedName>
    <definedName name="DUCHAT">#REF!</definedName>
    <definedName name="Duracion">#REF!</definedName>
    <definedName name="DURMIENT4">#REF!</definedName>
    <definedName name="DURMIENTE">#REF!</definedName>
    <definedName name="DUROPISO">#REF!</definedName>
    <definedName name="Dv">#REF!</definedName>
    <definedName name="DWPRICE" hidden="1">#REF!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5UYU">#REF!</definedName>
    <definedName name="E60.13">#REF!</definedName>
    <definedName name="ECP">#REF!</definedName>
    <definedName name="ECP1_1">#REF!</definedName>
    <definedName name="ECP1_1_1">#REF!</definedName>
    <definedName name="EDAD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EW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">#REF!</definedName>
    <definedName name="ELABORATOR">#REF!</definedName>
    <definedName name="ELECTRICA">#REF!</definedName>
    <definedName name="ELECTRICAS">#REF!</definedName>
    <definedName name="ELIMINACIONPROYC">#REF!</definedName>
    <definedName name="emanto">#REF!</definedName>
    <definedName name="emanto_51">#REF!</definedName>
    <definedName name="eme">#REF!</definedName>
    <definedName name="EMPLEADO">#REF!</definedName>
    <definedName name="Empresa">#REF!</definedName>
    <definedName name="emu">#REF!</definedName>
    <definedName name="emul">#REF!</definedName>
    <definedName name="EMULSION">#REF!</definedName>
    <definedName name="emulsionasfaltica">#REF!</definedName>
    <definedName name="Enchape_euro_o_corona">#REF!</definedName>
    <definedName name="ENCUESTA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">#REF!</definedName>
    <definedName name="EQUI">#REF!</definedName>
    <definedName name="equip">#REF!</definedName>
    <definedName name="equipo">#REF!</definedName>
    <definedName name="EQUIPO_1">#REF!</definedName>
    <definedName name="Equipo_de_soldadura">#REF!</definedName>
    <definedName name="EQUIPO1">#REF!</definedName>
    <definedName name="equipo2">#REF!</definedName>
    <definedName name="equipooxicorte">#REF!</definedName>
    <definedName name="Equipos">#REF!</definedName>
    <definedName name="EQUIPOS1">#REF!</definedName>
    <definedName name="EquiposEspeciales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ewfwef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RT">#REF!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SOR">#REF!</definedName>
    <definedName name="Est_total">#REF!</definedName>
    <definedName name="ESTA">#REF!</definedName>
    <definedName name="Estabilidad">#REF!</definedName>
    <definedName name="Estabilidad2">#REF!</definedName>
    <definedName name="Estabilidad3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stuco_gl">#REF!</definedName>
    <definedName name="ETAP">#REF!</definedName>
    <definedName name="ETAPA_PACC">#REF!</definedName>
    <definedName name="Eternit__8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periencia1">#REF!</definedName>
    <definedName name="Experiencia2">#REF!</definedName>
    <definedName name="Experiencia3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EYT6Y">#REF!</definedName>
    <definedName name="F._INGRESO">#REF!</definedName>
    <definedName name="F._RETIRO">#REF!</definedName>
    <definedName name="F.L">#REF!</definedName>
    <definedName name="fa">#REF!</definedName>
    <definedName name="FABI">Scheduled_Payment+Extra_Payment</definedName>
    <definedName name="FABIAN">IF(Loan_Amount*Interest_Rate*Loan_Years*Loan_Start&gt;0,1,0)</definedName>
    <definedName name="FAC" hidden="1">#REF!</definedName>
    <definedName name="Facilidades">#REF!</definedName>
    <definedName name="factor">#REF!</definedName>
    <definedName name="FACTOR0">#REF!</definedName>
    <definedName name="FACTOR1">#REF!</definedName>
    <definedName name="FACTOR2">#REF!</definedName>
    <definedName name="factor3">#REF!</definedName>
    <definedName name="FACTOR4">#REF!</definedName>
    <definedName name="factura">#REF!</definedName>
    <definedName name="factura_del_mes">#REF!</definedName>
    <definedName name="FACTURADO">#REF!</definedName>
    <definedName name="fafssdfasfd">#REF!</definedName>
    <definedName name="FareWellStmnt">#REF!</definedName>
    <definedName name="FaseProyecto">#REF!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FB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">#REF!</definedName>
    <definedName name="FECH">#REF!</definedName>
    <definedName name="Fecha">#REF!</definedName>
    <definedName name="Fecha.ini">#REF!</definedName>
    <definedName name="Fecha_canti">#REF!</definedName>
    <definedName name="FECHA5">#REF!,#REF!</definedName>
    <definedName name="FechaInicio">#REF!</definedName>
    <definedName name="FechaTermina">#REF!</definedName>
    <definedName name="FechaTerminacion">#REF!</definedName>
    <definedName name="FEFE">#REF!</definedName>
    <definedName name="fer">#REF!</definedName>
    <definedName name="ferfer" hidden="1">{"via1",#N/A,TRUE,"general";"via2",#N/A,TRUE,"general";"via3",#N/A,TRUE,"general"}</definedName>
    <definedName name="fermel">#REF!</definedName>
    <definedName name="Ferreteria">#REF!</definedName>
    <definedName name="fertilizantes">#REF!</definedName>
    <definedName name="Festivos">#REF!</definedName>
    <definedName name="ff">#REF!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AS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hxf">#N/A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gxh">#N/A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">#REF!</definedName>
    <definedName name="Fil_Fechas">#REF!</definedName>
    <definedName name="fill1" hidden="1">#REF!</definedName>
    <definedName name="filt">#REF!</definedName>
    <definedName name="FILTROS">#REF!</definedName>
    <definedName name="Fin_de_semana">#REF!</definedName>
    <definedName name="final">#REF!</definedName>
    <definedName name="FINANCIACION">#REF!</definedName>
    <definedName name="FinePrint">#REF!</definedName>
    <definedName name="FINI">#REF!</definedName>
    <definedName name="fk">#REF!</definedName>
    <definedName name="flq">#REF!</definedName>
    <definedName name="Flujo">#REF!</definedName>
    <definedName name="Flujo2">#REF!</definedName>
    <definedName name="Flujo3">#REF!</definedName>
    <definedName name="FM">1.18</definedName>
    <definedName name="fnic">#REF!</definedName>
    <definedName name="FO">1.32</definedName>
    <definedName name="Fondo">#REF!</definedName>
    <definedName name="FORDESCR">#REF!</definedName>
    <definedName name="form">#REF!</definedName>
    <definedName name="FORM_C3">#REF!</definedName>
    <definedName name="FORMALE">#REF!</definedName>
    <definedName name="Formaleta">#REF!</definedName>
    <definedName name="formaletaconcreto">#REF!</definedName>
    <definedName name="formaletajuntas">#REF!</definedName>
    <definedName name="Formaletas">#REF!</definedName>
    <definedName name="FORMOLT">#REF!</definedName>
    <definedName name="formu">#REF!</definedName>
    <definedName name="Formulario">+#REF!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CR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#REF!</definedName>
    <definedName name="Fuente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NCHOTEJ">#REF!</definedName>
    <definedName name="GAS">#REF!</definedName>
    <definedName name="Gastosbancarios">#REF!</definedName>
    <definedName name="Gastoslegales">#REF!</definedName>
    <definedName name="Gastosviaje">#REF!</definedName>
    <definedName name="gav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">#REF!</definedName>
    <definedName name="geodren">#REF!</definedName>
    <definedName name="geomalla">#REF!</definedName>
    <definedName name="Geosinteticos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MAN">#REF!</definedName>
    <definedName name="GESTORTECNICO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R">#REF!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#N/A</definedName>
    <definedName name="giovapg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NTH">#REF!</definedName>
    <definedName name="gñ">#REF!</definedName>
    <definedName name="GOR">#REF!</definedName>
    <definedName name="GOT">#REF!</definedName>
    <definedName name="gp">#REF!</definedName>
    <definedName name="gph">#REF!</definedName>
    <definedName name="GPO">#REF!</definedName>
    <definedName name="GPR">#REF!</definedName>
    <definedName name="GR">#REF!</definedName>
    <definedName name="GRAD">#REF!</definedName>
    <definedName name="GRADA">#REF!</definedName>
    <definedName name="gradacion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verde">#REF!</definedName>
    <definedName name="graNo">#REF!</definedName>
    <definedName name="grap">#REF!</definedName>
    <definedName name="grapa">#REF!</definedName>
    <definedName name="grapas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4">#REF!</definedName>
    <definedName name="gres6">#REF!</definedName>
    <definedName name="GRES7">#REF!</definedName>
    <definedName name="gres8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TYT">#REF!</definedName>
    <definedName name="GUADAÑADORA">#REF!</definedName>
    <definedName name="GUANTESCA">#REF!</definedName>
    <definedName name="GUANTESCU">#REF!</definedName>
    <definedName name="GVGVG">#REF!</definedName>
    <definedName name="gy">#REF!</definedName>
    <definedName name="h">#REF!</definedName>
    <definedName name="H_pump">#REF!</definedName>
    <definedName name="h2o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jo11" hidden="1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ADURA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lopoliester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">#REF!</definedName>
    <definedName name="HOJA1">#REF!</definedName>
    <definedName name="HOJA444">DATE(YEAR([0]!Loan_Start),MONTH([0]!Loan_Start)+Payment_Number,DAY([0]!Loan_Start))</definedName>
    <definedName name="HOJA8">#REF!</definedName>
    <definedName name="Honorarios">#REF!</definedName>
    <definedName name="HOR">#REF!</definedName>
    <definedName name="HORA">#REF!</definedName>
    <definedName name="HORALL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p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ermeabilizantes">#REF!</definedName>
    <definedName name="IMPRE">#REF!</definedName>
    <definedName name="IMPRESSION">#REF!</definedName>
    <definedName name="imprev">#REF!</definedName>
    <definedName name="imprevistos">#REF!</definedName>
    <definedName name="imprimir">#REF!</definedName>
    <definedName name="IMPTOS">#REF!</definedName>
    <definedName name="IMPTOS1">#REF!</definedName>
    <definedName name="IN">#REF!</definedName>
    <definedName name="INC">#REF!</definedName>
    <definedName name="INCR._PRODC.">#REF!</definedName>
    <definedName name="IND">#REF!</definedName>
    <definedName name="INDI">#REF!</definedName>
    <definedName name="Indicadores" hidden="1">{#N/A,#N/A,FALSE,"Hoja1";#N/A,#N/A,FALSE,"Hoja2"}</definedName>
    <definedName name="INDICE">#REF!</definedName>
    <definedName name="INDICES">#REF!</definedName>
    <definedName name="indirectos">#REF!</definedName>
    <definedName name="inf">#REF!</definedName>
    <definedName name="INFG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">#REF!</definedName>
    <definedName name="iniciales">#REF!,#REF!,#REF!,#REF!</definedName>
    <definedName name="Inicio">#REF!</definedName>
    <definedName name="INMEL">#REF!</definedName>
    <definedName name="INPU">#REF!</definedName>
    <definedName name="INPUT">#REF!</definedName>
    <definedName name="insecticida">#REF!</definedName>
    <definedName name="Inst.Electricas">#REF!</definedName>
    <definedName name="Inst.Hidrosanitarias">#REF!</definedName>
    <definedName name="Instalación_TM_incluye15Breake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R">#REF!</definedName>
    <definedName name="Interruptor_Doble">#REF!</definedName>
    <definedName name="Interruptor_sencillo">#REF!</definedName>
    <definedName name="Interventor">#REF!</definedName>
    <definedName name="INTERVENTORIA" hidden="1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#REF!</definedName>
    <definedName name="IP">#REF!</definedName>
    <definedName name="ir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_DE_PAGO">#REF!</definedName>
    <definedName name="ITEM1">#REF!</definedName>
    <definedName name="ITEM1.1">#REF!</definedName>
    <definedName name="ITEM1.1CD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17">#REF!</definedName>
    <definedName name="ITEM19">#REF!</definedName>
    <definedName name="item1a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0">#REF!</definedName>
    <definedName name="item210.3">#REF!</definedName>
    <definedName name="ITEM23">#REF!</definedName>
    <definedName name="item230.1">#REF!</definedName>
    <definedName name="ITEM24">#REF!</definedName>
    <definedName name="ITEM25">#REF!</definedName>
    <definedName name="ITEM28">#REF!</definedName>
    <definedName name="ITEM29">#REF!</definedName>
    <definedName name="item2a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0">#REF!</definedName>
    <definedName name="item320.2">#REF!</definedName>
    <definedName name="item330.1">#REF!</definedName>
    <definedName name="ITEM39">#REF!</definedName>
    <definedName name="ITEM4">#REF!</definedName>
    <definedName name="ITEM40">#REF!</definedName>
    <definedName name="ITEM41">#REF!</definedName>
    <definedName name="item420">#REF!</definedName>
    <definedName name="item450.2P">#REF!</definedName>
    <definedName name="ITEM5">#REF!</definedName>
    <definedName name="ITEM6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8">#REF!</definedName>
    <definedName name="ITEM9">#REF!</definedName>
    <definedName name="item900.2">#REF!</definedName>
    <definedName name="ItemCodos">#REF!</definedName>
    <definedName name="ITEMES">#REF!</definedName>
    <definedName name="i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IZQ">#REF!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v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JI">#REF!</definedName>
    <definedName name="JIK" hidden="1">#REF!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>#REF!</definedName>
    <definedName name="jojo">#REF!</definedName>
    <definedName name="JOTA">#N/A</definedName>
    <definedName name="JP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itdesiembra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jwhdfnñewkrgnwekñl" hidden="1">{"TAB1",#N/A,TRUE,"GENERAL";"TAB2",#N/A,TRUE,"GENERAL";"TAB3",#N/A,TRUE,"GENERAL";"TAB4",#N/A,TRUE,"GENERAL";"TAB5",#N/A,TRUE,"GENERAL"}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UK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D">#REF!</definedName>
    <definedName name="LAD9X15X29">#REF!</definedName>
    <definedName name="LADO">#REF!</definedName>
    <definedName name="ladrec">#REF!</definedName>
    <definedName name="Ladrillos">#REF!</definedName>
    <definedName name="LAF">#REF!</definedName>
    <definedName name="LAMCOLDROLL">#REF!</definedName>
    <definedName name="lame" hidden="1">#REF!</definedName>
    <definedName name="Lamina_superboard">#REF!</definedName>
    <definedName name="LAMINA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chada_juntas">#REF!</definedName>
    <definedName name="LENCY">#REF!</definedName>
    <definedName name="lia">#REF!</definedName>
    <definedName name="Libro1_Hoja1_Lista">#REF!</definedName>
    <definedName name="LICITACION">#REF!</definedName>
    <definedName name="Líder">#REF!</definedName>
    <definedName name="LIJA">#REF!</definedName>
    <definedName name="LIMP">#REF!</definedName>
    <definedName name="LINEA">#REF!</definedName>
    <definedName name="lista">#REF!</definedName>
    <definedName name="LISTA_DE_EQUIPOS">#REF!</definedName>
    <definedName name="listaaguas">#REF!</definedName>
    <definedName name="ListaCantidad">#REF!</definedName>
    <definedName name="Listado">#REF!</definedName>
    <definedName name="LISTADO_DE_MATERIALES">#REF!</definedName>
    <definedName name="LISTADO_MANO_DE_OBRA">#REF!</definedName>
    <definedName name="Listado1">#REF!</definedName>
    <definedName name="listados">#REF!</definedName>
    <definedName name="listaelec">#REF!</definedName>
    <definedName name="ListaItem">#REF!</definedName>
    <definedName name="ListaUni">#REF!</definedName>
    <definedName name="Liston_2x2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LIZACION_Y_REPLANTEO">#REF!</definedName>
    <definedName name="LOCALIZACIÓN_Y_REPLANTEO._ESTRUCTURAS">#REF!</definedName>
    <definedName name="LOGO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OPE">#REF!</definedName>
    <definedName name="lp">#REF!</definedName>
    <definedName name="lplpl" hidden="1">{"via1",#N/A,TRUE,"general";"via2",#N/A,TRUE,"general";"via3",#N/A,TRUE,"general"}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v">#REF!</definedName>
    <definedName name="m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deras">#REF!</definedName>
    <definedName name="maestro">#REF!</definedName>
    <definedName name="mafdsf" hidden="1">{"via1",#N/A,TRUE,"general";"via2",#N/A,TRUE,"general";"via3",#N/A,TRUE,"general"}</definedName>
    <definedName name="MAL">#REF!&lt;2.5</definedName>
    <definedName name="MALLA">#REF!</definedName>
    <definedName name="Malla_4x4">#REF!</definedName>
    <definedName name="Malla_Electrosoldada">#REF!</definedName>
    <definedName name="mallaelectrosoldada">#REF!</definedName>
    <definedName name="MALLAOND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">#REF!</definedName>
    <definedName name="manodeobra">#REF!</definedName>
    <definedName name="Mantenyreparacion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r">#REF!</definedName>
    <definedName name="MARAVILLA" hidden="1">{"PRES REHAB ARM-PER POR ITEMS  KM A KM",#N/A,TRUE,"Rehabilitacion Arm-Per"}</definedName>
    <definedName name="MARCO_H">#REF!</definedName>
    <definedName name="margen">#REF!</definedName>
    <definedName name="margen_total">#REF!</definedName>
    <definedName name="marina">#REF!</definedName>
    <definedName name="MARMOLINA">#REF!</definedName>
    <definedName name="MARTA">IF(Loan_Amount*Interest_Rate*Loan_Years*Loan_Start&gt;0,1,0)</definedName>
    <definedName name="MARTHA">#REF!</definedName>
    <definedName name="martillodemoledor">#REF!</definedName>
    <definedName name="MARYLUZ" hidden="1">{"PRES REHAB ARM-PER POR ITEMS  KM A KM",#N/A,TRUE,"Rehabilitacion Arm-Per"}</definedName>
    <definedName name="MASILLA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#REF!</definedName>
    <definedName name="MATERIAL">#REF!</definedName>
    <definedName name="Material_seleccionado">#REF!</definedName>
    <definedName name="materiales">#REF!</definedName>
    <definedName name="materiales1">#REF!</definedName>
    <definedName name="materialtrituradofiltro">#REF!</definedName>
    <definedName name="MaterialTub">#REF!</definedName>
    <definedName name="MatProdesional">#REF!</definedName>
    <definedName name="MATRIZ">#REF!</definedName>
    <definedName name="MATRIZ_DE_DATOS">#REF!</definedName>
    <definedName name="MATRIZ_ITEMS">#REF!</definedName>
    <definedName name="MATRIZRICS">#REF!</definedName>
    <definedName name="matseleccionadorelleno">#REF!</definedName>
    <definedName name="MAU">#REF!</definedName>
    <definedName name="MAX">#REF!</definedName>
    <definedName name="MCCs">#REF!</definedName>
    <definedName name="mdc">#REF!</definedName>
    <definedName name="mdc2a">#REF!</definedName>
    <definedName name="mdd" hidden="1">{"via1",#N/A,TRUE,"general";"via2",#N/A,TRUE,"general";"via3",#N/A,TRUE,"general"}</definedName>
    <definedName name="MediacanoaAnserma">#REF!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m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Z">#REF!</definedName>
    <definedName name="MEZCLA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croelementos">#REF!</definedName>
    <definedName name="microesferas">#REF!</definedName>
    <definedName name="MIN_MAX_sma">#REF!</definedName>
    <definedName name="Minimo">#REF!</definedName>
    <definedName name="MIO">#REF!</definedName>
    <definedName name="MIU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D">#REF!</definedName>
    <definedName name="MOdelo2">#REF!</definedName>
    <definedName name="modi1">#REF!</definedName>
    <definedName name="MODIF1">#REF!</definedName>
    <definedName name="MODIF1_2">#REF!</definedName>
    <definedName name="MODIF1_7">#REF!</definedName>
    <definedName name="MOdificad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rtero_1_10">#REF!</definedName>
    <definedName name="Mortero_1_5">#REF!</definedName>
    <definedName name="Mortero_1_6">#REF!</definedName>
    <definedName name="mortero13">#REF!</definedName>
    <definedName name="moto">#REF!</definedName>
    <definedName name="MOTOBOMBA">#REF!</definedName>
    <definedName name="motoniveladora">#REF!</definedName>
    <definedName name="motosierra">#REF!</definedName>
    <definedName name="MOV" hidden="1">{#N/A,#N/A,FALSE,"Hoja1";#N/A,#N/A,FALSE,"Hoja2"}</definedName>
    <definedName name="mr">#REF!</definedName>
    <definedName name="MRLART">#REF!</definedName>
    <definedName name="MRSUPDET">#REF!</definedName>
    <definedName name="Mtz_Avance">#REF!</definedName>
    <definedName name="MUEST">#REF!</definedName>
    <definedName name="MuestNo">#REF!</definedName>
    <definedName name="muestra">#REF!</definedName>
    <definedName name="MuestraNo">#REF!</definedName>
    <definedName name="Mv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ATALIA">#REF!</definedName>
    <definedName name="NATALIA22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MNHM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THN">#REF!</definedName>
    <definedName name="NO">#REF!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INTERVENTOR">#REF!</definedName>
    <definedName name="NombreProyecto">#REF!</definedName>
    <definedName name="NombreVicepresidencia">#REF!</definedName>
    <definedName name="NORDEN">#REF!</definedName>
    <definedName name="Norte">#REF!</definedName>
    <definedName name="NPAGE">#REF!</definedName>
    <definedName name="nr">#REF!</definedName>
    <definedName name="nt">#REF!</definedName>
    <definedName name="NUCLEO">#REF!</definedName>
    <definedName name="NUCNUM">#REF!</definedName>
    <definedName name="NUEVA">#REF!</definedName>
    <definedName name="NUEVO">#REF!</definedName>
    <definedName name="NÚM">#REF!</definedName>
    <definedName name="Num_Pmt_Per_Year">#REF!</definedName>
    <definedName name="Number_of_Payments">MATCH(0.01,End_Bal,-1)+1</definedName>
    <definedName name="NUMERAL">#REF!</definedName>
    <definedName name="NÚMERO">#REF!</definedName>
    <definedName name="NUNI">#REF!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 hidden="1">#REF!</definedName>
    <definedName name="º1">#REF!</definedName>
    <definedName name="Ø5.8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jetolote2">#REF!</definedName>
    <definedName name="obr">#REF!</definedName>
    <definedName name="Obra">#REF!</definedName>
    <definedName name="obra_mes">#REF!</definedName>
    <definedName name="obra_pendiente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re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erta">#REF!</definedName>
    <definedName name="ofi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K">#REF!</definedName>
    <definedName name="ome">#REF!</definedName>
    <definedName name="OnceThru">0</definedName>
    <definedName name="OÑ">#REF!</definedName>
    <definedName name="oo">#REF!</definedName>
    <definedName name="OOMOO">#REF!</definedName>
    <definedName name="OOMOOM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DOP">#REF!</definedName>
    <definedName name="Operario">#REF!</definedName>
    <definedName name="OR">#REF!</definedName>
    <definedName name="ORDEN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SCAR">#REF!</definedName>
    <definedName name="OTR">#REF!</definedName>
    <definedName name="OTRO">#REF!</definedName>
    <definedName name="otrocd">#REF!</definedName>
    <definedName name="otroci">#REF!</definedName>
    <definedName name="otroimprev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BMERIL">#REF!</definedName>
    <definedName name="Page____1____of____2">#REF!</definedName>
    <definedName name="PÁGINA_DOS">#REF!</definedName>
    <definedName name="PÁGINA_UNO">#REF!</definedName>
    <definedName name="PAJARITA">#REF!</definedName>
    <definedName name="Panel_Led_Plano_de_18w">#REF!</definedName>
    <definedName name="par">#REF!</definedName>
    <definedName name="PARAFINA">#REF!</definedName>
    <definedName name="PARAL">#REF!</definedName>
    <definedName name="Parametro_Peso">#REF!</definedName>
    <definedName name="PARTICULAR">#REF!</definedName>
    <definedName name="pasav">#REF!</definedName>
    <definedName name="pasavia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d">#REF!</definedName>
    <definedName name="pedro">#REF!</definedName>
    <definedName name="Pegante_PVC">#REF!</definedName>
    <definedName name="pegatachas">#REF!</definedName>
    <definedName name="pendiente" hidden="1">#REF!</definedName>
    <definedName name="PEPE">#REF!</definedName>
    <definedName name="PERC3">#REF!</definedName>
    <definedName name="PERFIL_ANGULO_2.5_X_2.5_X_2.44__Cund">#REF!</definedName>
    <definedName name="Perfil_c_120x50mm">#REF!</definedName>
    <definedName name="PERFIL_OMEGA_X_2.44_C_26">#REF!</definedName>
    <definedName name="PERFIL_VIGUETA_PRINCIPAL_X_2.44_Cund">#REF!</definedName>
    <definedName name="PERFILW">#REF!</definedName>
    <definedName name="Periodo">#REF!</definedName>
    <definedName name="PeriodoPago">#REF!</definedName>
    <definedName name="PeriodoRepago">#REF!</definedName>
    <definedName name="PeriodoRepagoCCP">#REF!</definedName>
    <definedName name="PERRD">#REF!</definedName>
    <definedName name="Personal">#REF!</definedName>
    <definedName name="PESMAL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ETRIL">#REF!</definedName>
    <definedName name="phed">#REF!</definedName>
    <definedName name="phen">#REF!</definedName>
    <definedName name="pi">#REF!</definedName>
    <definedName name="pie">#REF!</definedName>
    <definedName name="pied">#REF!</definedName>
    <definedName name="piedeamigos">#REF!</definedName>
    <definedName name="PIEDRA">#REF!</definedName>
    <definedName name="piedragav">#REF!</definedName>
    <definedName name="PILOTE">#REF!</definedName>
    <definedName name="Pin">#REF!</definedName>
    <definedName name="Pindis">#REF!</definedName>
    <definedName name="pint">#REF!</definedName>
    <definedName name="pintura">#REF!</definedName>
    <definedName name="Pintura_esmalte">#REF!</definedName>
    <definedName name="Pintura_Exterior">#REF!</definedName>
    <definedName name="Pintura_Interior_Gl">#REF!</definedName>
    <definedName name="Pinturas">#REF!</definedName>
    <definedName name="pinturatipotrafico">#REF!</definedName>
    <definedName name="pintyura">#REF!</definedName>
    <definedName name="PIP">#REF!</definedName>
    <definedName name="Piscinas">#REF!</definedName>
    <definedName name="Piso">#REF!</definedName>
    <definedName name="PISOS">#REF!</definedName>
    <definedName name="PisosEnchape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s_.9x.9_Azul_labrador">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CHON">#REF!</definedName>
    <definedName name="planta">#REF!</definedName>
    <definedName name="plantula">#REF!</definedName>
    <definedName name="PLATINA1">#REF!</definedName>
    <definedName name="Platinas">#REF!</definedName>
    <definedName name="Plaz">#REF!</definedName>
    <definedName name="PlazAIU">#REF!</definedName>
    <definedName name="Plazo">#REF!</definedName>
    <definedName name="PlazoAIU">#REF!</definedName>
    <definedName name="PlazoM1">#REF!</definedName>
    <definedName name="PlazoM2">#REF!</definedName>
    <definedName name="PlazoM3">#REF!</definedName>
    <definedName name="PlazoM4">#REF!</definedName>
    <definedName name="plena">#REF!</definedName>
    <definedName name="PLPLUNN" hidden="1">{"TAB1",#N/A,TRUE,"GENERAL";"TAB2",#N/A,TRUE,"GENERAL";"TAB3",#N/A,TRUE,"GENERAL";"TAB4",#N/A,TRUE,"GENERAL";"TAB5",#N/A,TRUE,"GENERAL"}</definedName>
    <definedName name="pluma">#REF!</definedName>
    <definedName name="PMCC">#REF!</definedName>
    <definedName name="PMP">#REF!</definedName>
    <definedName name="pneu">#REF!</definedName>
    <definedName name="pñ">#REF!</definedName>
    <definedName name="po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RV">#REF!</definedName>
    <definedName name="pos">#REF!</definedName>
    <definedName name="POSICION_PRESUP">#REF!</definedName>
    <definedName name="POSICIONES">#REF!</definedName>
    <definedName name="post">#REF!</definedName>
    <definedName name="poste">#REF!</definedName>
    <definedName name="postecerca">#REF!</definedName>
    <definedName name="postedefensamet">#REF!</definedName>
    <definedName name="postes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_INICIAL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fabricados">#REF!</definedName>
    <definedName name="PREMIR">#REF!</definedName>
    <definedName name="PRESION1">#REF!</definedName>
    <definedName name="PRESION1.2">#REF!</definedName>
    <definedName name="PRESION1.5">#REF!</definedName>
    <definedName name="PRESION3.4">#REF!</definedName>
    <definedName name="PREST">#REF!</definedName>
    <definedName name="PRESTACIONES">#REF!</definedName>
    <definedName name="Prestaciones_sociales">#REF!</definedName>
    <definedName name="PRESUPNORTE">#REF!</definedName>
    <definedName name="PRESUPSUR">#REF!</definedName>
    <definedName name="Presupuesto" hidden="1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j">#N/A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_mes">#REF!</definedName>
    <definedName name="PRODUCTCARB">#REF!</definedName>
    <definedName name="PRODUCTEST">#REF!</definedName>
    <definedName name="PRODUCTO">#REF!</definedName>
    <definedName name="PRODUCTOCARBON">#REF!</definedName>
    <definedName name="PRODUCTOTEST">#REF!</definedName>
    <definedName name="profesionales">#REF!</definedName>
    <definedName name="PrOfic">#REF!</definedName>
    <definedName name="PROG" hidden="1">#REF!</definedName>
    <definedName name="PROGDES">#REF!</definedName>
    <definedName name="Programa">#REF!</definedName>
    <definedName name="programainv">#REF!</definedName>
    <definedName name="propiedad">#REF!</definedName>
    <definedName name="propieRep">#REF!</definedName>
    <definedName name="Proponente">#REF!</definedName>
    <definedName name="PROVISIONALES" hidden="1">#REF!</definedName>
    <definedName name="PROYAL">#REF!</definedName>
    <definedName name="PRUE" hidden="1">{#N/A,#N/A,FALSE,"Hoja1";#N/A,#N/A,FALSE,"Hoja2"}</definedName>
    <definedName name="PRUEBA">#REF!</definedName>
    <definedName name="prueba1">#REF!</definedName>
    <definedName name="PRUEBA2">#REF!</definedName>
    <definedName name="PRUNIT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rta_Ventana">#REF!</definedName>
    <definedName name="Pulidora">#REF!</definedName>
    <definedName name="Puntilla_x_500gr">#REF!</definedName>
    <definedName name="PUNTILLA2">#REF!</definedName>
    <definedName name="pvc200mm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#REF!</definedName>
    <definedName name="QN">#REF!</definedName>
    <definedName name="QN_QI">#REF!</definedName>
    <definedName name="QNS">#REF!</definedName>
    <definedName name="qq">#REF!</definedName>
    <definedName name="QQEQWE">#REF!</definedName>
    <definedName name="QQQ">#N/A</definedName>
    <definedName name="qqqqqw" hidden="1">{"via1",#N/A,TRUE,"general";"via2",#N/A,TRUE,"general";"via3",#N/A,TRUE,"general"}</definedName>
    <definedName name="QQQR">#REF!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#REF!</definedName>
    <definedName name="rajon">#REF!</definedName>
    <definedName name="RAN">#REF!</definedName>
    <definedName name="Rana_o_canguro">#REF!</definedName>
    <definedName name="RANGO_FECHA">#REF!</definedName>
    <definedName name="rango1">#REF!</definedName>
    <definedName name="rangofin">#REF!,#REF!</definedName>
    <definedName name="rastrillero">#REF!</definedName>
    <definedName name="Rates">#REF!</definedName>
    <definedName name="RD">#REF!</definedName>
    <definedName name="rdq">#REF!</definedName>
    <definedName name="rds">#REF!</definedName>
    <definedName name="RE">#N/A</definedName>
    <definedName name="RE4NTA">#REF!</definedName>
    <definedName name="Reactores">#REF!</definedName>
    <definedName name="reajuste_mes">#REF!</definedName>
    <definedName name="reajustes_pendientes">#REF!</definedName>
    <definedName name="Recall_2">#REF!</definedName>
    <definedName name="Recall_3">#REF!</definedName>
    <definedName name="RECEBO">#REF!</definedName>
    <definedName name="recebocomun">#REF!</definedName>
    <definedName name="Recorder">#REF!</definedName>
    <definedName name="recursos">#REF!</definedName>
    <definedName name="RED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#REF!</definedName>
    <definedName name="Reimbursement">"Reembolso"</definedName>
    <definedName name="reinicio">#REF!</definedName>
    <definedName name="REJHE" hidden="1">{"via1",#N/A,TRUE,"general";"via2",#N/A,TRUE,"general";"via3",#N/A,TRUE,"general"}</definedName>
    <definedName name="rejn">#REF!</definedName>
    <definedName name="RELACUION">#REF!</definedName>
    <definedName name="rell">#REF!</definedName>
    <definedName name="RELLG">#REF!</definedName>
    <definedName name="REMACHE">#REF!</definedName>
    <definedName name="remanentes">#REF!,#REF!,#REF!,#REF!</definedName>
    <definedName name="rendimiento">#REF!</definedName>
    <definedName name="RENDIMIENTO____CARGA">#REF!</definedName>
    <definedName name="Renoai">#REF!</definedName>
    <definedName name="reparacion">#REF!</definedName>
    <definedName name="reparaciones">#REF!</definedName>
    <definedName name="REPISA">#REF!</definedName>
    <definedName name="REPRESENTANTE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A1_Ed">#REF!</definedName>
    <definedName name="Res_A2Ed">#REF!</definedName>
    <definedName name="Res_A3Ed">#REF!</definedName>
    <definedName name="residente">#REF!</definedName>
    <definedName name="resinatermoplastica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enido100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50">#REF!</definedName>
    <definedName name="Retenido8">#REF!</definedName>
    <definedName name="RETRO">#REF!</definedName>
    <definedName name="retroexcavadora">#REF!</definedName>
    <definedName name="retroorugas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TEY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>IF(Loan_Amount*Interest_Rate*Loan_Years*Loan_Start&gt;0,1,0)</definedName>
    <definedName name="RID">#REF!</definedName>
    <definedName name="Ripi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DILLO">#REF!</definedName>
    <definedName name="ROSETA">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OYA">#REF!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DATE(YEAR([0]!Loan_Start),MONTH([0]!Loan_Start)+Payment_Number,DAY([0]!Loan_Start))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">#REF!</definedName>
    <definedName name="saa" hidden="1">{"via1",#N/A,TRUE,"general";"via2",#N/A,TRUE,"general";"via3",#N/A,TRUE,"general"}</definedName>
    <definedName name="sacuario">#REF!</definedName>
    <definedName name="sacuaro">#REF!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CTUAL">#REF!</definedName>
    <definedName name="salarios">#REF!</definedName>
    <definedName name="SalConv">#REF!</definedName>
    <definedName name="SALID1">#REF!</definedName>
    <definedName name="SalMinimo">#REF!</definedName>
    <definedName name="SANDRA">#REF!</definedName>
    <definedName name="sasas" hidden="1">#REF!</definedName>
    <definedName name="sbe">#REF!</definedName>
    <definedName name="sbg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cion1">#REF!</definedName>
    <definedName name="seccion2">#REF!</definedName>
    <definedName name="seccionfinaldefensa">#REF!</definedName>
    <definedName name="SECTOR">#REF!</definedName>
    <definedName name="segueta">#REF!</definedName>
    <definedName name="SEGUNDO">#REF!</definedName>
    <definedName name="Segurambiensalud">#REF!</definedName>
    <definedName name="SELLADOR">#REF!</definedName>
    <definedName name="sem">#REF!</definedName>
    <definedName name="SEM_DEL_MES">#REF!</definedName>
    <definedName name="SEMANA_C3">#REF!</definedName>
    <definedName name="Semanas_mes">#REF!</definedName>
    <definedName name="semilla">#REF!</definedName>
    <definedName name="sena">#REF!</definedName>
    <definedName name="señ">#REF!</definedName>
    <definedName name="señal14">#REF!</definedName>
    <definedName name="señalgrupo1">#REF!</definedName>
    <definedName name="señv">#REF!</definedName>
    <definedName name="SERO">#REF!</definedName>
    <definedName name="Servicios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KA1">#REF!</definedName>
    <definedName name="SIKAFLEX">#REF!</definedName>
    <definedName name="SIKASET">#REF!</definedName>
    <definedName name="Sin_nombre">#REF!</definedName>
    <definedName name="sin_nombre_2">#REF!</definedName>
    <definedName name="SINGOLO">#REF!</definedName>
    <definedName name="SISISIS">#REF!</definedName>
    <definedName name="SistemasPlazos" hidden="1">1</definedName>
    <definedName name="sk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OLD._4_">#REF!</definedName>
    <definedName name="SOLD._6_">#REF!</definedName>
    <definedName name="SOLD._8_">#REF!</definedName>
    <definedName name="Soldadura">#REF!</definedName>
    <definedName name="SOLE6013">#REF!</definedName>
    <definedName name="SOLLI">#REF!</definedName>
    <definedName name="SOLPVC1">#REF!</definedName>
    <definedName name="solver_adj" localSheetId="0" hidden="1">'Analisis numerico'!#REF!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'Analisis numerico'!$J$46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'Analisis numerico'!$J$46</definedName>
    <definedName name="solver_pre" localSheetId="0" hidden="1">0.000001</definedName>
    <definedName name="solver_rel1" localSheetId="0" hidden="1">2</definedName>
    <definedName name="solver_rhs1" localSheetId="0" hidden="1">'Analisis numerico'!$J$47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panner_Auto_File">"F:\Proyectos\CEI\Tunja-Barbosa\tra2b.x2a"</definedName>
    <definedName name="Spanner_Auto_Select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d">#REF!</definedName>
    <definedName name="ssh">#REF!</definedName>
    <definedName name="sss" localSheetId="0">MODULO10.auto_abrir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ELDECK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A">#REF!</definedName>
    <definedName name="SUBBASE">#REF!</definedName>
    <definedName name="SUBSUELO">#REF!</definedName>
    <definedName name="Subtotal">#REF!</definedName>
    <definedName name="SUELDO">#REF!</definedName>
    <definedName name="SUELDOS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#REF!</definedName>
    <definedName name="swd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Bello">#REF!</definedName>
    <definedName name="TablaElDorado">#REF!</definedName>
    <definedName name="TablaIbague">#REF!</definedName>
    <definedName name="TablaIndicConstPes">#REF!</definedName>
    <definedName name="TablaIndices1">#REF!</definedName>
    <definedName name="TablaIndicesI">#REF!</definedName>
    <definedName name="TablaIPC">#REF!</definedName>
    <definedName name="TablaLaMata">#REF!</definedName>
    <definedName name="TablaStarosa">#REF!</definedName>
    <definedName name="TablaSuaza">#REF!</definedName>
    <definedName name="TABLEKP">#REF!</definedName>
    <definedName name="TABLEPRI">#REF!</definedName>
    <definedName name="Tablero_de_24_circutos_trsifasico">#REF!</definedName>
    <definedName name="Tablero_trifásico_12_circuitos">#REF!</definedName>
    <definedName name="tacha">#REF!</definedName>
    <definedName name="tachareflectiva">#REF!</definedName>
    <definedName name="TACO">#REF!</definedName>
    <definedName name="TACO30">#REF!</definedName>
    <definedName name="Tambores">#REF!</definedName>
    <definedName name="tan">#REF!</definedName>
    <definedName name="TANQUE">#REF!</definedName>
    <definedName name="Tanques">#REF!</definedName>
    <definedName name="TAREAS_INICIALES">#REF!</definedName>
    <definedName name="TARIFA">#REF!</definedName>
    <definedName name="Tarifa_km3">#REF!</definedName>
    <definedName name="TarifaPension">#REF!</definedName>
    <definedName name="TARIFAS">#REF!</definedName>
    <definedName name="tarifas1">#REF!</definedName>
    <definedName name="tarifas2">#REF!</definedName>
    <definedName name="tarifas3">#REF!</definedName>
    <definedName name="tarifas4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AZA">#REF!</definedName>
    <definedName name="tb">#REF!</definedName>
    <definedName name="TB_EVENTOS_OTS_ANUAL">#REF!</definedName>
    <definedName name="TBURRA">#REF!</definedName>
    <definedName name="tc">#REF!</definedName>
    <definedName name="TCHAPA">#REF!</definedName>
    <definedName name="tcmacho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N">DATE(YEAR(Loan_Start),MONTH(Loan_Start)+Payment_Number,DAY(Loan_Start))</definedName>
    <definedName name="Teja_metalica_arquitectonica_trapez__0_73_3_66">#REF!</definedName>
    <definedName name="TEJALIT4">#REF!</definedName>
    <definedName name="tejalit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LL">#REF!</definedName>
    <definedName name="TEMPS">#REF!</definedName>
    <definedName name="TER">#REF!</definedName>
    <definedName name="tercond">#REF!</definedName>
    <definedName name="TERM">#REF!</definedName>
    <definedName name="terminadora">#REF!</definedName>
    <definedName name="terminadoraasfalto">#REF!</definedName>
    <definedName name="terminales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al2">#REF!</definedName>
    <definedName name="TGB">#REF!</definedName>
    <definedName name="TGRES12">#REF!</definedName>
    <definedName name="TGRES25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inner">#REF!</definedName>
    <definedName name="THP">#REF!</definedName>
    <definedName name="thtj" hidden="1">{"via1",#N/A,TRUE,"general";"via2",#N/A,TRUE,"general";"via3",#N/A,TRUE,"general"}</definedName>
    <definedName name="TI">#REF!</definedName>
    <definedName name="TIEMPO">#REF!</definedName>
    <definedName name="TIPO">#REF!</definedName>
    <definedName name="TIPO_GRUPO">#REF!</definedName>
    <definedName name="TipoGC">#REF!</definedName>
    <definedName name="tipoint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i">IF(Loan_Amount*Interest_Rate*Loan_Years*Loan_Start&gt;0,1,0)</definedName>
    <definedName name="TITLE">#REF!</definedName>
    <definedName name="TITO">IF(RICO,Header_Row+TUPI,Header_Row)</definedName>
    <definedName name="TITOF">IF(RICO,Header_Row+TUPI,Header_Row)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">#REF!</definedName>
    <definedName name="todo">#REF!</definedName>
    <definedName name="Tomacorriente_Doble">#REF!</definedName>
    <definedName name="TOMADO">#REF!</definedName>
    <definedName name="TOMATEL">#REF!</definedName>
    <definedName name="TOMATRI">#REF!</definedName>
    <definedName name="TOPGENER">#REF!</definedName>
    <definedName name="TOPGENER1">#REF!</definedName>
    <definedName name="TOPMENU">#REF!</definedName>
    <definedName name="topodefensametalica">#REF!</definedName>
    <definedName name="TOR5.8">#REF!</definedName>
    <definedName name="TORCAN90">#REF!</definedName>
    <definedName name="TORMAD">#REF!</definedName>
    <definedName name="TORNILLO_PARA_ESTRUCTURAS_7_X_7_16">#REF!</definedName>
    <definedName name="TORNILLO_PARA_LAMINAS_6_X_1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o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esantias">#REF!</definedName>
    <definedName name="totales">#REF!</definedName>
    <definedName name="Totalgastosvarios">#REF!</definedName>
    <definedName name="TOTALHH">#REF!</definedName>
    <definedName name="TOTALHH1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#REF!</definedName>
    <definedName name="Transmisores">#REF!</definedName>
    <definedName name="Transporte">#REF!</definedName>
    <definedName name="TRANSPORTES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HTRHTGER">#REF!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t">#REF!</definedName>
    <definedName name="trjfgjh" hidden="1">{"via1",#N/A,TRUE,"general";"via2",#N/A,TRUE,"general";"via3",#N/A,TRUE,"general"}</definedName>
    <definedName name="TRM">#REF!</definedName>
    <definedName name="trompo2sacos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_Conduit_1_2">#REF!</definedName>
    <definedName name="Tuberia_Conduit_1_EMT">#REF!</definedName>
    <definedName name="TUBERIA1" hidden="1">#REF!</definedName>
    <definedName name="Tubo_conduit_pvc_1">#REF!</definedName>
    <definedName name="tuboconcreto90">#REF!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53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TYTY">#REF!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N">#REF!</definedName>
    <definedName name="UN_PRI">#REF!</definedName>
    <definedName name="UNID">#REF!</definedName>
    <definedName name="UNIDADEJECUTORA">#REF!</definedName>
    <definedName name="Unidades">#REF!</definedName>
    <definedName name="unidades_reales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">#REF!</definedName>
    <definedName name="UTIL">#REF!</definedName>
    <definedName name="utilidad">#REF!</definedName>
    <definedName name="UTILIDADES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">#REF!</definedName>
    <definedName name="VACON">#REF!</definedName>
    <definedName name="VALDE">#REF!</definedName>
    <definedName name="VALDES">#REF!</definedName>
    <definedName name="VALNG">#REF!</definedName>
    <definedName name="Valor_paga">#REF!</definedName>
    <definedName name="valor_total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ML">#REF!</definedName>
    <definedName name="vaquita" hidden="1">{"PRES REHAB ARM-PER POR ITEMS  KM A KM",#N/A,TRUE,"Rehabilitacion Arm-Per"}</definedName>
    <definedName name="Var">#REF!</definedName>
    <definedName name="vara">#REF!</definedName>
    <definedName name="VARIACION1">#REF!</definedName>
    <definedName name="Varios">#REF!</definedName>
    <definedName name="Varios2">#REF!</definedName>
    <definedName name="VariosAnalisi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LAVO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ctor_Avan_Diario">#REF!</definedName>
    <definedName name="Vector_Avan_Obra">#REF!</definedName>
    <definedName name="Vector_Fecha">#REF!</definedName>
    <definedName name="Vector_Programado">#REF!</definedName>
    <definedName name="vehiculodelineador">#REF!</definedName>
    <definedName name="VentaAiu">#REF!</definedName>
    <definedName name="VentaAnsermaCartago">#REF!</definedName>
    <definedName name="VentaMediacanoaAnserma">#REF!</definedName>
    <definedName name="Ventana_de_aluminio">#REF!</definedName>
    <definedName name="VENTANAS">#REF!</definedName>
    <definedName name="VentaVenta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_PITAL___LA_PLATA">#REF!</definedName>
    <definedName name="VIAJ">#REF!</definedName>
    <definedName name="VIAJE">#REF!</definedName>
    <definedName name="vias">#REF!</definedName>
    <definedName name="vib">#REF!</definedName>
    <definedName name="vibr">#REF!</definedName>
    <definedName name="VIBRA">#REF!</definedName>
    <definedName name="vibradorconcretohr">#REF!</definedName>
    <definedName name="vibro">#REF!</definedName>
    <definedName name="vibrorana">#REF!</definedName>
    <definedName name="VICEP_DIRECC">#REF!</definedName>
    <definedName name="victor">#REF!</definedName>
    <definedName name="VigenciaDolares">#REF!</definedName>
    <definedName name="VigenciaPesos">#REF!</definedName>
    <definedName name="VIGFUTURA">#REF!</definedName>
    <definedName name="villa">#REF!</definedName>
    <definedName name="VINILTEX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co">#REF!</definedName>
    <definedName name="volm3km">#REF!</definedName>
    <definedName name="volqueta">#REF!</definedName>
    <definedName name="Volumen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ELTA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ERTEG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U5TUY">#REF!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OPERADORES." hidden="1">{#N/A,#N/A,TRUE,"T1"}</definedName>
    <definedName name="wrn.procurement." hidden="1">{#N/A,#N/A,FALSE,"sumi 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RES8" hidden="1">{#N/A,#N/A,FALSE,"Hoja1";#N/A,#N/A,FALSE,"Hoja2"}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EW">#REF!</definedName>
    <definedName name="yery" hidden="1">{"via1",#N/A,TRUE,"general";"via2",#N/A,TRUE,"general";"via3",#N/A,TRUE,"general"}</definedName>
    <definedName name="yeso">#REF!</definedName>
    <definedName name="YGY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IKU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lombo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EY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HF">#REF!</definedName>
    <definedName name="ZONA1">#REF!</definedName>
    <definedName name="ZONA3">#REF!</definedName>
    <definedName name="ZONA4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3" i="1" l="1" a="1"/>
  <c r="M13" i="1" s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13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AJ41" i="1" s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AJ43" i="1" l="1"/>
  <c r="AJ44" i="1"/>
  <c r="AJ45" i="1" s="1"/>
  <c r="V13" i="1" l="1"/>
  <c r="W13" i="1" l="1"/>
  <c r="V14" i="1"/>
  <c r="W14" i="1" s="1"/>
  <c r="V15" i="1" l="1"/>
  <c r="W15" i="1" s="1"/>
  <c r="V16" i="1" l="1"/>
  <c r="W16" i="1" s="1"/>
  <c r="V17" i="1" l="1"/>
  <c r="W17" i="1" s="1"/>
  <c r="V18" i="1" l="1"/>
  <c r="W18" i="1" s="1"/>
  <c r="V19" i="1" l="1"/>
  <c r="W19" i="1" s="1"/>
  <c r="V20" i="1" l="1"/>
  <c r="W20" i="1" s="1"/>
  <c r="V21" i="1" l="1"/>
  <c r="W21" i="1" s="1"/>
  <c r="V22" i="1" l="1"/>
  <c r="W22" i="1" s="1"/>
  <c r="V23" i="1" l="1"/>
  <c r="W23" i="1" s="1"/>
  <c r="V24" i="1" l="1"/>
  <c r="W24" i="1" s="1"/>
  <c r="V25" i="1"/>
  <c r="W25" i="1" s="1"/>
  <c r="V26" i="1" l="1"/>
  <c r="V27" i="1" l="1"/>
  <c r="W26" i="1"/>
  <c r="V28" i="1" l="1"/>
  <c r="W27" i="1"/>
  <c r="V29" i="1" l="1"/>
  <c r="W28" i="1"/>
  <c r="V30" i="1" l="1"/>
  <c r="W29" i="1"/>
  <c r="V31" i="1" l="1"/>
  <c r="W30" i="1"/>
  <c r="V32" i="1" l="1"/>
  <c r="W31" i="1"/>
  <c r="V33" i="1" l="1"/>
  <c r="W32" i="1"/>
  <c r="V34" i="1" l="1"/>
  <c r="W33" i="1"/>
  <c r="V35" i="1" l="1"/>
  <c r="W34" i="1"/>
  <c r="V36" i="1" l="1"/>
  <c r="W35" i="1"/>
  <c r="V37" i="1" l="1"/>
  <c r="W36" i="1"/>
  <c r="V38" i="1" l="1"/>
  <c r="W37" i="1"/>
  <c r="V39" i="1" l="1"/>
  <c r="W38" i="1"/>
  <c r="V40" i="1" l="1"/>
  <c r="W39" i="1"/>
  <c r="V41" i="1" l="1"/>
  <c r="W40" i="1"/>
  <c r="V42" i="1" l="1"/>
  <c r="W41" i="1"/>
  <c r="V43" i="1" l="1"/>
  <c r="W42" i="1"/>
  <c r="X13" i="1"/>
  <c r="Y13" i="1" l="1"/>
  <c r="Y71" i="1"/>
  <c r="Y51" i="1"/>
  <c r="Y64" i="1"/>
  <c r="Y31" i="1"/>
  <c r="Y70" i="1"/>
  <c r="Y19" i="1"/>
  <c r="Y37" i="1"/>
  <c r="Y60" i="1"/>
  <c r="Y69" i="1"/>
  <c r="Y55" i="1"/>
  <c r="Y35" i="1"/>
  <c r="Y56" i="1"/>
  <c r="Y34" i="1"/>
  <c r="Y40" i="1"/>
  <c r="Y27" i="1"/>
  <c r="Y48" i="1"/>
  <c r="Y23" i="1"/>
  <c r="Y62" i="1"/>
  <c r="Y66" i="1"/>
  <c r="Y29" i="1"/>
  <c r="Y52" i="1"/>
  <c r="Y32" i="1"/>
  <c r="Y65" i="1"/>
  <c r="Y54" i="1"/>
  <c r="Y50" i="1"/>
  <c r="Y21" i="1"/>
  <c r="Y44" i="1"/>
  <c r="Y24" i="1"/>
  <c r="Y46" i="1"/>
  <c r="Y67" i="1"/>
  <c r="Y63" i="1"/>
  <c r="Y38" i="1"/>
  <c r="Y57" i="1"/>
  <c r="Y61" i="1"/>
  <c r="Y22" i="1"/>
  <c r="Y25" i="1"/>
  <c r="Y68" i="1"/>
  <c r="Y58" i="1"/>
  <c r="Y49" i="1"/>
  <c r="Y18" i="1"/>
  <c r="Y26" i="1"/>
  <c r="Y33" i="1"/>
  <c r="Y28" i="1"/>
  <c r="Y30" i="1"/>
  <c r="Y20" i="1"/>
  <c r="Y47" i="1"/>
  <c r="Y39" i="1"/>
  <c r="Y45" i="1"/>
  <c r="Y42" i="1"/>
  <c r="Y36" i="1"/>
  <c r="Y43" i="1"/>
  <c r="Y17" i="1"/>
  <c r="Y41" i="1"/>
  <c r="Y53" i="1"/>
  <c r="Y59" i="1"/>
  <c r="Y14" i="1"/>
  <c r="Y16" i="1"/>
  <c r="Y15" i="1"/>
  <c r="V44" i="1"/>
  <c r="W43" i="1"/>
  <c r="V45" i="1" l="1"/>
  <c r="W44" i="1"/>
  <c r="AA13" i="1" a="1"/>
  <c r="AA13" i="1" s="1"/>
  <c r="V46" i="1" l="1"/>
  <c r="W45" i="1"/>
  <c r="V47" i="1" l="1"/>
  <c r="W46" i="1"/>
  <c r="V48" i="1" l="1"/>
  <c r="W47" i="1"/>
  <c r="V49" i="1" l="1"/>
  <c r="W48" i="1"/>
  <c r="V50" i="1" l="1"/>
  <c r="W49" i="1"/>
  <c r="V51" i="1" l="1"/>
  <c r="W50" i="1"/>
  <c r="V52" i="1" l="1"/>
  <c r="W51" i="1"/>
  <c r="V53" i="1" l="1"/>
  <c r="W52" i="1"/>
  <c r="V54" i="1" l="1"/>
  <c r="W53" i="1"/>
  <c r="V55" i="1" l="1"/>
  <c r="W54" i="1"/>
  <c r="V56" i="1" l="1"/>
  <c r="W55" i="1"/>
  <c r="V57" i="1" l="1"/>
  <c r="W56" i="1"/>
  <c r="V58" i="1" l="1"/>
  <c r="W57" i="1"/>
  <c r="V59" i="1" l="1"/>
  <c r="W58" i="1"/>
  <c r="V60" i="1" l="1"/>
  <c r="W59" i="1"/>
  <c r="V61" i="1" l="1"/>
  <c r="W60" i="1"/>
  <c r="V62" i="1" l="1"/>
  <c r="W61" i="1"/>
  <c r="V63" i="1" l="1"/>
  <c r="W62" i="1"/>
  <c r="V64" i="1" l="1"/>
  <c r="W63" i="1"/>
  <c r="V65" i="1" l="1"/>
  <c r="W64" i="1"/>
  <c r="V66" i="1" l="1"/>
  <c r="W65" i="1"/>
  <c r="V67" i="1" l="1"/>
  <c r="W66" i="1"/>
  <c r="V68" i="1" l="1"/>
  <c r="W67" i="1"/>
  <c r="V69" i="1" l="1"/>
  <c r="W68" i="1"/>
  <c r="V70" i="1" l="1"/>
  <c r="W69" i="1"/>
  <c r="V71" i="1" l="1"/>
  <c r="W71" i="1" s="1"/>
  <c r="W7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<sst xmlns="http://schemas.openxmlformats.org/spreadsheetml/2006/main" count="205" uniqueCount="92">
  <si>
    <t>INSTITUTO DE CAMINOS Y CONSTRUCCIONES DE CUNDINAMARCA - ICCU</t>
  </si>
  <si>
    <t xml:space="preserve">SUBGERENCIA DE INFRAESTRUCTURA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</si>
  <si>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</si>
  <si>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</si>
  <si>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</si>
  <si>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</si>
  <si>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</si>
  <si>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</si>
  <si>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</si>
  <si>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</si>
  <si>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APU CREADO</t>
  </si>
  <si>
    <t>SUMINISTRO FIGURADO Y ARMADO DE ACERO DE REFUERZO 60000 PSI</t>
  </si>
  <si>
    <t>Alcance</t>
  </si>
  <si>
    <t>%participacion</t>
  </si>
  <si>
    <t>%acumulado</t>
  </si>
  <si>
    <t>&lt;80%</t>
  </si>
  <si>
    <t>Promedio de los itmes con mayor relevancia (80%)</t>
  </si>
  <si>
    <t>Bien relevante ?</t>
  </si>
  <si>
    <t>ANALISIS BIENES RELEVANTES</t>
  </si>
  <si>
    <t>M3</t>
  </si>
  <si>
    <t>KG</t>
  </si>
  <si>
    <t>EXCAVACIONES VARIAS SIN CLASIFICAR (INCLUYE RETIRO DE SOBRANTES A UNA DISTANCIA MENOR DE 5 KM)</t>
  </si>
  <si>
    <t>***</t>
  </si>
  <si>
    <t>M3-KM</t>
  </si>
  <si>
    <t>M2</t>
  </si>
  <si>
    <t>APU 2</t>
  </si>
  <si>
    <t>APU 1</t>
  </si>
  <si>
    <t>APU 3</t>
  </si>
  <si>
    <t>TUBERÍA DRENAJE PVC 110, INC TRITURADO</t>
  </si>
  <si>
    <t>CONCRETO CLASE F, 2000 PSI PARA SOLADOS Y ATRAQUES</t>
  </si>
  <si>
    <t>APU 4</t>
  </si>
  <si>
    <t>RIEGO DE IMPRIMACIÓN</t>
  </si>
  <si>
    <t>RIEGO DE LIGA CON EMULSIÓN ASFÁLTICA CRR-1</t>
  </si>
  <si>
    <t xml:space="preserve">SUMINISTRO  E  INSTALACIÓN  DE  GEOTEXTIL NT 2500 (ESTABILIZACIÓN, FILTRO Y SEPARACIÓN) </t>
  </si>
  <si>
    <t>ML</t>
  </si>
  <si>
    <t>UN</t>
  </si>
  <si>
    <t>DEFENSA METÁLICA</t>
  </si>
  <si>
    <t>SECCIÓN FINAL DEFENSA METÁLICA</t>
  </si>
  <si>
    <t>TOPE DEFENSA METÁLICA</t>
  </si>
  <si>
    <t>SUMINISTRO E INSTALACIÓN DE CAPTAFAROS EN DEFENSA METÁLICA</t>
  </si>
  <si>
    <t>SEÑAL DE TRÁNSITO GRUPO I 0.90X0.90M, POSTE 3.5M</t>
  </si>
  <si>
    <t>DEMOLICIÓN CONCRETO ESTRUCTURAL (INCLUYE CARGUE Y RETIRO DE SOBRANTES A UNA DISTANCIA DE 5KM)</t>
  </si>
  <si>
    <t>APU 6</t>
  </si>
  <si>
    <t>APU 7</t>
  </si>
  <si>
    <t>APU 5</t>
  </si>
  <si>
    <t>DREN EN TUBERÍA PVC SANITARIA, D=4" (PUENTES)</t>
  </si>
  <si>
    <t>600.1</t>
  </si>
  <si>
    <t>TRANSPORTE DE MATERIALES PROV. DE EXPLANACIÓN, CANALES, PRESTAMOS, SOBREACARREOS Y DERRUMBES</t>
  </si>
  <si>
    <t>460.1</t>
  </si>
  <si>
    <t>FRESADO CONCRETO ASFÁLTICO (E=5-12 cm)</t>
  </si>
  <si>
    <t>420.1</t>
  </si>
  <si>
    <t>421.1</t>
  </si>
  <si>
    <t>450.2 P</t>
  </si>
  <si>
    <t>MEZCLA DENSA EN CALIENTE TIPO MDC-19  (INCLUYE CEMENTO ASFÁLTICO)</t>
  </si>
  <si>
    <t>MATERIAL GRANULAR FILTRANTE P</t>
  </si>
  <si>
    <t>640.1</t>
  </si>
  <si>
    <t>630.6</t>
  </si>
  <si>
    <t>SUMINISTRO E INSTALACIÓN TUBERÍA EN PVC-ALCANTARILLADO, DIÁMETRO 36"</t>
  </si>
  <si>
    <t>201 P</t>
  </si>
  <si>
    <t>LÍNEAS DE DEMARCACIÓN CON PINTURA EN FRÍO</t>
  </si>
  <si>
    <t>730.1</t>
  </si>
  <si>
    <t>730.3</t>
  </si>
  <si>
    <t>730.2</t>
  </si>
  <si>
    <t>801.6</t>
  </si>
  <si>
    <t>LIMPIEZA DE ALCANTARILLAS CON DIÁMETRO MENOR O IGUAL A Ø= 36", INCLUYE RECTIFICACIÓN DE DESCOLES, Y RETIRO DE SOBRANTES A UNA DISTANCIA DE 5 KM</t>
  </si>
  <si>
    <t xml:space="preserve">MEJORAMIENTO Y/O REHABILITACIÓN DE LA VÍA DESDE EL SECTOR LA MARIA HACIA EL CASCO URBANO DEL MUNICIPIO DE NIMAIMA, DEPARTAMENTO DE CUNDINAMARCA. </t>
  </si>
  <si>
    <t>RAJÓN PARA MEJORAMIENTO DE LA SUBRASANTE P</t>
  </si>
  <si>
    <t>AFIRMADO P</t>
  </si>
  <si>
    <t>SUMINISTRO, TRANSPORTE E INSTALACION GEOCELDA H= 0,15 m</t>
  </si>
  <si>
    <t>APU 8</t>
  </si>
  <si>
    <t>SUBBASE GRANULAR P</t>
  </si>
  <si>
    <t>APU 9</t>
  </si>
  <si>
    <t>BASE GRANULAR P</t>
  </si>
  <si>
    <t>ADOQUÍN DE ARCILLA 20X10X8CM</t>
  </si>
  <si>
    <t>630 P</t>
  </si>
  <si>
    <t>CONCRETOS f´c =3500 psi (bases)</t>
  </si>
  <si>
    <t>CUNETAS DE CORONACIÓN PREEMSABLADA ALVEOLAR CON GEOTEXTIL</t>
  </si>
  <si>
    <t>CUNETA EN CONCRETO CLASE E, 3000 PSI FUNDIDA EN EL LUGAR</t>
  </si>
  <si>
    <t>630.4</t>
  </si>
  <si>
    <t>CONCRETOS CLASE D, f´c =3000 psi (bases)</t>
  </si>
  <si>
    <t>CONCRETOS CLASE D, f´c =3000 psi (elevaciones)</t>
  </si>
  <si>
    <t>RELLENO PARA ESTRUCTURAS P</t>
  </si>
  <si>
    <t>CONCRETOS f´c =3500 psi (elevaciones)</t>
  </si>
  <si>
    <t>621.1 P</t>
  </si>
  <si>
    <t>PILOTE  EN CONCRETO DE  3000 PSI, DIÁMETRO 1.5M. CONSTRUCCIÓN MANUAL (INCLUYE EXCAVACIÓN EN CUALQUIER TIPO DE MATERIAL,  REFUERZO Y ANILLOS)</t>
  </si>
  <si>
    <t>681.1</t>
  </si>
  <si>
    <t>GAVIÓN</t>
  </si>
  <si>
    <t>MARCA VIAL CON PINTURA EN FRÍO</t>
  </si>
  <si>
    <t>REFUERZO MALLA ELECTROSOLDADA</t>
  </si>
  <si>
    <t>801.1</t>
  </si>
  <si>
    <t>ROCERÍA  (INCLUYE RETIRO DE SOBRANTES A UNA DISTANCIA DE 5 KM)</t>
  </si>
  <si>
    <t>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</si>
</sst>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164" formatCode="_-* #,##0.00\ _€_-;\-* #,##0.00\ _€_-;_-* &quot;-&quot;??\ _€_-;_-@"/>
    <numFmt numFmtId="165" formatCode="_-&quot;$&quot;* #,##0.00_-;\-&quot;$&quot;* #,##0.00_-;_-&quot;$&quot;* &quot;-&quot;??_-;_-@_-"/>
    <numFmt numFmtId="167" formatCode="&quot;$&quot;\ #,##0.00;[Red]&quot;$&quot;\ \-#,##0.00"/>
    <numFmt numFmtId="168" formatCode="_ * #,##0.00_ ;_ * \-#,##0.00_ ;_ * &quot;-&quot;??_ ;_ @_ "/>
    <numFmt numFmtId="169" formatCode="_ &quot;$&quot;\ * #,##0_ ;_ &quot;$&quot;\ * \-#,##0_ ;_ &quot;$&quot;\ * &quot;-&quot;_ ;_ @_ "/>
    <numFmt numFmtId="170" formatCode="_([$$-240A]\ * #,##0_);_([$$-240A]\ * \(#,##0\);_([$$-240A]\ * &quot;-&quot;??_);_(@_)"/>
    <numFmt numFmtId="171" formatCode="_-* #,##0.00\ &quot;Pts&quot;_-;\-* #,##0.00\ &quot;Pts&quot;_-;_-* &quot;-&quot;??\ &quot;Pts&quot;_-;_-@_-"/>
    <numFmt numFmtId="172" formatCode="0.0000%"/>
    <numFmt numFmtId="173" formatCode="_([$$-240A]\ * #,##0.00_);_([$$-240A]\ * \(#,##0.00\);_([$$-240A]\ * &quot;-&quot;??_);_(@_)"/>
    <numFmt numFmtId="174" formatCode="_-[$$-240A]\ * #,##0.00_-;\-[$$-240A]\ * #,##0.00_-;_-[$$-240A]\ * &quot;-&quot;??_-;_-@_-"/>
    <numFmt numFmtId="175" formatCode="_-[$$-240A]* #,##0.00_-;\-[$$-240A]* #,##0.00_-;_-[$$-240A]* &quot;-&quot;??_-;_-@_-"/>
    <numFmt numFmtId="181" formatCode="_-&quot;$&quot;* #,##0_-;\-&quot;$&quot;* #,##0_-;_-&quot;$&quot;* &quot;-&quot;_-;_-@_-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5"/>
      <name val="Arial"/>
      <family val="2"/>
    </font>
    <font>
      <sz val="12"/>
      <color rgb="FFFF000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u/>
      <sz val="10"/>
      <color indexed="12"/>
      <name val="Arial"/>
      <family val="2"/>
    </font>
    <font>
      <sz val="14"/>
      <color indexed="12"/>
      <name val="Arial"/>
      <family val="2"/>
    </font>
    <font>
      <sz val="14"/>
      <name val="Arial Narrow"/>
      <family val="2"/>
    </font>
    <font>
      <b/>
      <sz val="22"/>
      <name val="Arial Narrow"/>
      <family val="2"/>
    </font>
    <font>
      <b/>
      <sz val="24"/>
      <name val="Arial Narrow"/>
      <family val="2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7">
    <xf numFmtId="0" fontId="0" fillId="0" borderId="0"/>
    <xf numFmtId="168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2" fillId="0" borderId="0"/>
    <xf numFmtId="0" fontId="2" fillId="0" borderId="0"/>
    <xf numFmtId="0" fontId="14" fillId="0" borderId="0"/>
    <xf numFmtId="0" fontId="15" fillId="0" borderId="0" applyNumberFormat="0" applyFill="0" applyBorder="0" applyAlignment="0" applyProtection="0">
      <alignment vertical="top"/>
      <protection locked="0"/>
    </xf>
    <xf numFmtId="168" fontId="6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2">
    <xf numFmtId="0" fontId="0" fillId="0" borderId="0" xfId="0"/>
    <xf numFmtId="0" fontId="4" fillId="0" borderId="1" xfId="5" applyFont="1" applyBorder="1"/>
    <xf numFmtId="0" fontId="4" fillId="0" borderId="0" xfId="5" applyFont="1"/>
    <xf numFmtId="0" fontId="5" fillId="0" borderId="0" xfId="5" applyFont="1"/>
    <xf numFmtId="0" fontId="5" fillId="0" borderId="0" xfId="5" applyFont="1" applyAlignment="1">
      <alignment horizontal="left" wrapText="1"/>
    </xf>
    <xf numFmtId="164" fontId="5" fillId="0" borderId="0" xfId="5" applyNumberFormat="1" applyFont="1"/>
    <xf numFmtId="165" fontId="5" fillId="0" borderId="0" xfId="2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8" fillId="0" borderId="5" xfId="5" applyFont="1" applyBorder="1" applyAlignment="1">
      <alignment horizontal="center"/>
    </xf>
    <xf numFmtId="0" fontId="9" fillId="0" borderId="0" xfId="5" applyFont="1" applyAlignment="1">
      <alignment horizontal="center"/>
    </xf>
    <xf numFmtId="0" fontId="9" fillId="0" borderId="0" xfId="5" applyFont="1" applyAlignment="1">
      <alignment horizontal="left" wrapText="1"/>
    </xf>
    <xf numFmtId="164" fontId="9" fillId="0" borderId="0" xfId="5" applyNumberFormat="1" applyFont="1" applyAlignment="1">
      <alignment horizontal="center"/>
    </xf>
    <xf numFmtId="165" fontId="9" fillId="0" borderId="0" xfId="2" applyFont="1" applyAlignment="1">
      <alignment horizontal="center"/>
    </xf>
    <xf numFmtId="0" fontId="9" fillId="0" borderId="6" xfId="5" applyFont="1" applyBorder="1" applyAlignment="1">
      <alignment horizontal="center"/>
    </xf>
    <xf numFmtId="0" fontId="10" fillId="0" borderId="5" xfId="5" applyFont="1" applyBorder="1" applyAlignment="1">
      <alignment vertical="center" wrapText="1"/>
    </xf>
    <xf numFmtId="0" fontId="5" fillId="0" borderId="0" xfId="5" applyFont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4" fillId="0" borderId="5" xfId="5" applyFont="1" applyBorder="1"/>
    <xf numFmtId="0" fontId="5" fillId="0" borderId="6" xfId="5" applyFont="1" applyBorder="1"/>
    <xf numFmtId="0" fontId="9" fillId="0" borderId="0" xfId="5" applyFont="1" applyAlignment="1">
      <alignment horizontal="centerContinuous" wrapText="1"/>
    </xf>
    <xf numFmtId="0" fontId="5" fillId="0" borderId="0" xfId="5" applyFont="1" applyAlignment="1">
      <alignment horizontal="centerContinuous" wrapText="1"/>
    </xf>
    <xf numFmtId="164" fontId="5" fillId="0" borderId="0" xfId="5" applyNumberFormat="1" applyFont="1" applyAlignment="1">
      <alignment horizontal="centerContinuous" wrapText="1"/>
    </xf>
    <xf numFmtId="165" fontId="5" fillId="0" borderId="0" xfId="2" applyFont="1" applyAlignment="1">
      <alignment horizontal="centerContinuous" wrapText="1"/>
    </xf>
    <xf numFmtId="0" fontId="9" fillId="2" borderId="7" xfId="0" applyFont="1" applyFill="1" applyBorder="1" applyAlignment="1">
      <alignment vertical="center"/>
    </xf>
    <xf numFmtId="0" fontId="5" fillId="2" borderId="8" xfId="0" applyFont="1" applyFill="1" applyBorder="1"/>
    <xf numFmtId="0" fontId="5" fillId="2" borderId="8" xfId="5" applyFont="1" applyFill="1" applyBorder="1" applyAlignment="1">
      <alignment horizontal="left" wrapText="1"/>
    </xf>
    <xf numFmtId="0" fontId="5" fillId="2" borderId="8" xfId="5" applyFont="1" applyFill="1" applyBorder="1"/>
    <xf numFmtId="164" fontId="5" fillId="2" borderId="8" xfId="5" applyNumberFormat="1" applyFont="1" applyFill="1" applyBorder="1"/>
    <xf numFmtId="165" fontId="5" fillId="2" borderId="8" xfId="2" applyFont="1" applyFill="1" applyBorder="1"/>
    <xf numFmtId="0" fontId="5" fillId="2" borderId="9" xfId="5" applyFont="1" applyFill="1" applyBorder="1"/>
    <xf numFmtId="0" fontId="9" fillId="3" borderId="10" xfId="6" applyFont="1" applyFill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  <xf numFmtId="0" fontId="9" fillId="3" borderId="10" xfId="6" applyFont="1" applyFill="1" applyBorder="1" applyAlignment="1">
      <alignment horizontal="left" vertical="center" wrapText="1"/>
    </xf>
    <xf numFmtId="164" fontId="9" fillId="3" borderId="10" xfId="6" applyNumberFormat="1" applyFont="1" applyFill="1" applyBorder="1" applyAlignment="1">
      <alignment horizontal="center" vertical="center" wrapText="1"/>
    </xf>
    <xf numFmtId="165" fontId="9" fillId="3" borderId="10" xfId="2" applyFont="1" applyFill="1" applyBorder="1" applyAlignment="1">
      <alignment horizontal="center" vertical="center" wrapText="1"/>
    </xf>
    <xf numFmtId="6" fontId="5" fillId="0" borderId="0" xfId="3" applyNumberFormat="1" applyFont="1" applyFill="1" applyBorder="1" applyAlignment="1" applyProtection="1">
      <alignment horizontal="center" vertical="center" wrapText="1"/>
    </xf>
    <xf numFmtId="42" fontId="5" fillId="0" borderId="0" xfId="3" applyFont="1" applyAlignment="1">
      <alignment vertical="center"/>
    </xf>
    <xf numFmtId="0" fontId="4" fillId="0" borderId="0" xfId="14" applyFont="1"/>
    <xf numFmtId="0" fontId="4" fillId="0" borderId="5" xfId="14" applyFont="1" applyBorder="1"/>
    <xf numFmtId="0" fontId="5" fillId="0" borderId="0" xfId="14" applyFont="1"/>
    <xf numFmtId="0" fontId="12" fillId="0" borderId="0" xfId="14" applyFont="1"/>
    <xf numFmtId="174" fontId="6" fillId="0" borderId="0" xfId="14" applyNumberFormat="1"/>
    <xf numFmtId="175" fontId="13" fillId="0" borderId="0" xfId="14" applyNumberFormat="1" applyFont="1"/>
    <xf numFmtId="0" fontId="6" fillId="0" borderId="0" xfId="14"/>
    <xf numFmtId="175" fontId="5" fillId="0" borderId="0" xfId="5" applyNumberFormat="1" applyFont="1"/>
    <xf numFmtId="175" fontId="9" fillId="0" borderId="0" xfId="5" applyNumberFormat="1" applyFont="1"/>
    <xf numFmtId="174" fontId="5" fillId="0" borderId="0" xfId="5" applyNumberFormat="1" applyFont="1"/>
    <xf numFmtId="0" fontId="5" fillId="0" borderId="11" xfId="5" applyFont="1" applyBorder="1"/>
    <xf numFmtId="10" fontId="5" fillId="0" borderId="11" xfId="5" applyNumberFormat="1" applyFont="1" applyBorder="1"/>
    <xf numFmtId="0" fontId="5" fillId="0" borderId="11" xfId="14" applyFont="1" applyBorder="1"/>
    <xf numFmtId="10" fontId="5" fillId="0" borderId="15" xfId="5" applyNumberFormat="1" applyFont="1" applyBorder="1"/>
    <xf numFmtId="0" fontId="5" fillId="0" borderId="15" xfId="5" applyFont="1" applyBorder="1"/>
    <xf numFmtId="0" fontId="9" fillId="3" borderId="18" xfId="6" applyFont="1" applyFill="1" applyBorder="1" applyAlignment="1">
      <alignment horizontal="center" vertical="center" wrapText="1"/>
    </xf>
    <xf numFmtId="0" fontId="9" fillId="3" borderId="19" xfId="6" applyFont="1" applyFill="1" applyBorder="1" applyAlignment="1">
      <alignment horizontal="center" vertical="center" wrapText="1"/>
    </xf>
    <xf numFmtId="0" fontId="9" fillId="0" borderId="19" xfId="7" applyFont="1" applyBorder="1" applyAlignment="1">
      <alignment horizontal="center" vertical="center" wrapText="1"/>
    </xf>
    <xf numFmtId="0" fontId="9" fillId="3" borderId="19" xfId="6" applyFont="1" applyFill="1" applyBorder="1" applyAlignment="1">
      <alignment horizontal="left" vertical="center" wrapText="1"/>
    </xf>
    <xf numFmtId="164" fontId="9" fillId="3" borderId="19" xfId="6" applyNumberFormat="1" applyFont="1" applyFill="1" applyBorder="1" applyAlignment="1">
      <alignment horizontal="center" vertical="center" wrapText="1"/>
    </xf>
    <xf numFmtId="165" fontId="9" fillId="3" borderId="19" xfId="2" applyFont="1" applyFill="1" applyBorder="1" applyAlignment="1">
      <alignment horizontal="center" vertical="center" wrapText="1"/>
    </xf>
    <xf numFmtId="4" fontId="9" fillId="3" borderId="19" xfId="6" applyNumberFormat="1" applyFont="1" applyFill="1" applyBorder="1" applyAlignment="1">
      <alignment horizontal="center" vertical="center" wrapText="1"/>
    </xf>
    <xf numFmtId="0" fontId="5" fillId="3" borderId="15" xfId="6" applyFont="1" applyFill="1" applyBorder="1" applyAlignment="1">
      <alignment horizontal="center" vertical="center" wrapText="1"/>
    </xf>
    <xf numFmtId="0" fontId="5" fillId="0" borderId="15" xfId="7" applyFont="1" applyBorder="1" applyAlignment="1">
      <alignment horizontal="center" vertical="center" wrapText="1"/>
    </xf>
    <xf numFmtId="0" fontId="5" fillId="3" borderId="15" xfId="6" applyFont="1" applyFill="1" applyBorder="1" applyAlignment="1">
      <alignment horizontal="left" vertical="center" wrapText="1"/>
    </xf>
    <xf numFmtId="164" fontId="5" fillId="3" borderId="15" xfId="6" applyNumberFormat="1" applyFont="1" applyFill="1" applyBorder="1" applyAlignment="1">
      <alignment horizontal="center" vertical="center" wrapText="1"/>
    </xf>
    <xf numFmtId="165" fontId="5" fillId="3" borderId="15" xfId="2" applyFont="1" applyFill="1" applyBorder="1" applyAlignment="1">
      <alignment horizontal="center" vertical="center" wrapText="1"/>
    </xf>
    <xf numFmtId="4" fontId="5" fillId="3" borderId="15" xfId="6" applyNumberFormat="1" applyFont="1" applyFill="1" applyBorder="1" applyAlignment="1">
      <alignment horizontal="center" vertical="center" wrapText="1"/>
    </xf>
    <xf numFmtId="10" fontId="5" fillId="3" borderId="15" xfId="6" applyNumberFormat="1" applyFont="1" applyFill="1" applyBorder="1" applyAlignment="1">
      <alignment horizontal="center" vertical="center" wrapText="1"/>
    </xf>
    <xf numFmtId="0" fontId="5" fillId="3" borderId="11" xfId="6" applyFont="1" applyFill="1" applyBorder="1" applyAlignment="1">
      <alignment horizontal="center" vertical="center" wrapText="1"/>
    </xf>
    <xf numFmtId="0" fontId="5" fillId="0" borderId="11" xfId="7" applyFont="1" applyBorder="1" applyAlignment="1">
      <alignment horizontal="center" vertical="center" wrapText="1"/>
    </xf>
    <xf numFmtId="0" fontId="5" fillId="3" borderId="11" xfId="6" applyFont="1" applyFill="1" applyBorder="1" applyAlignment="1">
      <alignment horizontal="left" vertical="center" wrapText="1"/>
    </xf>
    <xf numFmtId="164" fontId="5" fillId="3" borderId="11" xfId="6" applyNumberFormat="1" applyFont="1" applyFill="1" applyBorder="1" applyAlignment="1">
      <alignment horizontal="center" vertical="center" wrapText="1"/>
    </xf>
    <xf numFmtId="165" fontId="5" fillId="3" borderId="11" xfId="2" applyFont="1" applyFill="1" applyBorder="1" applyAlignment="1">
      <alignment horizontal="center" vertical="center" wrapText="1"/>
    </xf>
    <xf numFmtId="4" fontId="5" fillId="3" borderId="11" xfId="6" applyNumberFormat="1" applyFont="1" applyFill="1" applyBorder="1" applyAlignment="1">
      <alignment horizontal="center" vertical="center" wrapText="1"/>
    </xf>
    <xf numFmtId="10" fontId="5" fillId="3" borderId="11" xfId="6" applyNumberFormat="1" applyFont="1" applyFill="1" applyBorder="1" applyAlignment="1">
      <alignment horizontal="center" vertical="center" wrapText="1"/>
    </xf>
    <xf numFmtId="0" fontId="9" fillId="0" borderId="19" xfId="5" applyFont="1" applyBorder="1"/>
    <xf numFmtId="0" fontId="9" fillId="0" borderId="20" xfId="5" applyFont="1" applyBorder="1"/>
    <xf numFmtId="0" fontId="5" fillId="0" borderId="17" xfId="5" applyFont="1" applyBorder="1"/>
    <xf numFmtId="4" fontId="9" fillId="3" borderId="13" xfId="6" applyNumberFormat="1" applyFont="1" applyFill="1" applyBorder="1" applyAlignment="1">
      <alignment horizontal="center" vertical="center" wrapText="1"/>
    </xf>
    <xf numFmtId="0" fontId="9" fillId="0" borderId="18" xfId="6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 wrapText="1"/>
    </xf>
    <xf numFmtId="0" fontId="9" fillId="0" borderId="19" xfId="6" applyFont="1" applyBorder="1" applyAlignment="1">
      <alignment horizontal="left" vertical="center" wrapText="1"/>
    </xf>
    <xf numFmtId="164" fontId="9" fillId="0" borderId="19" xfId="6" applyNumberFormat="1" applyFont="1" applyBorder="1" applyAlignment="1">
      <alignment horizontal="center" vertical="center" wrapText="1"/>
    </xf>
    <xf numFmtId="165" fontId="9" fillId="0" borderId="19" xfId="2" applyFont="1" applyFill="1" applyBorder="1" applyAlignment="1">
      <alignment horizontal="center" vertical="center" wrapText="1"/>
    </xf>
    <xf numFmtId="4" fontId="9" fillId="0" borderId="20" xfId="6" applyNumberFormat="1" applyFont="1" applyBorder="1" applyAlignment="1">
      <alignment horizontal="center" vertical="center" wrapText="1"/>
    </xf>
    <xf numFmtId="168" fontId="4" fillId="0" borderId="15" xfId="1" applyFont="1" applyFill="1" applyBorder="1"/>
    <xf numFmtId="168" fontId="4" fillId="0" borderId="15" xfId="1" applyFont="1" applyFill="1" applyBorder="1" applyAlignment="1">
      <alignment wrapText="1"/>
    </xf>
    <xf numFmtId="168" fontId="4" fillId="0" borderId="0" xfId="1" applyFont="1" applyFill="1"/>
    <xf numFmtId="3" fontId="4" fillId="0" borderId="0" xfId="1" applyNumberFormat="1" applyFont="1" applyFill="1"/>
    <xf numFmtId="42" fontId="5" fillId="0" borderId="0" xfId="3" applyFont="1" applyFill="1" applyAlignment="1">
      <alignment horizontal="center" vertical="center"/>
    </xf>
    <xf numFmtId="168" fontId="4" fillId="0" borderId="11" xfId="1" applyFont="1" applyFill="1" applyBorder="1"/>
    <xf numFmtId="168" fontId="4" fillId="0" borderId="11" xfId="1" applyFont="1" applyFill="1" applyBorder="1" applyAlignment="1">
      <alignment wrapText="1"/>
    </xf>
    <xf numFmtId="9" fontId="4" fillId="0" borderId="0" xfId="4" applyFont="1" applyFill="1"/>
    <xf numFmtId="42" fontId="5" fillId="0" borderId="0" xfId="3" applyFont="1" applyFill="1" applyAlignment="1">
      <alignment vertical="center"/>
    </xf>
    <xf numFmtId="3" fontId="11" fillId="0" borderId="0" xfId="1" applyNumberFormat="1" applyFont="1" applyFill="1"/>
    <xf numFmtId="172" fontId="4" fillId="0" borderId="0" xfId="4" applyNumberFormat="1" applyFont="1" applyFill="1"/>
    <xf numFmtId="0" fontId="4" fillId="0" borderId="0" xfId="17" applyFont="1"/>
    <xf numFmtId="173" fontId="9" fillId="0" borderId="0" xfId="16" applyNumberFormat="1" applyFont="1" applyFill="1" applyBorder="1" applyAlignment="1">
      <alignment horizontal="center" vertical="center"/>
    </xf>
    <xf numFmtId="170" fontId="4" fillId="0" borderId="0" xfId="14" applyNumberFormat="1" applyFont="1"/>
    <xf numFmtId="165" fontId="5" fillId="0" borderId="0" xfId="2" applyFont="1" applyFill="1" applyAlignment="1">
      <alignment horizontal="center" vertical="center"/>
    </xf>
    <xf numFmtId="174" fontId="6" fillId="0" borderId="0" xfId="0" applyNumberFormat="1" applyFont="1"/>
    <xf numFmtId="9" fontId="5" fillId="0" borderId="0" xfId="4" applyFont="1" applyFill="1" applyAlignment="1">
      <alignment horizontal="center" vertical="center"/>
    </xf>
    <xf numFmtId="165" fontId="4" fillId="0" borderId="0" xfId="2" applyFont="1" applyFill="1"/>
    <xf numFmtId="0" fontId="5" fillId="0" borderId="0" xfId="14" applyFont="1" applyAlignment="1">
      <alignment horizontal="center" vertical="center"/>
    </xf>
    <xf numFmtId="175" fontId="5" fillId="0" borderId="0" xfId="14" applyNumberFormat="1" applyFont="1" applyAlignment="1">
      <alignment horizontal="center" vertical="center"/>
    </xf>
    <xf numFmtId="175" fontId="6" fillId="0" borderId="0" xfId="14" applyNumberFormat="1"/>
    <xf numFmtId="175" fontId="5" fillId="0" borderId="0" xfId="5" applyNumberFormat="1" applyFont="1" applyAlignment="1">
      <alignment horizontal="center" vertical="center"/>
    </xf>
    <xf numFmtId="0" fontId="5" fillId="0" borderId="0" xfId="5" applyFont="1" applyAlignment="1">
      <alignment horizontal="center" vertical="center"/>
    </xf>
    <xf numFmtId="0" fontId="5" fillId="0" borderId="21" xfId="5" applyFont="1" applyBorder="1"/>
    <xf numFmtId="168" fontId="4" fillId="0" borderId="16" xfId="1" applyFont="1" applyFill="1" applyBorder="1"/>
    <xf numFmtId="0" fontId="5" fillId="0" borderId="14" xfId="5" applyFont="1" applyBorder="1"/>
    <xf numFmtId="168" fontId="4" fillId="0" borderId="12" xfId="1" applyFont="1" applyFill="1" applyBorder="1"/>
    <xf numFmtId="0" fontId="16" fillId="0" borderId="14" xfId="20" applyFont="1" applyFill="1" applyBorder="1" applyAlignment="1" applyProtection="1">
      <alignment horizontal="center" vertical="center"/>
    </xf>
    <xf numFmtId="0" fontId="17" fillId="0" borderId="11" xfId="7" applyFont="1" applyBorder="1" applyAlignment="1">
      <alignment horizontal="justify" vertical="center" wrapText="1"/>
    </xf>
    <xf numFmtId="0" fontId="17" fillId="0" borderId="11" xfId="7" applyFont="1" applyBorder="1" applyAlignment="1">
      <alignment horizontal="center" vertical="center" wrapText="1"/>
    </xf>
    <xf numFmtId="0" fontId="16" fillId="0" borderId="21" xfId="20" applyFont="1" applyFill="1" applyBorder="1" applyAlignment="1" applyProtection="1">
      <alignment horizontal="center" vertical="center"/>
    </xf>
    <xf numFmtId="0" fontId="17" fillId="0" borderId="23" xfId="7" applyFont="1" applyBorder="1" applyAlignment="1">
      <alignment horizontal="justify" vertical="center" wrapText="1"/>
    </xf>
    <xf numFmtId="0" fontId="17" fillId="0" borderId="24" xfId="7" applyFont="1" applyBorder="1" applyAlignment="1">
      <alignment horizontal="center" vertical="center" wrapText="1"/>
    </xf>
    <xf numFmtId="4" fontId="17" fillId="0" borderId="15" xfId="12" applyNumberFormat="1" applyFont="1" applyFill="1" applyBorder="1" applyAlignment="1" applyProtection="1">
      <alignment vertical="center" wrapText="1"/>
    </xf>
    <xf numFmtId="8" fontId="17" fillId="0" borderId="23" xfId="3" applyNumberFormat="1" applyFont="1" applyFill="1" applyBorder="1" applyAlignment="1" applyProtection="1">
      <alignment horizontal="right" vertical="center" wrapText="1"/>
    </xf>
    <xf numFmtId="2" fontId="17" fillId="0" borderId="11" xfId="7" applyNumberFormat="1" applyFont="1" applyBorder="1" applyAlignment="1">
      <alignment horizontal="justify" vertical="center" wrapText="1"/>
    </xf>
    <xf numFmtId="4" fontId="17" fillId="0" borderId="11" xfId="12" applyNumberFormat="1" applyFont="1" applyFill="1" applyBorder="1" applyAlignment="1" applyProtection="1">
      <alignment vertical="center" wrapText="1"/>
    </xf>
    <xf numFmtId="8" fontId="17" fillId="0" borderId="11" xfId="3" applyNumberFormat="1" applyFont="1" applyFill="1" applyBorder="1" applyAlignment="1" applyProtection="1">
      <alignment horizontal="right" vertical="center" wrapText="1"/>
    </xf>
    <xf numFmtId="49" fontId="17" fillId="0" borderId="11" xfId="7" applyNumberFormat="1" applyFont="1" applyBorder="1" applyAlignment="1">
      <alignment horizontal="justify" vertical="center" wrapText="1"/>
    </xf>
    <xf numFmtId="0" fontId="17" fillId="0" borderId="15" xfId="7" applyFont="1" applyBorder="1" applyAlignment="1">
      <alignment horizontal="center" vertical="center" wrapText="1"/>
    </xf>
    <xf numFmtId="0" fontId="17" fillId="0" borderId="22" xfId="7" applyFont="1" applyBorder="1" applyAlignment="1">
      <alignment horizontal="left" vertical="center" wrapText="1"/>
    </xf>
    <xf numFmtId="0" fontId="17" fillId="0" borderId="11" xfId="7" applyFont="1" applyBorder="1" applyAlignment="1">
      <alignment horizontal="left" vertical="center" wrapText="1"/>
    </xf>
    <xf numFmtId="0" fontId="20" fillId="0" borderId="11" xfId="5" applyFont="1" applyBorder="1"/>
    <xf numFmtId="0" fontId="16" fillId="0" borderId="11" xfId="20" applyFont="1" applyFill="1" applyBorder="1" applyAlignment="1" applyProtection="1">
      <alignment horizontal="center" vertical="center"/>
    </xf>
    <xf numFmtId="0" fontId="19" fillId="0" borderId="0" xfId="18" applyFont="1" applyAlignment="1">
      <alignment horizontal="center" vertical="center" wrapText="1"/>
    </xf>
    <xf numFmtId="168" fontId="18" fillId="4" borderId="0" xfId="18" applyNumberFormat="1" applyFont="1" applyFill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7" fillId="0" borderId="2" xfId="5" applyFont="1" applyBorder="1" applyAlignment="1">
      <alignment horizontal="center"/>
    </xf>
    <xf numFmtId="0" fontId="7" fillId="0" borderId="3" xfId="5" applyFont="1" applyBorder="1" applyAlignment="1">
      <alignment horizontal="center"/>
    </xf>
    <xf numFmtId="0" fontId="7" fillId="0" borderId="4" xfId="5" applyFont="1" applyBorder="1" applyAlignment="1">
      <alignment horizontal="center"/>
    </xf>
    <xf numFmtId="0" fontId="4" fillId="0" borderId="5" xfId="5" applyFont="1" applyBorder="1" applyAlignment="1">
      <alignment horizontal="center"/>
    </xf>
    <xf numFmtId="0" fontId="4" fillId="0" borderId="0" xfId="5" applyFont="1" applyAlignment="1">
      <alignment horizontal="center"/>
    </xf>
    <xf numFmtId="0" fontId="4" fillId="0" borderId="6" xfId="5" applyFont="1" applyBorder="1" applyAlignment="1">
      <alignment horizontal="center"/>
    </xf>
    <xf numFmtId="0" fontId="7" fillId="0" borderId="5" xfId="5" applyFont="1" applyBorder="1" applyAlignment="1">
      <alignment horizontal="center"/>
    </xf>
    <xf numFmtId="0" fontId="7" fillId="0" borderId="0" xfId="5" applyFont="1" applyAlignment="1">
      <alignment horizontal="center"/>
    </xf>
    <xf numFmtId="0" fontId="7" fillId="0" borderId="6" xfId="5" applyFont="1" applyBorder="1" applyAlignment="1">
      <alignment horizontal="center"/>
    </xf>
    <xf numFmtId="8" fontId="17" fillId="0" borderId="15" xfId="3" applyNumberFormat="1" applyFont="1" applyFill="1" applyBorder="1" applyAlignment="1" applyProtection="1">
      <alignment horizontal="right" vertical="center" wrapText="1"/>
    </xf>
    <xf numFmtId="2" fontId="17" fillId="0" borderId="23" xfId="7" applyNumberFormat="1" applyFont="1" applyBorder="1" applyAlignment="1">
      <alignment horizontal="justify" vertical="center" wrapText="1"/>
    </xf>
  </cellXfs>
  <cellStyles count="27">
    <cellStyle name="Hipervínculo" xfId="20" builtinId="8"/>
    <cellStyle name="Millares" xfId="1" builtinId="3"/>
    <cellStyle name="Millares 2" xfId="21" xr:uid="{43D9ABEA-3CD1-4ECD-8A44-3F8567AC3FA1}"/>
    <cellStyle name="Millares 2 2" xfId="12" xr:uid="{49CB19DC-F365-47BA-A882-E6E43D5295E1}"/>
    <cellStyle name="Moneda" xfId="2" builtinId="4"/>
    <cellStyle name="Moneda [0]" xfId="3" builtinId="7"/>
    <cellStyle name="Moneda [0] 2" xfId="25" xr:uid="{45A586CB-CF66-49D3-A0DE-AB90A9BCB177}"/>
    <cellStyle name="Moneda 2" xfId="10" xr:uid="{7BD79A82-47F4-441B-85F2-762F900EA85E}"/>
    <cellStyle name="Moneda 2 2 2 2 2" xfId="16" xr:uid="{7FDC90EA-DE31-46A5-9AC8-8238FF911613}"/>
    <cellStyle name="Moneda 3" xfId="24" xr:uid="{4F1CEBB2-AC6B-4EB7-A0E9-B7F9F0813D52}"/>
    <cellStyle name="Normal" xfId="0" builtinId="0"/>
    <cellStyle name="Normal 2" xfId="6" xr:uid="{4AA29560-B32B-4DD3-BACC-B1F5E1C0F2BF}"/>
    <cellStyle name="Normal 2 10 2 2" xfId="11" xr:uid="{ADF2D595-A724-49E2-B8AA-26C9B7E7E1E7}"/>
    <cellStyle name="Normal 2 10 3" xfId="7" xr:uid="{D4D1EC47-96F8-44B3-AB24-CC8D35C25E9F}"/>
    <cellStyle name="Normal 2 2" xfId="19" xr:uid="{7C7BFFF5-2E53-4DFE-89E8-888A9CFE365A}"/>
    <cellStyle name="Normal 2 2 2" xfId="8" xr:uid="{CBF213B8-97EE-47A0-B8E1-0648A2A0EF02}"/>
    <cellStyle name="Normal 3" xfId="5" xr:uid="{35EE26E7-C55D-44E5-857A-BE7BC0FC4940}"/>
    <cellStyle name="Normal 3 11" xfId="18" xr:uid="{682E11D3-D882-463F-89A9-EAAC20839D48}"/>
    <cellStyle name="Normal 3 11 2" xfId="23" xr:uid="{CB7A9924-32D7-43A9-95BF-2795BDAF70BD}"/>
    <cellStyle name="Normal 3 2" xfId="14" xr:uid="{BFAEFD1C-769E-4213-B41B-E9B9A17CA893}"/>
    <cellStyle name="Normal 3 2 2" xfId="15" xr:uid="{207ABEC5-3480-42BA-B206-0F7561252BEA}"/>
    <cellStyle name="Normal 3 3" xfId="22" xr:uid="{9D07FC94-3367-4A9B-8F69-4D3258D66220}"/>
    <cellStyle name="Normal 3 4" xfId="17" xr:uid="{7FA31F12-A69E-4847-AAA9-9C9A52F42F4F}"/>
    <cellStyle name="Normal 4" xfId="9" xr:uid="{404CD92C-7040-4E6C-8EE4-A446319CF356}"/>
    <cellStyle name="Normal 4 2 2" xfId="13" xr:uid="{20024EB5-10CB-45F2-856F-24C6759DF354}"/>
    <cellStyle name="Porcentaje" xfId="4" builtinId="5"/>
    <cellStyle name="Porcentaje 2" xfId="26" xr:uid="{68BAAA60-5301-4F29-8185-62B7AD3889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975731</xdr:colOff>
      <xdr:row>1</xdr:row>
      <xdr:rowOff>194944</xdr:rowOff>
    </xdr:from>
    <xdr:to>
      <xdr:col>9</xdr:col>
      <xdr:colOff>2054550</xdr:colOff>
      <xdr:row>4</xdr:row>
      <xdr:rowOff>193552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AB774E-CF99-4ED7-9753-0D346A486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9860" y="401773"/>
          <a:ext cx="1068659" cy="7330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74340</xdr:colOff>
      <xdr:row>5</xdr:row>
      <xdr:rowOff>92927</xdr:rowOff>
    </xdr:from>
    <xdr:to>
      <xdr:col>9</xdr:col>
      <xdr:colOff>2174890</xdr:colOff>
      <xdr:row>7</xdr:row>
      <xdr:rowOff>149551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F0F025-21A8-4D60-B235-E3A9008A14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5179" t="19426" r="46555" b="16304"/>
        <a:stretch/>
      </xdr:blipFill>
      <xdr:spPr>
        <a:xfrm>
          <a:off x="12968469" y="1235927"/>
          <a:ext cx="2109440" cy="710493"/>
        </a:xfrm>
        <a:prstGeom prst="rect">
          <a:avLst/>
        </a:prstGeom>
      </xdr:spPr>
    </xdr:pic>
    <xdr:clientData/>
  </xdr:twoCellAnchor>
  <xdr:twoCellAnchor editAs="oneCell">
    <xdr:from>
      <xdr:col>3</xdr:col>
      <xdr:colOff>96982</xdr:colOff>
      <xdr:row>1</xdr:row>
      <xdr:rowOff>13854</xdr:rowOff>
    </xdr:from>
    <xdr:to>
      <xdr:col>5</xdr:col>
      <xdr:colOff>605960</xdr:colOff>
      <xdr:row>7</xdr:row>
      <xdr:rowOff>118101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B98994B-BDC4-455E-9CE0-23B85085AF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07" r="5980"/>
        <a:stretch/>
      </xdr:blipFill>
      <xdr:spPr bwMode="auto">
        <a:xfrm>
          <a:off x="1080655" y="221672"/>
          <a:ext cx="3270997" cy="171391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72572</xdr:colOff>
      <xdr:row>0</xdr:row>
      <xdr:rowOff>80061</xdr:rowOff>
    </xdr:from>
    <xdr:to>
      <xdr:col>10</xdr:col>
      <xdr:colOff>616857</xdr:colOff>
      <xdr:row>23</xdr:row>
      <xdr:rowOff>158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81D1201-4F1E-C800-BB86-6AC4F9A2B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572" y="80061"/>
          <a:ext cx="8527142" cy="3675668"/>
        </a:xfrm>
        <a:prstGeom prst="rect">
          <a:avLst/>
        </a:prstGeom>
      </xdr:spPr>
    </xdr:pic>
    <xdr:clientData/>
  </xdr:twoCellAnchor>
  <xdr:twoCellAnchor editAs="oneCell">
    <xdr:from>
      <xdr:col>0</xdr:col>
      <xdr:colOff>408214</xdr:colOff>
      <xdr:row>24</xdr:row>
      <xdr:rowOff>119483</xdr:rowOff>
    </xdr:from>
    <xdr:to>
      <xdr:col>10</xdr:col>
      <xdr:colOff>625929</xdr:colOff>
      <xdr:row>46</xdr:row>
      <xdr:rowOff>98682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BC5BB6A-5B01-58F5-D300-FE3EA0CA2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8214" y="4038340"/>
          <a:ext cx="8200572" cy="3571485"/>
        </a:xfrm>
        <a:prstGeom prst="rect">
          <a:avLst/>
        </a:prstGeom>
      </xdr:spPr>
    </xdr:pic>
    <xdr:clientData/>
  </xdr:twoCellAnchor>
  <xdr:twoCellAnchor editAs="oneCell">
    <xdr:from>
      <xdr:col>10</xdr:col>
      <xdr:colOff>689429</xdr:colOff>
      <xdr:row>0</xdr:row>
      <xdr:rowOff>78404</xdr:rowOff>
    </xdr:from>
    <xdr:to>
      <xdr:col>21</xdr:col>
      <xdr:colOff>423104</xdr:colOff>
      <xdr:row>22</xdr:row>
      <xdr:rowOff>126999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F02C7FE-6394-6B41-79CE-BE5FADF1F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72286" y="78404"/>
          <a:ext cx="8514818" cy="364088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D22EDD7-2AB8-403D-B650-7DD2A1F19FA3}">
  <we:reference id="wa200000556" version="1.1.0.0" store="en-us" storeType="OMEX"/>
  <we:alternateReferences>
    <we:reference id="WA200000556" version="1.1.0.0" store="" storeType="OMEX"/>
  </we:alternateReferences>
  <we:properties>
    <we:property name="documentId" value="&quot;f834b3a6-f602-465a-8d52-ccf1dee66603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_xldudf_JIRA_JQL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4983B-E03A-4726-A9D9-BAE3C1C6AA6D}">
  <sheetPr codeName="Hoja1"/>
  <dimension ref="A1:AP71"/>
  <sheetViews>
    <sheetView showGridLines="0" tabSelected="1" topLeftCell="A10" zoomScale="40" zoomScaleNormal="40" zoomScaleSheetLayoutView="50" zoomScalePageLayoutView="55" workbookViewId="0">
      <selection activeCell="F14" sqref="F14"/>
    </sheetView>
  </sheetViews>
  <sheetFormatPr baseColWidth="10" defaultColWidth="11.44140625" defaultRowHeight="13.8" x14ac:dyDescent="0.25"/>
  <cols>
    <col min="1" max="2" width="3.44140625" style="3" customWidth="1"/>
    <col min="3" max="3" width="7.44140625" style="3" customWidth="1"/>
    <col min="4" max="4" width="15.6640625" style="3" bestFit="1" customWidth="1"/>
    <col min="5" max="5" width="24.5546875" style="3" bestFit="1" customWidth="1"/>
    <col min="6" max="6" width="73.109375" style="4" customWidth="1"/>
    <col min="7" max="7" width="8.88671875" style="3" customWidth="1"/>
    <col min="8" max="8" width="18.88671875" style="5" customWidth="1"/>
    <col min="9" max="9" width="26.88671875" style="6" customWidth="1"/>
    <col min="10" max="10" width="33.5546875" style="3" bestFit="1" customWidth="1"/>
    <col min="11" max="11" width="15.109375" style="3" bestFit="1" customWidth="1"/>
    <col min="12" max="26" width="33.44140625" style="3" customWidth="1"/>
    <col min="27" max="27" width="21.44140625" style="3" customWidth="1"/>
    <col min="28" max="28" width="19.109375" style="3" bestFit="1" customWidth="1"/>
    <col min="29" max="29" width="24.5546875" style="3" customWidth="1"/>
    <col min="30" max="30" width="69.33203125" style="3" customWidth="1"/>
    <col min="31" max="31" width="9.109375" style="3" bestFit="1" customWidth="1"/>
    <col min="32" max="32" width="16.33203125" style="3" bestFit="1" customWidth="1"/>
    <col min="33" max="33" width="18.5546875" style="3" bestFit="1" customWidth="1"/>
    <col min="34" max="34" width="22.109375" style="3" bestFit="1" customWidth="1"/>
    <col min="35" max="35" width="19.6640625" style="3" customWidth="1"/>
    <col min="36" max="36" width="18.6640625" style="3" customWidth="1"/>
    <col min="37" max="37" width="18.88671875" style="106" bestFit="1" customWidth="1"/>
    <col min="38" max="38" width="17.5546875" style="3" bestFit="1" customWidth="1"/>
    <col min="39" max="39" width="16.44140625" style="3" bestFit="1" customWidth="1"/>
    <col min="40" max="40" width="20.88671875" style="3" bestFit="1" customWidth="1"/>
    <col min="41" max="41" width="39.109375" style="3" customWidth="1"/>
    <col min="42" max="42" width="36.109375" style="3" customWidth="1"/>
    <col min="43" max="16384" width="11.44140625" style="3"/>
  </cols>
  <sheetData>
    <row r="1" spans="1:41" ht="16.5" customHeight="1" thickBot="1" x14ac:dyDescent="0.3">
      <c r="A1" s="1"/>
      <c r="B1" s="2"/>
      <c r="AC1" s="2"/>
      <c r="AD1" s="2"/>
      <c r="AE1" s="2"/>
      <c r="AF1" s="2"/>
      <c r="AG1" s="2"/>
      <c r="AH1" s="2"/>
      <c r="AI1" s="2"/>
      <c r="AJ1" s="2"/>
      <c r="AK1" s="7"/>
      <c r="AL1" s="8"/>
      <c r="AM1" s="8"/>
      <c r="AN1" s="8"/>
      <c r="AO1" s="8"/>
    </row>
    <row r="2" spans="1:41" ht="26.4" customHeight="1" thickTop="1" x14ac:dyDescent="0.3">
      <c r="A2" s="2"/>
      <c r="B2" s="131" t="s">
        <v>0</v>
      </c>
      <c r="C2" s="132"/>
      <c r="D2" s="132"/>
      <c r="E2" s="132"/>
      <c r="F2" s="132"/>
      <c r="G2" s="132"/>
      <c r="H2" s="132"/>
      <c r="I2" s="132"/>
      <c r="J2" s="132"/>
      <c r="K2" s="133"/>
      <c r="AC2" s="2"/>
      <c r="AD2" s="2"/>
      <c r="AE2" s="2"/>
      <c r="AF2" s="2"/>
      <c r="AG2" s="2"/>
      <c r="AH2" s="2"/>
      <c r="AI2" s="2"/>
      <c r="AJ2" s="2"/>
      <c r="AK2" s="7"/>
      <c r="AL2" s="8"/>
      <c r="AM2" s="8"/>
      <c r="AN2" s="8"/>
      <c r="AO2" s="8"/>
    </row>
    <row r="3" spans="1:41" ht="15" x14ac:dyDescent="0.25">
      <c r="A3" s="2"/>
      <c r="B3" s="134" t="s">
        <v>1</v>
      </c>
      <c r="C3" s="135"/>
      <c r="D3" s="135"/>
      <c r="E3" s="135"/>
      <c r="F3" s="135"/>
      <c r="G3" s="135"/>
      <c r="H3" s="135"/>
      <c r="I3" s="135"/>
      <c r="J3" s="135"/>
      <c r="K3" s="136"/>
      <c r="AC3" s="2"/>
      <c r="AD3" s="2"/>
      <c r="AE3" s="2"/>
      <c r="AF3" s="2"/>
      <c r="AG3" s="2"/>
      <c r="AH3" s="2"/>
      <c r="AI3" s="2"/>
      <c r="AJ3" s="2"/>
      <c r="AK3" s="7"/>
      <c r="AL3" s="8"/>
      <c r="AM3" s="8"/>
      <c r="AN3" s="8"/>
      <c r="AO3" s="8"/>
    </row>
    <row r="4" spans="1:41" ht="16.5" customHeight="1" x14ac:dyDescent="0.25">
      <c r="A4" s="2"/>
      <c r="B4" s="134"/>
      <c r="C4" s="135"/>
      <c r="D4" s="135"/>
      <c r="E4" s="135"/>
      <c r="F4" s="135"/>
      <c r="G4" s="135"/>
      <c r="H4" s="135"/>
      <c r="I4" s="135"/>
      <c r="J4" s="135"/>
      <c r="K4" s="136"/>
      <c r="N4" s="128"/>
      <c r="O4" s="128"/>
      <c r="P4" s="128"/>
      <c r="Q4" s="128"/>
      <c r="R4" s="128"/>
      <c r="AC4" s="2"/>
      <c r="AD4" s="2"/>
      <c r="AE4" s="2"/>
      <c r="AF4" s="2"/>
      <c r="AG4" s="2"/>
      <c r="AH4" s="2"/>
      <c r="AI4" s="2"/>
      <c r="AJ4" s="2"/>
      <c r="AK4" s="7"/>
      <c r="AL4" s="8"/>
      <c r="AM4" s="8"/>
      <c r="AN4" s="8"/>
      <c r="AO4" s="8"/>
    </row>
    <row r="5" spans="1:41" ht="16.5" customHeight="1" x14ac:dyDescent="0.3">
      <c r="A5" s="2"/>
      <c r="B5" s="137" t="s">
        <v>18</v>
      </c>
      <c r="C5" s="138"/>
      <c r="D5" s="138"/>
      <c r="E5" s="138"/>
      <c r="F5" s="138"/>
      <c r="G5" s="138"/>
      <c r="H5" s="138"/>
      <c r="I5" s="138"/>
      <c r="J5" s="138"/>
      <c r="K5" s="139"/>
      <c r="AC5" s="2"/>
      <c r="AD5" s="2"/>
      <c r="AE5" s="2"/>
      <c r="AF5" s="2"/>
      <c r="AG5" s="2"/>
      <c r="AH5" s="2"/>
      <c r="AI5" s="2"/>
      <c r="AJ5" s="2"/>
      <c r="AK5" s="7"/>
      <c r="AL5" s="8"/>
      <c r="AM5" s="8"/>
      <c r="AN5" s="8"/>
      <c r="AO5" s="8"/>
    </row>
    <row r="6" spans="1:41" ht="16.5" customHeight="1" x14ac:dyDescent="0.3">
      <c r="A6" s="2"/>
      <c r="B6" s="137"/>
      <c r="C6" s="138"/>
      <c r="D6" s="138"/>
      <c r="E6" s="138"/>
      <c r="F6" s="138"/>
      <c r="G6" s="138"/>
      <c r="H6" s="138"/>
      <c r="I6" s="138"/>
      <c r="J6" s="138"/>
      <c r="K6" s="139"/>
      <c r="AC6" s="2"/>
      <c r="AD6" s="2"/>
      <c r="AE6" s="2"/>
      <c r="AF6" s="2"/>
      <c r="AG6" s="2"/>
      <c r="AH6" s="2"/>
      <c r="AI6" s="2"/>
      <c r="AJ6" s="2"/>
      <c r="AK6" s="7"/>
      <c r="AL6" s="8"/>
      <c r="AM6" s="8"/>
      <c r="AN6" s="8"/>
      <c r="AO6" s="8"/>
    </row>
    <row r="7" spans="1:41" ht="36" customHeight="1" x14ac:dyDescent="0.3">
      <c r="A7" s="2"/>
      <c r="B7" s="9"/>
      <c r="C7" s="10"/>
      <c r="D7" s="10"/>
      <c r="E7" s="10"/>
      <c r="F7" s="11"/>
      <c r="G7" s="10"/>
      <c r="H7" s="12"/>
      <c r="I7" s="13"/>
      <c r="J7" s="10"/>
      <c r="K7" s="14"/>
      <c r="AC7" s="2"/>
      <c r="AD7" s="2"/>
      <c r="AE7" s="2"/>
      <c r="AF7" s="2"/>
      <c r="AG7" s="2"/>
      <c r="AH7" s="2"/>
      <c r="AI7" s="2"/>
      <c r="AJ7" s="2"/>
      <c r="AK7" s="7"/>
      <c r="AL7" s="8"/>
      <c r="AM7" s="8"/>
      <c r="AN7" s="8"/>
      <c r="AO7" s="8"/>
    </row>
    <row r="8" spans="1:41" ht="35.25" customHeight="1" x14ac:dyDescent="0.25">
      <c r="A8" s="2"/>
      <c r="B8" s="15"/>
      <c r="C8" s="16"/>
      <c r="D8" s="16"/>
      <c r="E8" s="16"/>
      <c r="F8" s="130"/>
      <c r="G8" s="130"/>
      <c r="H8" s="130"/>
      <c r="I8" s="130"/>
      <c r="J8" s="16"/>
      <c r="K8" s="17"/>
      <c r="AC8" s="2"/>
      <c r="AD8" s="2"/>
      <c r="AE8" s="2"/>
      <c r="AF8" s="2"/>
      <c r="AG8" s="2"/>
      <c r="AH8" s="2"/>
      <c r="AI8" s="2"/>
      <c r="AJ8" s="2"/>
      <c r="AK8" s="7"/>
      <c r="AL8" s="8"/>
      <c r="AM8" s="8"/>
      <c r="AN8" s="8"/>
      <c r="AO8" s="8"/>
    </row>
    <row r="9" spans="1:41" ht="78.75" customHeight="1" x14ac:dyDescent="0.25">
      <c r="A9" s="2"/>
      <c r="B9" s="18"/>
      <c r="C9" s="129" t="s">
        <v>65</v>
      </c>
      <c r="D9" s="129"/>
      <c r="E9" s="129"/>
      <c r="F9" s="129"/>
      <c r="G9" s="129"/>
      <c r="H9" s="129"/>
      <c r="I9" s="129"/>
      <c r="J9" s="129"/>
      <c r="K9" s="19"/>
      <c r="AC9" s="2"/>
      <c r="AD9" s="2"/>
      <c r="AE9" s="2"/>
      <c r="AF9" s="2"/>
      <c r="AG9" s="2"/>
      <c r="AH9" s="2"/>
      <c r="AI9" s="2"/>
      <c r="AJ9" s="2"/>
      <c r="AK9" s="7"/>
      <c r="AL9" s="8"/>
      <c r="AM9" s="8"/>
      <c r="AN9" s="8"/>
      <c r="AO9" s="8"/>
    </row>
    <row r="10" spans="1:41" ht="15.6" thickBot="1" x14ac:dyDescent="0.3">
      <c r="A10" s="2"/>
      <c r="B10" s="18"/>
      <c r="C10" s="20"/>
      <c r="D10" s="21"/>
      <c r="E10" s="21"/>
      <c r="G10" s="21"/>
      <c r="H10" s="22"/>
      <c r="I10" s="23"/>
      <c r="J10" s="21"/>
      <c r="K10" s="19"/>
      <c r="AC10" s="2"/>
      <c r="AD10" s="2"/>
      <c r="AE10" s="2"/>
      <c r="AF10" s="2"/>
      <c r="AG10" s="2"/>
      <c r="AH10" s="2"/>
      <c r="AI10" s="2"/>
      <c r="AK10" s="7"/>
      <c r="AL10" s="8"/>
      <c r="AM10" s="8"/>
      <c r="AN10" s="8"/>
      <c r="AO10" s="8"/>
    </row>
    <row r="11" spans="1:41" ht="18" customHeight="1" thickBot="1" x14ac:dyDescent="0.3">
      <c r="A11" s="2"/>
      <c r="B11" s="18"/>
      <c r="C11" s="24"/>
      <c r="D11" s="25"/>
      <c r="E11" s="25"/>
      <c r="F11" s="26"/>
      <c r="G11" s="27"/>
      <c r="H11" s="28"/>
      <c r="I11" s="29"/>
      <c r="J11" s="30"/>
      <c r="K11" s="19"/>
      <c r="AC11" s="2"/>
      <c r="AD11" s="2"/>
      <c r="AE11" s="2"/>
      <c r="AF11" s="2"/>
      <c r="AG11" s="2"/>
      <c r="AH11" s="2"/>
      <c r="AI11" s="2"/>
      <c r="AJ11" s="2"/>
      <c r="AK11" s="7"/>
      <c r="AL11" s="8"/>
      <c r="AM11" s="8"/>
      <c r="AN11" s="8"/>
      <c r="AO11" s="8"/>
    </row>
    <row r="12" spans="1:41" ht="28.2" thickBot="1" x14ac:dyDescent="0.3">
      <c r="A12" s="2"/>
      <c r="B12" s="18"/>
      <c r="C12" s="31" t="s">
        <v>2</v>
      </c>
      <c r="D12" s="31" t="s">
        <v>3</v>
      </c>
      <c r="E12" s="32" t="s">
        <v>4</v>
      </c>
      <c r="F12" s="33" t="s">
        <v>5</v>
      </c>
      <c r="G12" s="31" t="s">
        <v>6</v>
      </c>
      <c r="H12" s="34" t="s">
        <v>7</v>
      </c>
      <c r="I12" s="35" t="s">
        <v>8</v>
      </c>
      <c r="J12" s="77" t="s">
        <v>9</v>
      </c>
      <c r="K12" s="76" t="s">
        <v>13</v>
      </c>
      <c r="M12" s="53" t="s">
        <v>2</v>
      </c>
      <c r="N12" s="54" t="s">
        <v>3</v>
      </c>
      <c r="O12" s="55" t="s">
        <v>4</v>
      </c>
      <c r="P12" s="56" t="s">
        <v>5</v>
      </c>
      <c r="Q12" s="54" t="s">
        <v>6</v>
      </c>
      <c r="R12" s="57" t="s">
        <v>7</v>
      </c>
      <c r="S12" s="58" t="s">
        <v>8</v>
      </c>
      <c r="T12" s="59" t="s">
        <v>9</v>
      </c>
      <c r="U12" s="74" t="s">
        <v>13</v>
      </c>
      <c r="V12" s="74" t="s">
        <v>14</v>
      </c>
      <c r="W12" s="74" t="s">
        <v>15</v>
      </c>
      <c r="X12" s="74" t="s">
        <v>16</v>
      </c>
      <c r="Y12" s="75" t="s">
        <v>17</v>
      </c>
      <c r="AA12" s="78" t="s">
        <v>2</v>
      </c>
      <c r="AB12" s="79" t="s">
        <v>3</v>
      </c>
      <c r="AC12" s="55" t="s">
        <v>4</v>
      </c>
      <c r="AD12" s="80" t="s">
        <v>5</v>
      </c>
      <c r="AE12" s="79" t="s">
        <v>6</v>
      </c>
      <c r="AF12" s="81" t="s">
        <v>7</v>
      </c>
      <c r="AG12" s="82" t="s">
        <v>8</v>
      </c>
      <c r="AH12" s="83" t="s">
        <v>9</v>
      </c>
      <c r="AI12" s="2"/>
      <c r="AJ12" s="2"/>
      <c r="AK12" s="7"/>
      <c r="AL12" s="8"/>
      <c r="AM12" s="8"/>
      <c r="AN12" s="8"/>
      <c r="AO12" s="8"/>
    </row>
    <row r="13" spans="1:41" ht="55.2" x14ac:dyDescent="0.25">
      <c r="A13" s="2"/>
      <c r="B13" s="18"/>
      <c r="C13" s="114">
        <v>1</v>
      </c>
      <c r="D13" s="115">
        <v>2.9</v>
      </c>
      <c r="E13" s="115" t="s">
        <v>46</v>
      </c>
      <c r="F13" s="115" t="s">
        <v>21</v>
      </c>
      <c r="G13" s="116" t="s">
        <v>19</v>
      </c>
      <c r="H13" s="117">
        <v>40351</v>
      </c>
      <c r="I13" s="118">
        <v>40205</v>
      </c>
      <c r="J13" s="140">
        <f>ROUND(H13*I13,0)</f>
        <v>1622311955</v>
      </c>
      <c r="K13" s="51">
        <f>J13/$K$71</f>
        <v>2.8580738335110961E-2</v>
      </c>
      <c r="M13" s="60" cm="1">
        <f t="array" ref="M13:U70">_xlfn._xlws.SORT(C13:K70,9,-1)</f>
        <v>47</v>
      </c>
      <c r="N13" s="60">
        <v>4.1500000000000004</v>
      </c>
      <c r="O13" s="61" t="str">
        <v>621.1 P</v>
      </c>
      <c r="P13" s="62" t="str">
        <v>PILOTE  EN CONCRETO DE  3000 PSI, DIÁMETRO 1.5M. CONSTRUCCIÓN MANUAL (INCLUYE EXCAVACIÓN EN CUALQUIER TIPO DE MATERIAL,  REFUERZO Y ANILLOS)</v>
      </c>
      <c r="Q13" s="60" t="str">
        <v>ML</v>
      </c>
      <c r="R13" s="63">
        <v>1722</v>
      </c>
      <c r="S13" s="64">
        <v>10294890</v>
      </c>
      <c r="T13" s="65">
        <v>17727800580</v>
      </c>
      <c r="U13" s="66">
        <v>0.31231578370142032</v>
      </c>
      <c r="V13" s="51">
        <f>+U13</f>
        <v>0.31231578370142032</v>
      </c>
      <c r="W13" s="52" t="b">
        <f>V13&lt;0.8</f>
        <v>1</v>
      </c>
      <c r="X13" s="51">
        <f>AVERAGEIF(V13:V42,"&lt;0,8",U13:U42)</f>
        <v>7.8798326326037268E-2</v>
      </c>
      <c r="Y13" s="52" t="b">
        <f>U13&gt;$X$13</f>
        <v>1</v>
      </c>
      <c r="AA13" s="107" cm="1">
        <f t="array" ref="AA13:AM15">_xlfn._xlws.FILTER(M13:Y42,Y13:Y42)</f>
        <v>47</v>
      </c>
      <c r="AB13" s="52">
        <v>4.1500000000000004</v>
      </c>
      <c r="AC13" s="84" t="str">
        <v>621.1 P</v>
      </c>
      <c r="AD13" s="85" t="str">
        <v>PILOTE  EN CONCRETO DE  3000 PSI, DIÁMETRO 1.5M. CONSTRUCCIÓN MANUAL (INCLUYE EXCAVACIÓN EN CUALQUIER TIPO DE MATERIAL,  REFUERZO Y ANILLOS)</v>
      </c>
      <c r="AE13" s="84" t="str">
        <v>ML</v>
      </c>
      <c r="AF13" s="84">
        <v>1722</v>
      </c>
      <c r="AG13" s="84">
        <v>10294890</v>
      </c>
      <c r="AH13" s="108">
        <v>17727800580</v>
      </c>
      <c r="AI13" s="86">
        <v>0.31231578370142032</v>
      </c>
      <c r="AJ13" s="87">
        <v>0.31231578370142032</v>
      </c>
      <c r="AK13" s="88" t="b">
        <v>1</v>
      </c>
      <c r="AL13" s="8">
        <v>7.8798326326037268E-2</v>
      </c>
      <c r="AM13" s="8" t="b">
        <v>1</v>
      </c>
      <c r="AN13" s="8"/>
      <c r="AO13" s="8"/>
    </row>
    <row r="14" spans="1:41" ht="42" customHeight="1" x14ac:dyDescent="0.25">
      <c r="A14" s="2"/>
      <c r="B14" s="18"/>
      <c r="C14" s="114">
        <v>2</v>
      </c>
      <c r="D14" s="115">
        <v>1.6</v>
      </c>
      <c r="E14" s="115" t="s">
        <v>22</v>
      </c>
      <c r="F14" s="115" t="s">
        <v>47</v>
      </c>
      <c r="G14" s="116" t="s">
        <v>23</v>
      </c>
      <c r="H14" s="117">
        <v>2054675</v>
      </c>
      <c r="I14" s="118">
        <v>2462</v>
      </c>
      <c r="J14" s="140">
        <f>ROUND(H14*I14,0)</f>
        <v>5058609850</v>
      </c>
      <c r="K14" s="51">
        <f t="shared" ref="K14:K70" si="0">J14/$K$71</f>
        <v>8.9118990966361278E-2</v>
      </c>
      <c r="M14" s="67">
        <v>10</v>
      </c>
      <c r="N14" s="67">
        <v>3.1</v>
      </c>
      <c r="O14" s="68" t="str">
        <v>450.2 P</v>
      </c>
      <c r="P14" s="69" t="str">
        <v>MEZCLA DENSA EN CALIENTE TIPO MDC-19  (INCLUYE CEMENTO ASFÁLTICO)</v>
      </c>
      <c r="Q14" s="67" t="str">
        <v>M3</v>
      </c>
      <c r="R14" s="70">
        <v>4372</v>
      </c>
      <c r="S14" s="71">
        <v>1632516</v>
      </c>
      <c r="T14" s="72">
        <v>7137359952</v>
      </c>
      <c r="U14" s="73">
        <v>0.12574093198469471</v>
      </c>
      <c r="V14" s="49">
        <f>+U14+V13</f>
        <v>0.43805671568611504</v>
      </c>
      <c r="W14" s="52" t="b">
        <f t="shared" ref="W14:W71" si="1">V14&lt;0.8</f>
        <v>1</v>
      </c>
      <c r="X14" s="48"/>
      <c r="Y14" s="48" t="b">
        <f t="shared" ref="Y14:Y72" si="2">U14&gt;$X$13</f>
        <v>1</v>
      </c>
      <c r="AA14" s="109">
        <v>10</v>
      </c>
      <c r="AB14" s="48">
        <v>3.1</v>
      </c>
      <c r="AC14" s="89" t="str">
        <v>450.2 P</v>
      </c>
      <c r="AD14" s="90" t="str">
        <v>MEZCLA DENSA EN CALIENTE TIPO MDC-19  (INCLUYE CEMENTO ASFÁLTICO)</v>
      </c>
      <c r="AE14" s="89" t="str">
        <v>M3</v>
      </c>
      <c r="AF14" s="89">
        <v>4372</v>
      </c>
      <c r="AG14" s="89">
        <v>1632516</v>
      </c>
      <c r="AH14" s="110">
        <v>7137359952</v>
      </c>
      <c r="AI14" s="86">
        <v>0.12574093198469471</v>
      </c>
      <c r="AJ14" s="91">
        <v>0.43805671568611504</v>
      </c>
      <c r="AK14" s="88" t="b">
        <v>1</v>
      </c>
      <c r="AL14" s="8">
        <v>0</v>
      </c>
      <c r="AM14" s="8" t="b">
        <v>1</v>
      </c>
      <c r="AN14" s="8"/>
      <c r="AO14" s="8"/>
    </row>
    <row r="15" spans="1:41" ht="98.1" customHeight="1" x14ac:dyDescent="0.25">
      <c r="A15" s="2"/>
      <c r="B15" s="18"/>
      <c r="C15" s="111">
        <v>3</v>
      </c>
      <c r="D15" s="115" t="s">
        <v>27</v>
      </c>
      <c r="E15" s="115"/>
      <c r="F15" s="119" t="s">
        <v>66</v>
      </c>
      <c r="G15" s="113" t="s">
        <v>19</v>
      </c>
      <c r="H15" s="120">
        <v>388</v>
      </c>
      <c r="I15" s="121">
        <v>189262</v>
      </c>
      <c r="J15" s="140">
        <f t="shared" ref="J15:J26" si="3">ROUND(H15*I15,0)</f>
        <v>73433656</v>
      </c>
      <c r="K15" s="51">
        <f t="shared" si="0"/>
        <v>1.2937019299266341E-3</v>
      </c>
      <c r="M15" s="67">
        <v>2</v>
      </c>
      <c r="N15" s="67">
        <v>1.6</v>
      </c>
      <c r="O15" s="68" t="str">
        <v>***</v>
      </c>
      <c r="P15" s="69" t="str">
        <v>TRANSPORTE DE MATERIALES PROV. DE EXPLANACIÓN, CANALES, PRESTAMOS, SOBREACARREOS Y DERRUMBES</v>
      </c>
      <c r="Q15" s="67" t="str">
        <v>M3-KM</v>
      </c>
      <c r="R15" s="70">
        <v>2054675</v>
      </c>
      <c r="S15" s="71">
        <v>2462</v>
      </c>
      <c r="T15" s="72">
        <v>5058609850</v>
      </c>
      <c r="U15" s="73">
        <v>8.9118990966361278E-2</v>
      </c>
      <c r="V15" s="49">
        <f>+U15+V14</f>
        <v>0.52717570665247626</v>
      </c>
      <c r="W15" s="52" t="b">
        <f t="shared" si="1"/>
        <v>1</v>
      </c>
      <c r="X15" s="48"/>
      <c r="Y15" s="48" t="b">
        <f t="shared" si="2"/>
        <v>1</v>
      </c>
      <c r="AA15" s="3">
        <v>2</v>
      </c>
      <c r="AB15" s="3">
        <v>1.6</v>
      </c>
      <c r="AC15" s="86" t="str">
        <v>***</v>
      </c>
      <c r="AD15" s="86" t="str">
        <v>TRANSPORTE DE MATERIALES PROV. DE EXPLANACIÓN, CANALES, PRESTAMOS, SOBREACARREOS Y DERRUMBES</v>
      </c>
      <c r="AE15" s="86" t="str">
        <v>M3-KM</v>
      </c>
      <c r="AF15" s="86">
        <v>2054675</v>
      </c>
      <c r="AG15" s="86">
        <v>2462</v>
      </c>
      <c r="AH15" s="86">
        <v>5058609850</v>
      </c>
      <c r="AI15" s="86">
        <v>8.9118990966361278E-2</v>
      </c>
      <c r="AJ15" s="87">
        <v>0.52717570665247626</v>
      </c>
      <c r="AK15" s="88" t="b">
        <v>1</v>
      </c>
      <c r="AL15" s="8">
        <v>0</v>
      </c>
      <c r="AM15" s="8" t="b">
        <v>1</v>
      </c>
      <c r="AN15" s="8"/>
      <c r="AO15" s="8"/>
    </row>
    <row r="16" spans="1:41" ht="42" customHeight="1" x14ac:dyDescent="0.25">
      <c r="A16" s="2"/>
      <c r="B16" s="18"/>
      <c r="C16" s="111">
        <v>4</v>
      </c>
      <c r="D16" s="119" t="s">
        <v>30</v>
      </c>
      <c r="E16" s="119"/>
      <c r="F16" s="119" t="s">
        <v>67</v>
      </c>
      <c r="G16" s="113" t="s">
        <v>19</v>
      </c>
      <c r="H16" s="120">
        <v>130</v>
      </c>
      <c r="I16" s="121">
        <v>122984</v>
      </c>
      <c r="J16" s="140">
        <f t="shared" si="3"/>
        <v>15987920</v>
      </c>
      <c r="K16" s="51">
        <f t="shared" si="0"/>
        <v>2.8166380493860517E-4</v>
      </c>
      <c r="M16" s="67">
        <v>7</v>
      </c>
      <c r="N16" s="67" t="str">
        <v>APU 9</v>
      </c>
      <c r="O16" s="68">
        <v>0</v>
      </c>
      <c r="P16" s="69" t="str">
        <v>BASE GRANULAR P</v>
      </c>
      <c r="Q16" s="67" t="str">
        <v>M3</v>
      </c>
      <c r="R16" s="70">
        <v>10046</v>
      </c>
      <c r="S16" s="71">
        <v>260668</v>
      </c>
      <c r="T16" s="72">
        <v>2618670728</v>
      </c>
      <c r="U16" s="73">
        <v>4.6133878648994195E-2</v>
      </c>
      <c r="V16" s="49">
        <f t="shared" ref="V16:V71" si="4">+U16+V15</f>
        <v>0.57330958530147047</v>
      </c>
      <c r="W16" s="52" t="b">
        <f t="shared" si="1"/>
        <v>1</v>
      </c>
      <c r="X16" s="48"/>
      <c r="Y16" s="48" t="b">
        <f t="shared" si="2"/>
        <v>0</v>
      </c>
      <c r="AC16" s="86"/>
      <c r="AD16" s="86"/>
      <c r="AE16" s="86"/>
      <c r="AF16" s="86"/>
      <c r="AG16" s="86"/>
      <c r="AH16" s="86"/>
      <c r="AI16" s="86"/>
      <c r="AJ16" s="87"/>
      <c r="AK16" s="88"/>
      <c r="AL16" s="8"/>
      <c r="AM16" s="8"/>
      <c r="AN16" s="8"/>
      <c r="AO16" s="8"/>
    </row>
    <row r="17" spans="1:41" ht="41.4" x14ac:dyDescent="0.25">
      <c r="A17" s="2"/>
      <c r="B17" s="18"/>
      <c r="C17" s="111">
        <v>5</v>
      </c>
      <c r="D17" s="115" t="s">
        <v>43</v>
      </c>
      <c r="E17" s="115"/>
      <c r="F17" s="122" t="s">
        <v>68</v>
      </c>
      <c r="G17" s="113" t="s">
        <v>24</v>
      </c>
      <c r="H17" s="120">
        <v>8367</v>
      </c>
      <c r="I17" s="121">
        <v>140064</v>
      </c>
      <c r="J17" s="140">
        <f t="shared" si="3"/>
        <v>1171915488</v>
      </c>
      <c r="K17" s="51">
        <f t="shared" si="0"/>
        <v>2.0645973673658755E-2</v>
      </c>
      <c r="M17" s="67">
        <v>6</v>
      </c>
      <c r="N17" s="67" t="str">
        <v>APU 8</v>
      </c>
      <c r="O17" s="68">
        <v>0</v>
      </c>
      <c r="P17" s="69" t="str">
        <v>SUBBASE GRANULAR P</v>
      </c>
      <c r="Q17" s="67" t="str">
        <v>M3</v>
      </c>
      <c r="R17" s="70">
        <v>11326</v>
      </c>
      <c r="S17" s="71">
        <v>204638</v>
      </c>
      <c r="T17" s="72">
        <v>2317729988</v>
      </c>
      <c r="U17" s="73">
        <v>4.083211870214435E-2</v>
      </c>
      <c r="V17" s="49">
        <f t="shared" si="4"/>
        <v>0.61414170400361479</v>
      </c>
      <c r="W17" s="52" t="b">
        <f t="shared" si="1"/>
        <v>1</v>
      </c>
      <c r="X17" s="48"/>
      <c r="Y17" s="48" t="b">
        <f t="shared" si="2"/>
        <v>0</v>
      </c>
      <c r="AC17" s="86"/>
      <c r="AD17" s="86"/>
      <c r="AE17" s="86"/>
      <c r="AF17" s="86"/>
      <c r="AG17" s="86"/>
      <c r="AH17" s="86"/>
      <c r="AI17" s="86"/>
      <c r="AJ17" s="87"/>
      <c r="AK17" s="88"/>
      <c r="AL17" s="8"/>
      <c r="AM17" s="8"/>
      <c r="AN17" s="8"/>
      <c r="AO17" s="8"/>
    </row>
    <row r="18" spans="1:41" ht="69.900000000000006" customHeight="1" x14ac:dyDescent="0.25">
      <c r="A18" s="2"/>
      <c r="B18" s="18"/>
      <c r="C18" s="111">
        <v>6</v>
      </c>
      <c r="D18" s="115" t="s">
        <v>69</v>
      </c>
      <c r="E18" s="115"/>
      <c r="F18" s="122" t="s">
        <v>70</v>
      </c>
      <c r="G18" s="113" t="s">
        <v>19</v>
      </c>
      <c r="H18" s="120">
        <v>11326</v>
      </c>
      <c r="I18" s="121">
        <v>204638</v>
      </c>
      <c r="J18" s="140">
        <f t="shared" si="3"/>
        <v>2317729988</v>
      </c>
      <c r="K18" s="51">
        <f t="shared" si="0"/>
        <v>4.083211870214435E-2</v>
      </c>
      <c r="M18" s="67">
        <v>19</v>
      </c>
      <c r="N18" s="67" t="str">
        <v>APU 1</v>
      </c>
      <c r="O18" s="68">
        <v>0</v>
      </c>
      <c r="P18" s="69" t="str">
        <v>CUNETA EN CONCRETO CLASE E, 3000 PSI FUNDIDA EN EL LUGAR</v>
      </c>
      <c r="Q18" s="67" t="str">
        <v>M3</v>
      </c>
      <c r="R18" s="70">
        <v>2206</v>
      </c>
      <c r="S18" s="71">
        <v>1026554</v>
      </c>
      <c r="T18" s="72">
        <v>2264578124</v>
      </c>
      <c r="U18" s="73">
        <v>3.9895726960515715E-2</v>
      </c>
      <c r="V18" s="49">
        <f t="shared" si="4"/>
        <v>0.65403743096413047</v>
      </c>
      <c r="W18" s="52" t="b">
        <f t="shared" si="1"/>
        <v>1</v>
      </c>
      <c r="X18" s="48"/>
      <c r="Y18" s="48" t="b">
        <f t="shared" si="2"/>
        <v>0</v>
      </c>
      <c r="AC18" s="86"/>
      <c r="AD18" s="86"/>
      <c r="AE18" s="86"/>
      <c r="AF18" s="86"/>
      <c r="AG18" s="86"/>
      <c r="AH18" s="86"/>
      <c r="AI18" s="86"/>
      <c r="AJ18" s="87"/>
      <c r="AK18" s="88"/>
      <c r="AL18" s="8"/>
      <c r="AM18" s="8"/>
      <c r="AN18" s="8"/>
      <c r="AO18" s="8"/>
    </row>
    <row r="19" spans="1:41" ht="42" customHeight="1" x14ac:dyDescent="0.25">
      <c r="A19" s="2"/>
      <c r="B19" s="18"/>
      <c r="C19" s="111">
        <v>7</v>
      </c>
      <c r="D19" s="115" t="s">
        <v>71</v>
      </c>
      <c r="E19" s="115"/>
      <c r="F19" s="122" t="s">
        <v>72</v>
      </c>
      <c r="G19" s="113" t="s">
        <v>19</v>
      </c>
      <c r="H19" s="120">
        <v>10046</v>
      </c>
      <c r="I19" s="121">
        <v>260668</v>
      </c>
      <c r="J19" s="140">
        <f t="shared" si="3"/>
        <v>2618670728</v>
      </c>
      <c r="K19" s="51">
        <f t="shared" si="0"/>
        <v>4.6133878648994195E-2</v>
      </c>
      <c r="M19" s="67">
        <v>46</v>
      </c>
      <c r="N19" s="67">
        <v>4.5200000000000298</v>
      </c>
      <c r="O19" s="68" t="str">
        <v>640.1</v>
      </c>
      <c r="P19" s="69" t="str">
        <v>SUMINISTRO FIGURADO Y ARMADO DE ACERO DE REFUERZO 60000 PSI</v>
      </c>
      <c r="Q19" s="67" t="str">
        <v>KG</v>
      </c>
      <c r="R19" s="70">
        <v>188263</v>
      </c>
      <c r="S19" s="71">
        <v>11700</v>
      </c>
      <c r="T19" s="72">
        <v>2202677100</v>
      </c>
      <c r="U19" s="73">
        <v>3.8805198739869387E-2</v>
      </c>
      <c r="V19" s="49">
        <f t="shared" si="4"/>
        <v>0.6928426297039999</v>
      </c>
      <c r="W19" s="52" t="b">
        <f t="shared" si="1"/>
        <v>1</v>
      </c>
      <c r="X19" s="48"/>
      <c r="Y19" s="48" t="b">
        <f t="shared" si="2"/>
        <v>0</v>
      </c>
      <c r="AC19" s="86"/>
      <c r="AD19" s="86"/>
      <c r="AE19" s="86"/>
      <c r="AF19" s="86"/>
      <c r="AG19" s="86"/>
      <c r="AH19" s="86"/>
      <c r="AI19" s="86"/>
      <c r="AJ19" s="87"/>
      <c r="AK19" s="88"/>
      <c r="AL19" s="8"/>
      <c r="AM19" s="8"/>
      <c r="AN19" s="8"/>
      <c r="AO19" s="8"/>
    </row>
    <row r="20" spans="1:41" ht="55.2" x14ac:dyDescent="0.25">
      <c r="A20" s="2"/>
      <c r="B20" s="18"/>
      <c r="C20" s="111">
        <v>8</v>
      </c>
      <c r="D20" s="115">
        <v>3.5</v>
      </c>
      <c r="E20" s="115" t="s">
        <v>50</v>
      </c>
      <c r="F20" s="122" t="s">
        <v>31</v>
      </c>
      <c r="G20" s="113" t="s">
        <v>24</v>
      </c>
      <c r="H20" s="120">
        <v>42040</v>
      </c>
      <c r="I20" s="121">
        <v>8674</v>
      </c>
      <c r="J20" s="140">
        <f t="shared" si="3"/>
        <v>364654960</v>
      </c>
      <c r="K20" s="51">
        <f t="shared" si="0"/>
        <v>6.424231765191149E-3</v>
      </c>
      <c r="M20" s="67">
        <v>43</v>
      </c>
      <c r="N20" s="67">
        <v>4.5</v>
      </c>
      <c r="O20" s="68" t="str">
        <v>630 P</v>
      </c>
      <c r="P20" s="69" t="str">
        <v>CONCRETOS f´c =3500 psi (elevaciones)</v>
      </c>
      <c r="Q20" s="67" t="str">
        <v>M3</v>
      </c>
      <c r="R20" s="70">
        <v>1443</v>
      </c>
      <c r="S20" s="71">
        <v>1464894</v>
      </c>
      <c r="T20" s="72">
        <v>2113842042</v>
      </c>
      <c r="U20" s="73">
        <v>3.7240165862032763E-2</v>
      </c>
      <c r="V20" s="49">
        <f t="shared" si="4"/>
        <v>0.73008279556603262</v>
      </c>
      <c r="W20" s="52" t="b">
        <f t="shared" si="1"/>
        <v>1</v>
      </c>
      <c r="X20" s="48"/>
      <c r="Y20" s="48" t="b">
        <f t="shared" si="2"/>
        <v>0</v>
      </c>
      <c r="AC20" s="86"/>
      <c r="AD20" s="86"/>
      <c r="AE20" s="86"/>
      <c r="AF20" s="86"/>
      <c r="AG20" s="86"/>
      <c r="AH20" s="86"/>
      <c r="AI20" s="86"/>
      <c r="AJ20" s="87"/>
      <c r="AK20" s="88"/>
      <c r="AL20" s="8"/>
      <c r="AM20" s="8"/>
      <c r="AN20" s="8"/>
      <c r="AO20" s="8"/>
    </row>
    <row r="21" spans="1:41" ht="27.6" x14ac:dyDescent="0.25">
      <c r="A21" s="2"/>
      <c r="B21" s="18"/>
      <c r="C21" s="111">
        <v>9</v>
      </c>
      <c r="D21" s="115">
        <v>3.6</v>
      </c>
      <c r="E21" s="115" t="s">
        <v>51</v>
      </c>
      <c r="F21" s="122" t="s">
        <v>32</v>
      </c>
      <c r="G21" s="113" t="s">
        <v>24</v>
      </c>
      <c r="H21" s="117">
        <v>42040</v>
      </c>
      <c r="I21" s="121">
        <v>4229</v>
      </c>
      <c r="J21" s="140">
        <f t="shared" si="3"/>
        <v>177787160</v>
      </c>
      <c r="K21" s="51">
        <f t="shared" si="0"/>
        <v>3.1321277536307782E-3</v>
      </c>
      <c r="M21" s="67">
        <v>44</v>
      </c>
      <c r="N21" s="67">
        <v>4.4000000000000004</v>
      </c>
      <c r="O21" s="68" t="str">
        <v>630 P</v>
      </c>
      <c r="P21" s="69" t="str">
        <v>CONCRETOS f´c =3500 psi (bases)</v>
      </c>
      <c r="Q21" s="67" t="str">
        <v>M3</v>
      </c>
      <c r="R21" s="70">
        <v>1358</v>
      </c>
      <c r="S21" s="71">
        <v>1225522</v>
      </c>
      <c r="T21" s="72">
        <v>1664258876</v>
      </c>
      <c r="U21" s="73">
        <v>2.9319729359229111E-2</v>
      </c>
      <c r="V21" s="49">
        <f t="shared" si="4"/>
        <v>0.75940252492526172</v>
      </c>
      <c r="W21" s="52" t="b">
        <f t="shared" si="1"/>
        <v>1</v>
      </c>
      <c r="X21" s="48"/>
      <c r="Y21" s="48" t="b">
        <f t="shared" si="2"/>
        <v>0</v>
      </c>
      <c r="AC21" s="86"/>
      <c r="AD21" s="86"/>
      <c r="AE21" s="86"/>
      <c r="AF21" s="86"/>
      <c r="AG21" s="86"/>
      <c r="AH21" s="86"/>
      <c r="AI21" s="86"/>
      <c r="AJ21" s="87"/>
      <c r="AK21" s="88"/>
      <c r="AL21" s="8"/>
      <c r="AM21" s="8"/>
      <c r="AN21" s="8"/>
      <c r="AO21" s="8"/>
    </row>
    <row r="22" spans="1:41" ht="55.2" x14ac:dyDescent="0.25">
      <c r="A22" s="2"/>
      <c r="B22" s="18"/>
      <c r="C22" s="111">
        <v>10</v>
      </c>
      <c r="D22" s="119">
        <v>3.1</v>
      </c>
      <c r="E22" s="119" t="s">
        <v>52</v>
      </c>
      <c r="F22" s="112" t="s">
        <v>53</v>
      </c>
      <c r="G22" s="113" t="s">
        <v>19</v>
      </c>
      <c r="H22" s="117">
        <v>4372</v>
      </c>
      <c r="I22" s="121">
        <v>1632516</v>
      </c>
      <c r="J22" s="140">
        <f t="shared" si="3"/>
        <v>7137359952</v>
      </c>
      <c r="K22" s="51">
        <f t="shared" si="0"/>
        <v>0.12574093198469471</v>
      </c>
      <c r="M22" s="67">
        <v>1</v>
      </c>
      <c r="N22" s="67">
        <v>2.9</v>
      </c>
      <c r="O22" s="68" t="str">
        <v>600.1</v>
      </c>
      <c r="P22" s="69" t="str">
        <v>EXCAVACIONES VARIAS SIN CLASIFICAR (INCLUYE RETIRO DE SOBRANTES A UNA DISTANCIA MENOR DE 5 KM)</v>
      </c>
      <c r="Q22" s="67" t="str">
        <v>M3</v>
      </c>
      <c r="R22" s="70">
        <v>40351</v>
      </c>
      <c r="S22" s="71">
        <v>40205</v>
      </c>
      <c r="T22" s="72">
        <v>1622311955</v>
      </c>
      <c r="U22" s="73">
        <v>2.8580738335110961E-2</v>
      </c>
      <c r="V22" s="49">
        <f t="shared" si="4"/>
        <v>0.78798326326037271</v>
      </c>
      <c r="W22" s="52" t="b">
        <f t="shared" si="1"/>
        <v>1</v>
      </c>
      <c r="X22" s="48"/>
      <c r="Y22" s="48" t="b">
        <f t="shared" si="2"/>
        <v>0</v>
      </c>
      <c r="AC22" s="86"/>
      <c r="AD22" s="86"/>
      <c r="AE22" s="86"/>
      <c r="AF22" s="86"/>
      <c r="AG22" s="86"/>
      <c r="AH22" s="86"/>
      <c r="AI22" s="86"/>
      <c r="AJ22" s="87"/>
      <c r="AK22" s="88"/>
      <c r="AL22" s="8"/>
      <c r="AM22" s="8"/>
      <c r="AN22" s="8"/>
      <c r="AO22" s="8"/>
    </row>
    <row r="23" spans="1:41" ht="32.4" customHeight="1" x14ac:dyDescent="0.25">
      <c r="A23" s="2"/>
      <c r="B23" s="18"/>
      <c r="C23" s="111">
        <v>11</v>
      </c>
      <c r="D23" s="141">
        <v>3.1</v>
      </c>
      <c r="E23" s="141" t="s">
        <v>48</v>
      </c>
      <c r="F23" s="112" t="s">
        <v>49</v>
      </c>
      <c r="G23" s="113" t="s">
        <v>24</v>
      </c>
      <c r="H23" s="117">
        <v>33674</v>
      </c>
      <c r="I23" s="121">
        <v>11311</v>
      </c>
      <c r="J23" s="140">
        <f t="shared" si="3"/>
        <v>380886614</v>
      </c>
      <c r="K23" s="51">
        <f t="shared" si="0"/>
        <v>6.7101895024131849E-3</v>
      </c>
      <c r="M23" s="67">
        <v>5</v>
      </c>
      <c r="N23" s="67" t="str">
        <v>APU 7</v>
      </c>
      <c r="O23" s="68">
        <v>0</v>
      </c>
      <c r="P23" s="69" t="str">
        <v>SUMINISTRO, TRANSPORTE E INSTALACION GEOCELDA H= 0,15 m</v>
      </c>
      <c r="Q23" s="67" t="str">
        <v>M2</v>
      </c>
      <c r="R23" s="70">
        <v>8367</v>
      </c>
      <c r="S23" s="71">
        <v>140064</v>
      </c>
      <c r="T23" s="72">
        <v>1171915488</v>
      </c>
      <c r="U23" s="73">
        <v>2.0645973673658755E-2</v>
      </c>
      <c r="V23" s="49">
        <f t="shared" si="4"/>
        <v>0.80862923693403144</v>
      </c>
      <c r="W23" s="52" t="b">
        <f t="shared" si="1"/>
        <v>0</v>
      </c>
      <c r="X23" s="48"/>
      <c r="Y23" s="48" t="b">
        <f t="shared" si="2"/>
        <v>0</v>
      </c>
      <c r="AC23" s="86"/>
      <c r="AD23" s="86"/>
      <c r="AE23" s="86"/>
      <c r="AF23" s="86"/>
      <c r="AG23" s="86"/>
      <c r="AH23" s="86"/>
      <c r="AI23" s="86"/>
      <c r="AJ23" s="87"/>
      <c r="AK23" s="88" t="s">
        <v>10</v>
      </c>
      <c r="AL23" s="8"/>
      <c r="AM23" s="8"/>
      <c r="AN23" s="8"/>
      <c r="AO23" s="8"/>
    </row>
    <row r="24" spans="1:41" ht="18" x14ac:dyDescent="0.25">
      <c r="A24" s="2"/>
      <c r="B24" s="18"/>
      <c r="C24" s="111">
        <v>12</v>
      </c>
      <c r="D24" s="141">
        <v>5.2</v>
      </c>
      <c r="E24" s="141">
        <v>0</v>
      </c>
      <c r="F24" s="112" t="s">
        <v>73</v>
      </c>
      <c r="G24" s="113" t="s">
        <v>24</v>
      </c>
      <c r="H24" s="117">
        <v>3856</v>
      </c>
      <c r="I24" s="121">
        <v>187182</v>
      </c>
      <c r="J24" s="140">
        <f t="shared" si="3"/>
        <v>721773792</v>
      </c>
      <c r="K24" s="51">
        <f t="shared" si="0"/>
        <v>1.2715697386507151E-2</v>
      </c>
      <c r="M24" s="67">
        <v>16</v>
      </c>
      <c r="N24" s="67" t="str">
        <v>APU 6</v>
      </c>
      <c r="O24" s="68">
        <v>0</v>
      </c>
      <c r="P24" s="69" t="str">
        <v>MATERIAL GRANULAR FILTRANTE P</v>
      </c>
      <c r="Q24" s="67" t="str">
        <v>M3</v>
      </c>
      <c r="R24" s="70">
        <v>5158</v>
      </c>
      <c r="S24" s="71">
        <v>217109</v>
      </c>
      <c r="T24" s="72">
        <v>1119848222</v>
      </c>
      <c r="U24" s="73">
        <v>1.9728689608295002E-2</v>
      </c>
      <c r="V24" s="49">
        <f t="shared" si="4"/>
        <v>0.82835792654232643</v>
      </c>
      <c r="W24" s="52" t="b">
        <f t="shared" si="1"/>
        <v>0</v>
      </c>
      <c r="X24" s="48"/>
      <c r="Y24" s="48" t="b">
        <f t="shared" si="2"/>
        <v>0</v>
      </c>
      <c r="AC24" s="86"/>
      <c r="AD24" s="86"/>
      <c r="AE24" s="86"/>
      <c r="AF24" s="86"/>
      <c r="AG24" s="86"/>
      <c r="AH24" s="86"/>
      <c r="AI24" s="86"/>
      <c r="AJ24" s="87"/>
      <c r="AK24" s="88" t="s">
        <v>10</v>
      </c>
      <c r="AL24" s="8"/>
      <c r="AM24" s="8"/>
      <c r="AN24" s="8"/>
      <c r="AO24" s="8"/>
    </row>
    <row r="25" spans="1:41" ht="15.6" customHeight="1" x14ac:dyDescent="0.25">
      <c r="A25" s="2"/>
      <c r="B25" s="18"/>
      <c r="C25" s="111">
        <v>13</v>
      </c>
      <c r="D25" s="115">
        <v>4.4000000000000004</v>
      </c>
      <c r="E25" s="115" t="s">
        <v>74</v>
      </c>
      <c r="F25" s="112" t="s">
        <v>75</v>
      </c>
      <c r="G25" s="113" t="s">
        <v>19</v>
      </c>
      <c r="H25" s="117">
        <v>104</v>
      </c>
      <c r="I25" s="121">
        <v>1225522</v>
      </c>
      <c r="J25" s="140">
        <f t="shared" si="3"/>
        <v>127454288</v>
      </c>
      <c r="K25" s="51">
        <f t="shared" si="0"/>
        <v>2.2453990083651162E-3</v>
      </c>
      <c r="M25" s="67">
        <v>20</v>
      </c>
      <c r="N25" s="67">
        <v>4.5200000000000298</v>
      </c>
      <c r="O25" s="68" t="str">
        <v>640.1</v>
      </c>
      <c r="P25" s="69" t="str">
        <v>SUMINISTRO FIGURADO Y ARMADO DE ACERO DE REFUERZO 60000 PSI</v>
      </c>
      <c r="Q25" s="67" t="str">
        <v>KG</v>
      </c>
      <c r="R25" s="70">
        <v>88591</v>
      </c>
      <c r="S25" s="71">
        <v>11700</v>
      </c>
      <c r="T25" s="72">
        <v>1036514700</v>
      </c>
      <c r="U25" s="73">
        <v>1.8260578879353718E-2</v>
      </c>
      <c r="V25" s="49">
        <f t="shared" si="4"/>
        <v>0.84661850542168016</v>
      </c>
      <c r="W25" s="52" t="b">
        <f t="shared" si="1"/>
        <v>0</v>
      </c>
      <c r="X25" s="48"/>
      <c r="Y25" s="48" t="b">
        <f t="shared" si="2"/>
        <v>0</v>
      </c>
      <c r="AC25" s="86"/>
      <c r="AD25" s="86"/>
      <c r="AE25" s="86"/>
      <c r="AF25" s="86"/>
      <c r="AG25" s="86"/>
      <c r="AH25" s="86"/>
      <c r="AI25" s="86"/>
      <c r="AJ25" s="87"/>
      <c r="AK25" s="92"/>
      <c r="AL25" s="92"/>
      <c r="AM25" s="37"/>
      <c r="AN25" s="8"/>
      <c r="AO25" s="8"/>
    </row>
    <row r="26" spans="1:41" ht="56.1" customHeight="1" x14ac:dyDescent="0.25">
      <c r="A26" s="2"/>
      <c r="B26" s="18"/>
      <c r="C26" s="111">
        <v>14</v>
      </c>
      <c r="D26" s="112">
        <v>4.5200000000000298</v>
      </c>
      <c r="E26" s="122" t="s">
        <v>55</v>
      </c>
      <c r="F26" s="112" t="s">
        <v>11</v>
      </c>
      <c r="G26" s="113" t="s">
        <v>20</v>
      </c>
      <c r="H26" s="117">
        <v>13021</v>
      </c>
      <c r="I26" s="121">
        <v>11700</v>
      </c>
      <c r="J26" s="140">
        <f t="shared" si="3"/>
        <v>152345700</v>
      </c>
      <c r="K26" s="51">
        <f t="shared" si="0"/>
        <v>2.6839182037460322E-3</v>
      </c>
      <c r="M26" s="67">
        <v>25</v>
      </c>
      <c r="N26" s="67">
        <v>4.5000000000000302</v>
      </c>
      <c r="O26" s="68" t="str">
        <v>***</v>
      </c>
      <c r="P26" s="69" t="str">
        <v>SUMINISTRO E INSTALACIÓN TUBERÍA EN PVC-ALCANTARILLADO, DIÁMETRO 36"</v>
      </c>
      <c r="Q26" s="67" t="str">
        <v>ML</v>
      </c>
      <c r="R26" s="70">
        <v>384</v>
      </c>
      <c r="S26" s="71">
        <v>2275851</v>
      </c>
      <c r="T26" s="72">
        <v>873926784</v>
      </c>
      <c r="U26" s="73">
        <v>1.5396220597751212E-2</v>
      </c>
      <c r="V26" s="49">
        <f t="shared" si="4"/>
        <v>0.86201472601943141</v>
      </c>
      <c r="W26" s="52" t="b">
        <f t="shared" si="1"/>
        <v>0</v>
      </c>
      <c r="X26" s="48"/>
      <c r="Y26" s="48" t="b">
        <f t="shared" si="2"/>
        <v>0</v>
      </c>
      <c r="AC26" s="86"/>
      <c r="AD26" s="86"/>
      <c r="AE26" s="86"/>
      <c r="AF26" s="86"/>
      <c r="AG26" s="86"/>
      <c r="AH26" s="86"/>
      <c r="AI26" s="86"/>
      <c r="AJ26" s="87"/>
      <c r="AK26" s="88" t="s">
        <v>10</v>
      </c>
      <c r="AL26" s="8"/>
      <c r="AM26" s="8"/>
      <c r="AN26" s="8"/>
      <c r="AO26" s="8"/>
    </row>
    <row r="27" spans="1:41" ht="15.6" customHeight="1" x14ac:dyDescent="0.25">
      <c r="A27" s="2"/>
      <c r="B27" s="18"/>
      <c r="C27" s="114">
        <v>15</v>
      </c>
      <c r="D27" s="115">
        <v>4.4200000000000204</v>
      </c>
      <c r="E27" s="115" t="s">
        <v>22</v>
      </c>
      <c r="F27" s="115" t="s">
        <v>33</v>
      </c>
      <c r="G27" s="123" t="s">
        <v>24</v>
      </c>
      <c r="H27" s="117">
        <v>28120</v>
      </c>
      <c r="I27" s="118">
        <v>17943</v>
      </c>
      <c r="J27" s="140">
        <f t="shared" ref="J27:J32" si="5">ROUND(H27*I27,0)</f>
        <v>504557160</v>
      </c>
      <c r="K27" s="51">
        <f t="shared" si="0"/>
        <v>8.8889292349859528E-3</v>
      </c>
      <c r="M27" s="67">
        <v>50</v>
      </c>
      <c r="N27" s="67">
        <v>5.5</v>
      </c>
      <c r="O27" s="68" t="str">
        <v>730.1</v>
      </c>
      <c r="P27" s="69" t="str">
        <v>DEFENSA METÁLICA</v>
      </c>
      <c r="Q27" s="67" t="str">
        <v>ML</v>
      </c>
      <c r="R27" s="70">
        <v>2484</v>
      </c>
      <c r="S27" s="71">
        <v>290988</v>
      </c>
      <c r="T27" s="72">
        <v>722814192</v>
      </c>
      <c r="U27" s="73">
        <v>1.2734026413838919E-2</v>
      </c>
      <c r="V27" s="49">
        <f t="shared" si="4"/>
        <v>0.87474875243327033</v>
      </c>
      <c r="W27" s="52" t="b">
        <f t="shared" si="1"/>
        <v>0</v>
      </c>
      <c r="X27" s="48"/>
      <c r="Y27" s="48" t="b">
        <f t="shared" si="2"/>
        <v>0</v>
      </c>
      <c r="AC27" s="86"/>
      <c r="AD27" s="86"/>
      <c r="AE27" s="86"/>
      <c r="AF27" s="86"/>
      <c r="AG27" s="86"/>
      <c r="AH27" s="86"/>
      <c r="AI27" s="86"/>
      <c r="AJ27" s="93"/>
      <c r="AK27" s="88"/>
      <c r="AL27" s="8"/>
      <c r="AM27" s="8"/>
      <c r="AN27" s="8"/>
      <c r="AO27" s="8"/>
    </row>
    <row r="28" spans="1:41" ht="56.1" customHeight="1" x14ac:dyDescent="0.25">
      <c r="A28" s="2"/>
      <c r="B28" s="18"/>
      <c r="C28" s="111">
        <v>16</v>
      </c>
      <c r="D28" s="115" t="s">
        <v>42</v>
      </c>
      <c r="E28" s="115"/>
      <c r="F28" s="124" t="s">
        <v>54</v>
      </c>
      <c r="G28" s="113" t="s">
        <v>19</v>
      </c>
      <c r="H28" s="120">
        <v>5158</v>
      </c>
      <c r="I28" s="121">
        <v>217109</v>
      </c>
      <c r="J28" s="140">
        <f t="shared" si="5"/>
        <v>1119848222</v>
      </c>
      <c r="K28" s="51">
        <f t="shared" si="0"/>
        <v>1.9728689608295002E-2</v>
      </c>
      <c r="M28" s="67">
        <v>12</v>
      </c>
      <c r="N28" s="67">
        <v>5.2</v>
      </c>
      <c r="O28" s="68">
        <v>0</v>
      </c>
      <c r="P28" s="69" t="str">
        <v>ADOQUÍN DE ARCILLA 20X10X8CM</v>
      </c>
      <c r="Q28" s="67" t="str">
        <v>M2</v>
      </c>
      <c r="R28" s="70">
        <v>3856</v>
      </c>
      <c r="S28" s="71">
        <v>187182</v>
      </c>
      <c r="T28" s="72">
        <v>721773792</v>
      </c>
      <c r="U28" s="73">
        <v>1.2715697386507151E-2</v>
      </c>
      <c r="V28" s="49">
        <f t="shared" si="4"/>
        <v>0.88746444981977746</v>
      </c>
      <c r="W28" s="52" t="b">
        <f t="shared" si="1"/>
        <v>0</v>
      </c>
      <c r="X28" s="48"/>
      <c r="Y28" s="48" t="b">
        <f t="shared" si="2"/>
        <v>0</v>
      </c>
      <c r="AC28" s="86"/>
      <c r="AD28" s="86"/>
      <c r="AE28" s="86"/>
      <c r="AF28" s="86"/>
      <c r="AG28" s="86"/>
      <c r="AH28" s="86"/>
      <c r="AI28" s="86"/>
      <c r="AJ28" s="87"/>
      <c r="AK28" s="88"/>
      <c r="AL28" s="8"/>
      <c r="AM28" s="8"/>
      <c r="AN28" s="8"/>
      <c r="AO28" s="8"/>
    </row>
    <row r="29" spans="1:41" ht="55.2" x14ac:dyDescent="0.25">
      <c r="A29" s="2"/>
      <c r="B29" s="18"/>
      <c r="C29" s="111">
        <v>17</v>
      </c>
      <c r="D29" s="125">
        <v>3.11</v>
      </c>
      <c r="E29" s="125"/>
      <c r="F29" s="124" t="s">
        <v>28</v>
      </c>
      <c r="G29" s="113" t="s">
        <v>34</v>
      </c>
      <c r="H29" s="120">
        <v>7285</v>
      </c>
      <c r="I29" s="121">
        <v>48264</v>
      </c>
      <c r="J29" s="140">
        <f t="shared" si="5"/>
        <v>351603240</v>
      </c>
      <c r="K29" s="51">
        <f t="shared" si="0"/>
        <v>6.194295843808424E-3</v>
      </c>
      <c r="M29" s="67">
        <v>24</v>
      </c>
      <c r="N29" s="67">
        <v>4.5200000000000298</v>
      </c>
      <c r="O29" s="68" t="str">
        <v>640.1</v>
      </c>
      <c r="P29" s="69" t="str">
        <v>SUMINISTRO FIGURADO Y ARMADO DE ACERO DE REFUERZO 60000 PSI</v>
      </c>
      <c r="Q29" s="67" t="str">
        <v>KG</v>
      </c>
      <c r="R29" s="70">
        <v>48436</v>
      </c>
      <c r="S29" s="71">
        <v>11700</v>
      </c>
      <c r="T29" s="72">
        <v>566701200</v>
      </c>
      <c r="U29" s="73">
        <v>9.9837387387023135E-3</v>
      </c>
      <c r="V29" s="49">
        <f t="shared" si="4"/>
        <v>0.89744818855847974</v>
      </c>
      <c r="W29" s="52" t="b">
        <f t="shared" si="1"/>
        <v>0</v>
      </c>
      <c r="X29" s="48"/>
      <c r="Y29" s="48" t="b">
        <f t="shared" si="2"/>
        <v>0</v>
      </c>
      <c r="AC29" s="86"/>
      <c r="AD29" s="86"/>
      <c r="AE29" s="86"/>
      <c r="AF29" s="86"/>
      <c r="AG29" s="86"/>
      <c r="AH29" s="86"/>
      <c r="AI29" s="86"/>
      <c r="AJ29" s="87"/>
      <c r="AK29" s="88"/>
      <c r="AL29" s="8"/>
      <c r="AM29" s="8"/>
      <c r="AN29" s="8"/>
      <c r="AO29" s="8"/>
    </row>
    <row r="30" spans="1:41" ht="15.6" customHeight="1" x14ac:dyDescent="0.25">
      <c r="A30" s="2"/>
      <c r="B30" s="18"/>
      <c r="C30" s="111">
        <v>18</v>
      </c>
      <c r="D30" s="115">
        <v>4.5800000000000303</v>
      </c>
      <c r="E30" s="115" t="s">
        <v>22</v>
      </c>
      <c r="F30" s="124" t="s">
        <v>76</v>
      </c>
      <c r="G30" s="113" t="s">
        <v>34</v>
      </c>
      <c r="H30" s="120">
        <v>200</v>
      </c>
      <c r="I30" s="121">
        <v>95377</v>
      </c>
      <c r="J30" s="140">
        <f t="shared" si="5"/>
        <v>19075400</v>
      </c>
      <c r="K30" s="51">
        <f t="shared" si="0"/>
        <v>3.3605683195349172E-4</v>
      </c>
      <c r="M30" s="67">
        <v>15</v>
      </c>
      <c r="N30" s="67">
        <v>4.4200000000000204</v>
      </c>
      <c r="O30" s="68" t="str">
        <v>***</v>
      </c>
      <c r="P30" s="69" t="str">
        <v xml:space="preserve">SUMINISTRO  E  INSTALACIÓN  DE  GEOTEXTIL NT 2500 (ESTABILIZACIÓN, FILTRO Y SEPARACIÓN) </v>
      </c>
      <c r="Q30" s="67" t="str">
        <v>M2</v>
      </c>
      <c r="R30" s="70">
        <v>28120</v>
      </c>
      <c r="S30" s="71">
        <v>17943</v>
      </c>
      <c r="T30" s="72">
        <v>504557160</v>
      </c>
      <c r="U30" s="73">
        <v>8.8889292349859528E-3</v>
      </c>
      <c r="V30" s="49">
        <f t="shared" si="4"/>
        <v>0.90633711779346571</v>
      </c>
      <c r="W30" s="52" t="b">
        <f t="shared" si="1"/>
        <v>0</v>
      </c>
      <c r="X30" s="48"/>
      <c r="Y30" s="48" t="b">
        <f t="shared" si="2"/>
        <v>0</v>
      </c>
      <c r="AC30" s="86"/>
      <c r="AD30" s="86"/>
      <c r="AE30" s="86"/>
      <c r="AF30" s="86"/>
      <c r="AG30" s="86"/>
      <c r="AH30" s="86"/>
      <c r="AI30" s="86"/>
      <c r="AJ30" s="87"/>
      <c r="AK30" s="88"/>
      <c r="AL30" s="8"/>
      <c r="AM30" s="8"/>
      <c r="AN30" s="8"/>
      <c r="AO30" s="8"/>
    </row>
    <row r="31" spans="1:41" ht="27.6" x14ac:dyDescent="0.25">
      <c r="A31" s="2"/>
      <c r="B31" s="18"/>
      <c r="C31" s="111">
        <v>19</v>
      </c>
      <c r="D31" s="125" t="s">
        <v>26</v>
      </c>
      <c r="E31" s="126"/>
      <c r="F31" s="124" t="s">
        <v>77</v>
      </c>
      <c r="G31" s="113" t="s">
        <v>19</v>
      </c>
      <c r="H31" s="120">
        <v>2206</v>
      </c>
      <c r="I31" s="121">
        <v>1026554</v>
      </c>
      <c r="J31" s="140">
        <f t="shared" si="5"/>
        <v>2264578124</v>
      </c>
      <c r="K31" s="51">
        <f t="shared" si="0"/>
        <v>3.9895726960515715E-2</v>
      </c>
      <c r="M31" s="67">
        <v>23</v>
      </c>
      <c r="N31" s="67">
        <v>4.7</v>
      </c>
      <c r="O31" s="68" t="str">
        <v>630.4</v>
      </c>
      <c r="P31" s="69" t="str">
        <v>CONCRETOS CLASE D, f´c =3000 psi (elevaciones)</v>
      </c>
      <c r="Q31" s="67" t="str">
        <v>M3</v>
      </c>
      <c r="R31" s="70">
        <v>303</v>
      </c>
      <c r="S31" s="71">
        <v>1414358</v>
      </c>
      <c r="T31" s="72">
        <v>428550474</v>
      </c>
      <c r="U31" s="73">
        <v>7.5498974922993609E-3</v>
      </c>
      <c r="V31" s="49">
        <f t="shared" si="4"/>
        <v>0.9138870152857651</v>
      </c>
      <c r="W31" s="52" t="b">
        <f t="shared" si="1"/>
        <v>0</v>
      </c>
      <c r="X31" s="48"/>
      <c r="Y31" s="48" t="b">
        <f t="shared" si="2"/>
        <v>0</v>
      </c>
      <c r="AC31" s="86"/>
      <c r="AD31" s="86"/>
      <c r="AE31" s="86"/>
      <c r="AF31" s="86"/>
      <c r="AG31" s="86"/>
      <c r="AH31" s="86"/>
      <c r="AI31" s="86"/>
      <c r="AJ31" s="87"/>
      <c r="AK31" s="88"/>
      <c r="AL31" s="8"/>
      <c r="AM31" s="8"/>
      <c r="AN31" s="8"/>
      <c r="AO31" s="8"/>
    </row>
    <row r="32" spans="1:41" ht="27.9" customHeight="1" x14ac:dyDescent="0.25">
      <c r="A32" s="2"/>
      <c r="B32" s="18"/>
      <c r="C32" s="111">
        <v>20</v>
      </c>
      <c r="D32" s="115">
        <v>4.5200000000000298</v>
      </c>
      <c r="E32" s="115" t="s">
        <v>55</v>
      </c>
      <c r="F32" s="124" t="s">
        <v>11</v>
      </c>
      <c r="G32" s="113" t="s">
        <v>20</v>
      </c>
      <c r="H32" s="120">
        <v>88591</v>
      </c>
      <c r="I32" s="121">
        <v>11700</v>
      </c>
      <c r="J32" s="140">
        <f t="shared" si="5"/>
        <v>1036514700</v>
      </c>
      <c r="K32" s="51">
        <f t="shared" si="0"/>
        <v>1.8260578879353718E-2</v>
      </c>
      <c r="M32" s="67">
        <v>11</v>
      </c>
      <c r="N32" s="67">
        <v>3.1</v>
      </c>
      <c r="O32" s="68" t="str">
        <v>460.1</v>
      </c>
      <c r="P32" s="69" t="str">
        <v>FRESADO CONCRETO ASFÁLTICO (E=5-12 cm)</v>
      </c>
      <c r="Q32" s="67" t="str">
        <v>M2</v>
      </c>
      <c r="R32" s="70">
        <v>33674</v>
      </c>
      <c r="S32" s="71">
        <v>11311</v>
      </c>
      <c r="T32" s="72">
        <v>380886614</v>
      </c>
      <c r="U32" s="73">
        <v>6.7101895024131849E-3</v>
      </c>
      <c r="V32" s="49">
        <f t="shared" si="4"/>
        <v>0.9205972047881783</v>
      </c>
      <c r="W32" s="52" t="b">
        <f t="shared" si="1"/>
        <v>0</v>
      </c>
      <c r="X32" s="48"/>
      <c r="Y32" s="48" t="b">
        <f t="shared" si="2"/>
        <v>0</v>
      </c>
      <c r="AC32" s="86"/>
      <c r="AD32" s="86"/>
      <c r="AE32" s="86"/>
      <c r="AF32" s="86"/>
      <c r="AG32" s="86"/>
      <c r="AH32" s="86"/>
      <c r="AI32" s="86"/>
      <c r="AJ32" s="93"/>
      <c r="AK32" s="88"/>
      <c r="AL32" s="8"/>
      <c r="AM32" s="8"/>
      <c r="AN32" s="8"/>
      <c r="AO32" s="8"/>
    </row>
    <row r="33" spans="1:42" ht="26.4" customHeight="1" x14ac:dyDescent="0.25">
      <c r="A33" s="2"/>
      <c r="B33" s="18"/>
      <c r="C33" s="114">
        <v>21</v>
      </c>
      <c r="D33" s="115">
        <v>4.24000000000001</v>
      </c>
      <c r="E33" s="115" t="s">
        <v>56</v>
      </c>
      <c r="F33" s="115" t="s">
        <v>29</v>
      </c>
      <c r="G33" s="123" t="s">
        <v>19</v>
      </c>
      <c r="H33" s="117">
        <v>484</v>
      </c>
      <c r="I33" s="118">
        <v>772493</v>
      </c>
      <c r="J33" s="140">
        <f t="shared" ref="J33:J40" si="6">ROUND(H33*I33,0)</f>
        <v>373886612</v>
      </c>
      <c r="K33" s="51">
        <f t="shared" si="0"/>
        <v>6.5868684451463331E-3</v>
      </c>
      <c r="M33" s="67">
        <v>21</v>
      </c>
      <c r="N33" s="67">
        <v>4.24000000000001</v>
      </c>
      <c r="O33" s="68" t="str">
        <v>630.6</v>
      </c>
      <c r="P33" s="69" t="str">
        <v>CONCRETO CLASE F, 2000 PSI PARA SOLADOS Y ATRAQUES</v>
      </c>
      <c r="Q33" s="67" t="str">
        <v>M3</v>
      </c>
      <c r="R33" s="70">
        <v>484</v>
      </c>
      <c r="S33" s="71">
        <v>772493</v>
      </c>
      <c r="T33" s="72">
        <v>373886612</v>
      </c>
      <c r="U33" s="73">
        <v>6.5868684451463331E-3</v>
      </c>
      <c r="V33" s="49">
        <f t="shared" si="4"/>
        <v>0.92718407323332463</v>
      </c>
      <c r="W33" s="52" t="b">
        <f t="shared" si="1"/>
        <v>0</v>
      </c>
      <c r="X33" s="48"/>
      <c r="Y33" s="48" t="b">
        <f t="shared" si="2"/>
        <v>0</v>
      </c>
      <c r="AC33" s="86"/>
      <c r="AD33" s="86"/>
      <c r="AE33" s="86"/>
      <c r="AF33" s="86"/>
      <c r="AG33" s="86"/>
      <c r="AH33" s="86"/>
      <c r="AI33" s="86"/>
      <c r="AJ33" s="87"/>
      <c r="AK33" s="88"/>
      <c r="AL33" s="8"/>
      <c r="AM33" s="8"/>
      <c r="AN33" s="8"/>
      <c r="AO33" s="8"/>
    </row>
    <row r="34" spans="1:42" ht="26.4" customHeight="1" x14ac:dyDescent="0.25">
      <c r="A34" s="2"/>
      <c r="B34" s="18"/>
      <c r="C34" s="111">
        <v>22</v>
      </c>
      <c r="D34" s="115">
        <v>4.5999999999999996</v>
      </c>
      <c r="E34" s="115" t="s">
        <v>78</v>
      </c>
      <c r="F34" s="125" t="s">
        <v>79</v>
      </c>
      <c r="G34" s="113" t="s">
        <v>19</v>
      </c>
      <c r="H34" s="120">
        <v>199</v>
      </c>
      <c r="I34" s="121">
        <v>1176913</v>
      </c>
      <c r="J34" s="140">
        <f t="shared" si="6"/>
        <v>234205687</v>
      </c>
      <c r="K34" s="51">
        <f t="shared" si="0"/>
        <v>4.1260692409444142E-3</v>
      </c>
      <c r="M34" s="67">
        <v>8</v>
      </c>
      <c r="N34" s="67">
        <v>3.5</v>
      </c>
      <c r="O34" s="68" t="str">
        <v>420.1</v>
      </c>
      <c r="P34" s="69" t="str">
        <v>RIEGO DE IMPRIMACIÓN</v>
      </c>
      <c r="Q34" s="67" t="str">
        <v>M2</v>
      </c>
      <c r="R34" s="70">
        <v>42040</v>
      </c>
      <c r="S34" s="71">
        <v>8674</v>
      </c>
      <c r="T34" s="72">
        <v>364654960</v>
      </c>
      <c r="U34" s="73">
        <v>6.424231765191149E-3</v>
      </c>
      <c r="V34" s="49">
        <f t="shared" si="4"/>
        <v>0.93360830499851577</v>
      </c>
      <c r="W34" s="52" t="b">
        <f t="shared" si="1"/>
        <v>0</v>
      </c>
      <c r="X34" s="48"/>
      <c r="Y34" s="48" t="b">
        <f t="shared" si="2"/>
        <v>0</v>
      </c>
      <c r="AC34" s="86"/>
      <c r="AD34" s="86"/>
      <c r="AE34" s="86"/>
      <c r="AF34" s="86"/>
      <c r="AG34" s="86"/>
      <c r="AH34" s="86"/>
      <c r="AI34" s="86"/>
      <c r="AJ34" s="87"/>
      <c r="AK34" s="88"/>
      <c r="AL34" s="8"/>
      <c r="AM34" s="8"/>
      <c r="AN34" s="8"/>
      <c r="AO34" s="8"/>
    </row>
    <row r="35" spans="1:42" ht="26.4" customHeight="1" x14ac:dyDescent="0.25">
      <c r="A35" s="2"/>
      <c r="B35" s="18"/>
      <c r="C35" s="111">
        <v>23</v>
      </c>
      <c r="D35" s="115">
        <v>4.7</v>
      </c>
      <c r="E35" s="115" t="s">
        <v>78</v>
      </c>
      <c r="F35" s="125" t="s">
        <v>80</v>
      </c>
      <c r="G35" s="113" t="s">
        <v>19</v>
      </c>
      <c r="H35" s="120">
        <v>303</v>
      </c>
      <c r="I35" s="121">
        <v>1414358</v>
      </c>
      <c r="J35" s="140">
        <f t="shared" si="6"/>
        <v>428550474</v>
      </c>
      <c r="K35" s="51">
        <f t="shared" si="0"/>
        <v>7.5498974922993609E-3</v>
      </c>
      <c r="M35" s="67">
        <v>42</v>
      </c>
      <c r="N35" s="67" t="str">
        <v>APU 5</v>
      </c>
      <c r="O35" s="68">
        <v>0</v>
      </c>
      <c r="P35" s="69" t="str">
        <v>RELLENO PARA ESTRUCTURAS P</v>
      </c>
      <c r="Q35" s="67" t="str">
        <v>M3</v>
      </c>
      <c r="R35" s="70">
        <v>2651</v>
      </c>
      <c r="S35" s="71">
        <v>133471</v>
      </c>
      <c r="T35" s="72">
        <v>353831621</v>
      </c>
      <c r="U35" s="73">
        <v>6.2335538755794676E-3</v>
      </c>
      <c r="V35" s="49">
        <f t="shared" si="4"/>
        <v>0.93984185887409522</v>
      </c>
      <c r="W35" s="52" t="b">
        <f t="shared" si="1"/>
        <v>0</v>
      </c>
      <c r="X35" s="48"/>
      <c r="Y35" s="48" t="b">
        <f t="shared" si="2"/>
        <v>0</v>
      </c>
      <c r="AC35" s="86"/>
      <c r="AD35" s="86"/>
      <c r="AE35" s="86"/>
      <c r="AF35" s="86"/>
      <c r="AG35" s="86"/>
      <c r="AH35" s="86"/>
      <c r="AI35" s="86"/>
      <c r="AJ35" s="87"/>
      <c r="AK35" s="88"/>
      <c r="AL35" s="8"/>
      <c r="AM35" s="8"/>
      <c r="AN35" s="8"/>
      <c r="AO35" s="8"/>
    </row>
    <row r="36" spans="1:42" ht="26.4" customHeight="1" x14ac:dyDescent="0.25">
      <c r="A36" s="2"/>
      <c r="B36" s="18"/>
      <c r="C36" s="111">
        <v>24</v>
      </c>
      <c r="D36" s="115">
        <v>4.5200000000000298</v>
      </c>
      <c r="E36" s="115" t="s">
        <v>55</v>
      </c>
      <c r="F36" s="125" t="s">
        <v>11</v>
      </c>
      <c r="G36" s="113" t="s">
        <v>20</v>
      </c>
      <c r="H36" s="120">
        <v>48436</v>
      </c>
      <c r="I36" s="121">
        <v>11700</v>
      </c>
      <c r="J36" s="140">
        <f t="shared" si="6"/>
        <v>566701200</v>
      </c>
      <c r="K36" s="51">
        <f t="shared" si="0"/>
        <v>9.9837387387023135E-3</v>
      </c>
      <c r="M36" s="67">
        <v>17</v>
      </c>
      <c r="N36" s="67">
        <v>3.11</v>
      </c>
      <c r="O36" s="68">
        <v>0</v>
      </c>
      <c r="P36" s="69" t="str">
        <v>TUBERÍA DRENAJE PVC 110, INC TRITURADO</v>
      </c>
      <c r="Q36" s="67" t="str">
        <v>ML</v>
      </c>
      <c r="R36" s="70">
        <v>7285</v>
      </c>
      <c r="S36" s="71">
        <v>48264</v>
      </c>
      <c r="T36" s="72">
        <v>351603240</v>
      </c>
      <c r="U36" s="73">
        <v>6.194295843808424E-3</v>
      </c>
      <c r="V36" s="49">
        <f t="shared" si="4"/>
        <v>0.94603615471790359</v>
      </c>
      <c r="W36" s="52" t="b">
        <f t="shared" si="1"/>
        <v>0</v>
      </c>
      <c r="X36" s="48"/>
      <c r="Y36" s="48" t="b">
        <f t="shared" si="2"/>
        <v>0</v>
      </c>
      <c r="AC36" s="86"/>
      <c r="AD36" s="86"/>
      <c r="AE36" s="86"/>
      <c r="AF36" s="86"/>
      <c r="AG36" s="86"/>
      <c r="AH36" s="86"/>
      <c r="AI36" s="86"/>
      <c r="AJ36" s="87"/>
      <c r="AK36" s="88"/>
      <c r="AL36" s="8"/>
      <c r="AM36" s="8"/>
      <c r="AN36" s="8"/>
      <c r="AO36" s="8"/>
    </row>
    <row r="37" spans="1:42" ht="26.4" customHeight="1" x14ac:dyDescent="0.25">
      <c r="A37" s="2"/>
      <c r="B37" s="18"/>
      <c r="C37" s="111">
        <v>25</v>
      </c>
      <c r="D37" s="115">
        <v>4.5000000000000302</v>
      </c>
      <c r="E37" s="115" t="s">
        <v>22</v>
      </c>
      <c r="F37" s="125" t="s">
        <v>57</v>
      </c>
      <c r="G37" s="113" t="s">
        <v>34</v>
      </c>
      <c r="H37" s="120">
        <v>384</v>
      </c>
      <c r="I37" s="121">
        <v>2275851</v>
      </c>
      <c r="J37" s="140">
        <f t="shared" si="6"/>
        <v>873926784</v>
      </c>
      <c r="K37" s="51">
        <f t="shared" si="0"/>
        <v>1.5396220597751212E-2</v>
      </c>
      <c r="M37" s="67">
        <v>54</v>
      </c>
      <c r="N37" s="67">
        <v>7.7</v>
      </c>
      <c r="O37" s="68">
        <v>0</v>
      </c>
      <c r="P37" s="69" t="str">
        <v>SEÑAL DE TRÁNSITO GRUPO I 0.90X0.90M, POSTE 3.5M</v>
      </c>
      <c r="Q37" s="67" t="str">
        <v>UN</v>
      </c>
      <c r="R37" s="70">
        <v>400</v>
      </c>
      <c r="S37" s="71">
        <v>827587</v>
      </c>
      <c r="T37" s="72">
        <v>331034800</v>
      </c>
      <c r="U37" s="73">
        <v>5.8319356948927804E-3</v>
      </c>
      <c r="V37" s="49">
        <f t="shared" si="4"/>
        <v>0.95186809041279641</v>
      </c>
      <c r="W37" s="52" t="b">
        <f t="shared" si="1"/>
        <v>0</v>
      </c>
      <c r="X37" s="48"/>
      <c r="Y37" s="48" t="b">
        <f t="shared" si="2"/>
        <v>0</v>
      </c>
      <c r="AC37" s="86"/>
      <c r="AD37" s="86"/>
      <c r="AE37" s="86"/>
      <c r="AF37" s="86"/>
      <c r="AG37" s="86"/>
      <c r="AH37" s="86"/>
      <c r="AI37" s="86"/>
      <c r="AJ37" s="87"/>
      <c r="AK37" s="88"/>
      <c r="AL37" s="8"/>
      <c r="AM37" s="8"/>
      <c r="AN37" s="8"/>
      <c r="AO37" s="8"/>
    </row>
    <row r="38" spans="1:42" ht="56.1" customHeight="1" x14ac:dyDescent="0.25">
      <c r="A38" s="2"/>
      <c r="B38" s="18"/>
      <c r="C38" s="111">
        <v>26</v>
      </c>
      <c r="D38" s="115" t="s">
        <v>44</v>
      </c>
      <c r="E38" s="115"/>
      <c r="F38" s="125" t="s">
        <v>81</v>
      </c>
      <c r="G38" s="113" t="s">
        <v>19</v>
      </c>
      <c r="H38" s="120">
        <v>1321</v>
      </c>
      <c r="I38" s="121">
        <v>133471</v>
      </c>
      <c r="J38" s="140">
        <f t="shared" si="6"/>
        <v>176315191</v>
      </c>
      <c r="K38" s="51">
        <f t="shared" si="0"/>
        <v>3.1061956505622317E-3</v>
      </c>
      <c r="M38" s="67">
        <v>39</v>
      </c>
      <c r="N38" s="67" t="str">
        <v>APU 6</v>
      </c>
      <c r="O38" s="68">
        <v>0</v>
      </c>
      <c r="P38" s="69" t="str">
        <v>MATERIAL GRANULAR FILTRANTE P</v>
      </c>
      <c r="Q38" s="67" t="str">
        <v>M3</v>
      </c>
      <c r="R38" s="70">
        <v>1202</v>
      </c>
      <c r="S38" s="71">
        <v>217109</v>
      </c>
      <c r="T38" s="72">
        <v>260965018</v>
      </c>
      <c r="U38" s="73">
        <v>4.5974961049186878E-3</v>
      </c>
      <c r="V38" s="49">
        <f t="shared" si="4"/>
        <v>0.95646558651771507</v>
      </c>
      <c r="W38" s="52" t="b">
        <f t="shared" si="1"/>
        <v>0</v>
      </c>
      <c r="X38" s="48"/>
      <c r="Y38" s="48" t="b">
        <f t="shared" si="2"/>
        <v>0</v>
      </c>
      <c r="AC38" s="86"/>
      <c r="AD38" s="86"/>
      <c r="AE38" s="86"/>
      <c r="AF38" s="86"/>
      <c r="AG38" s="86"/>
      <c r="AH38" s="86"/>
      <c r="AI38" s="86"/>
      <c r="AJ38" s="87"/>
      <c r="AK38" s="88"/>
      <c r="AL38" s="8"/>
      <c r="AM38" s="8"/>
      <c r="AN38" s="8"/>
      <c r="AO38" s="8"/>
    </row>
    <row r="39" spans="1:42" ht="26.4" customHeight="1" x14ac:dyDescent="0.25">
      <c r="A39" s="2"/>
      <c r="B39" s="18"/>
      <c r="C39" s="111">
        <v>27</v>
      </c>
      <c r="D39" s="115">
        <v>1.1000000000000001</v>
      </c>
      <c r="E39" s="115" t="s">
        <v>58</v>
      </c>
      <c r="F39" s="125" t="s">
        <v>41</v>
      </c>
      <c r="G39" s="113" t="s">
        <v>19</v>
      </c>
      <c r="H39" s="120">
        <v>275</v>
      </c>
      <c r="I39" s="121">
        <v>308781</v>
      </c>
      <c r="J39" s="140">
        <f t="shared" si="6"/>
        <v>84914775</v>
      </c>
      <c r="K39" s="51">
        <f t="shared" si="0"/>
        <v>1.4959681198058001E-3</v>
      </c>
      <c r="M39" s="67">
        <v>22</v>
      </c>
      <c r="N39" s="67">
        <v>4.5999999999999996</v>
      </c>
      <c r="O39" s="68" t="str">
        <v>630.4</v>
      </c>
      <c r="P39" s="69" t="str">
        <v>CONCRETOS CLASE D, f´c =3000 psi (bases)</v>
      </c>
      <c r="Q39" s="67" t="str">
        <v>M3</v>
      </c>
      <c r="R39" s="70">
        <v>199</v>
      </c>
      <c r="S39" s="71">
        <v>1176913</v>
      </c>
      <c r="T39" s="72">
        <v>234205687</v>
      </c>
      <c r="U39" s="73">
        <v>4.1260692409444142E-3</v>
      </c>
      <c r="V39" s="49">
        <f t="shared" si="4"/>
        <v>0.96059165575865946</v>
      </c>
      <c r="W39" s="52" t="b">
        <f t="shared" si="1"/>
        <v>0</v>
      </c>
      <c r="X39" s="48"/>
      <c r="Y39" s="48" t="b">
        <f t="shared" si="2"/>
        <v>0</v>
      </c>
      <c r="AC39" s="86"/>
      <c r="AD39" s="86"/>
      <c r="AE39" s="86"/>
      <c r="AF39" s="86"/>
      <c r="AG39" s="86"/>
      <c r="AH39" s="86"/>
      <c r="AI39" s="86"/>
      <c r="AJ39" s="87"/>
      <c r="AK39" s="88"/>
      <c r="AL39" s="8"/>
      <c r="AM39" s="8"/>
      <c r="AN39" s="8"/>
      <c r="AO39" s="8"/>
    </row>
    <row r="40" spans="1:42" ht="26.4" customHeight="1" x14ac:dyDescent="0.25">
      <c r="A40" s="2"/>
      <c r="B40" s="18"/>
      <c r="C40" s="127">
        <v>28</v>
      </c>
      <c r="D40" s="115">
        <v>6.2</v>
      </c>
      <c r="E40" s="115" t="s">
        <v>63</v>
      </c>
      <c r="F40" s="125" t="s">
        <v>64</v>
      </c>
      <c r="G40" s="113" t="s">
        <v>35</v>
      </c>
      <c r="H40" s="120">
        <v>5</v>
      </c>
      <c r="I40" s="121">
        <v>361575</v>
      </c>
      <c r="J40" s="140">
        <f t="shared" si="6"/>
        <v>1807875</v>
      </c>
      <c r="K40" s="51">
        <f t="shared" si="0"/>
        <v>3.1849856100942517E-5</v>
      </c>
      <c r="M40" s="67">
        <v>48</v>
      </c>
      <c r="N40" s="67">
        <v>4.3100000000000103</v>
      </c>
      <c r="O40" s="68" t="str">
        <v>681.1</v>
      </c>
      <c r="P40" s="69" t="str">
        <v>GAVIÓN</v>
      </c>
      <c r="Q40" s="67" t="str">
        <v>M3</v>
      </c>
      <c r="R40" s="70">
        <v>504</v>
      </c>
      <c r="S40" s="71">
        <v>409658</v>
      </c>
      <c r="T40" s="72">
        <v>206467632</v>
      </c>
      <c r="U40" s="73">
        <v>3.63739991354621E-3</v>
      </c>
      <c r="V40" s="49">
        <f t="shared" si="4"/>
        <v>0.96422905567220563</v>
      </c>
      <c r="W40" s="52" t="b">
        <f t="shared" si="1"/>
        <v>0</v>
      </c>
      <c r="X40" s="48"/>
      <c r="Y40" s="48" t="b">
        <f t="shared" si="2"/>
        <v>0</v>
      </c>
      <c r="AC40" s="86"/>
      <c r="AD40" s="86"/>
      <c r="AE40" s="86"/>
      <c r="AF40" s="86"/>
      <c r="AG40" s="86"/>
      <c r="AH40" s="86"/>
      <c r="AI40" s="86"/>
      <c r="AJ40" s="87"/>
      <c r="AK40" s="88"/>
      <c r="AL40" s="8"/>
      <c r="AM40" s="8"/>
      <c r="AN40" s="8"/>
      <c r="AO40" s="8"/>
    </row>
    <row r="41" spans="1:42" s="41" customFormat="1" ht="26.4" customHeight="1" x14ac:dyDescent="0.25">
      <c r="A41" s="38"/>
      <c r="B41" s="39"/>
      <c r="C41" s="114">
        <v>29</v>
      </c>
      <c r="D41" s="115">
        <v>4.5999999999999996</v>
      </c>
      <c r="E41" s="115" t="s">
        <v>78</v>
      </c>
      <c r="F41" s="115" t="s">
        <v>79</v>
      </c>
      <c r="G41" s="123" t="s">
        <v>19</v>
      </c>
      <c r="H41" s="117">
        <v>87</v>
      </c>
      <c r="I41" s="118">
        <v>1176913</v>
      </c>
      <c r="J41" s="140">
        <f t="shared" ref="J41:J45" si="7">ROUND(H41*I41,0)</f>
        <v>102391431</v>
      </c>
      <c r="K41" s="51">
        <f t="shared" si="0"/>
        <v>1.8038594168952966E-3</v>
      </c>
      <c r="L41" s="40"/>
      <c r="M41" s="67">
        <v>30</v>
      </c>
      <c r="N41" s="67">
        <v>4.7</v>
      </c>
      <c r="O41" s="68" t="str">
        <v>630.4</v>
      </c>
      <c r="P41" s="69" t="str">
        <v>CONCRETOS CLASE D, f´c =3000 psi (elevaciones)</v>
      </c>
      <c r="Q41" s="67" t="str">
        <v>M3</v>
      </c>
      <c r="R41" s="70">
        <v>136</v>
      </c>
      <c r="S41" s="71">
        <v>1414358</v>
      </c>
      <c r="T41" s="72">
        <v>192352688</v>
      </c>
      <c r="U41" s="73">
        <v>3.3887328678307363E-3</v>
      </c>
      <c r="V41" s="49">
        <f t="shared" si="4"/>
        <v>0.96761778854003633</v>
      </c>
      <c r="W41" s="52" t="b">
        <f t="shared" si="1"/>
        <v>0</v>
      </c>
      <c r="X41" s="50"/>
      <c r="Y41" s="48" t="b">
        <f t="shared" si="2"/>
        <v>0</v>
      </c>
      <c r="Z41" s="40"/>
      <c r="AA41" s="40"/>
      <c r="AB41" s="40"/>
      <c r="AC41" s="38"/>
      <c r="AD41" s="38"/>
      <c r="AE41" s="38"/>
      <c r="AF41" s="38"/>
      <c r="AG41" s="38"/>
      <c r="AH41" s="38"/>
      <c r="AI41" s="38"/>
      <c r="AJ41" s="94" t="e">
        <f>+#REF!/J43</f>
        <v>#REF!</v>
      </c>
      <c r="AK41" s="36"/>
      <c r="AL41" s="8"/>
      <c r="AM41" s="8"/>
      <c r="AN41" s="8"/>
      <c r="AO41" s="8"/>
    </row>
    <row r="42" spans="1:42" s="41" customFormat="1" ht="26.4" customHeight="1" x14ac:dyDescent="0.25">
      <c r="A42" s="38"/>
      <c r="B42" s="39"/>
      <c r="C42" s="111">
        <v>30</v>
      </c>
      <c r="D42" s="115">
        <v>4.7</v>
      </c>
      <c r="E42" s="115" t="s">
        <v>78</v>
      </c>
      <c r="F42" s="125" t="s">
        <v>80</v>
      </c>
      <c r="G42" s="113" t="s">
        <v>19</v>
      </c>
      <c r="H42" s="120">
        <v>136</v>
      </c>
      <c r="I42" s="121">
        <v>1414358</v>
      </c>
      <c r="J42" s="140">
        <f t="shared" si="7"/>
        <v>192352688</v>
      </c>
      <c r="K42" s="51">
        <f t="shared" si="0"/>
        <v>3.3887328678307363E-3</v>
      </c>
      <c r="L42" s="40"/>
      <c r="M42" s="67">
        <v>32</v>
      </c>
      <c r="N42" s="67">
        <v>4.5200000000000298</v>
      </c>
      <c r="O42" s="68" t="str">
        <v>640.1</v>
      </c>
      <c r="P42" s="69" t="str">
        <v>SUMINISTRO FIGURADO Y ARMADO DE ACERO DE REFUERZO 60000 PSI</v>
      </c>
      <c r="Q42" s="67" t="str">
        <v>KG</v>
      </c>
      <c r="R42" s="70">
        <v>15327</v>
      </c>
      <c r="S42" s="71">
        <v>11700</v>
      </c>
      <c r="T42" s="72">
        <v>179325900</v>
      </c>
      <c r="U42" s="73">
        <v>3.1592361806939127E-3</v>
      </c>
      <c r="V42" s="49">
        <f t="shared" si="4"/>
        <v>0.97077702472073024</v>
      </c>
      <c r="W42" s="52" t="b">
        <f t="shared" si="1"/>
        <v>0</v>
      </c>
      <c r="X42" s="50"/>
      <c r="Y42" s="48" t="b">
        <f t="shared" si="2"/>
        <v>0</v>
      </c>
      <c r="Z42" s="40"/>
      <c r="AA42" s="40"/>
      <c r="AB42" s="40"/>
      <c r="AC42" s="86"/>
      <c r="AD42" s="86"/>
      <c r="AE42" s="86"/>
      <c r="AF42" s="86"/>
      <c r="AG42" s="86"/>
      <c r="AH42" s="86"/>
      <c r="AI42" s="86"/>
      <c r="AJ42" s="95" t="s">
        <v>12</v>
      </c>
      <c r="AK42" s="96"/>
      <c r="AL42" s="8"/>
      <c r="AM42" s="8"/>
      <c r="AN42" s="8"/>
      <c r="AO42" s="8"/>
    </row>
    <row r="43" spans="1:42" s="41" customFormat="1" ht="26.4" customHeight="1" x14ac:dyDescent="0.25">
      <c r="A43" s="38"/>
      <c r="B43" s="39"/>
      <c r="C43" s="111">
        <v>31</v>
      </c>
      <c r="D43" s="115">
        <v>4.24000000000001</v>
      </c>
      <c r="E43" s="115" t="s">
        <v>56</v>
      </c>
      <c r="F43" s="125" t="s">
        <v>29</v>
      </c>
      <c r="G43" s="113" t="s">
        <v>19</v>
      </c>
      <c r="H43" s="120">
        <v>15</v>
      </c>
      <c r="I43" s="121">
        <v>772493</v>
      </c>
      <c r="J43" s="140">
        <f t="shared" si="7"/>
        <v>11587395</v>
      </c>
      <c r="K43" s="51">
        <f t="shared" si="0"/>
        <v>2.041384848702376E-4</v>
      </c>
      <c r="L43" s="40"/>
      <c r="M43" s="40">
        <v>9</v>
      </c>
      <c r="N43" s="40">
        <v>3.6</v>
      </c>
      <c r="O43" s="40" t="str">
        <v>421.1</v>
      </c>
      <c r="P43" s="40" t="str">
        <v>RIEGO DE LIGA CON EMULSIÓN ASFÁLTICA CRR-1</v>
      </c>
      <c r="Q43" s="40" t="str">
        <v>M2</v>
      </c>
      <c r="R43" s="40">
        <v>42040</v>
      </c>
      <c r="S43" s="40">
        <v>4229</v>
      </c>
      <c r="T43" s="40">
        <v>177787160</v>
      </c>
      <c r="U43" s="40">
        <v>3.1321277536307782E-3</v>
      </c>
      <c r="V43" s="49">
        <f t="shared" si="4"/>
        <v>0.97390915247436105</v>
      </c>
      <c r="W43" s="52" t="b">
        <f t="shared" si="1"/>
        <v>0</v>
      </c>
      <c r="X43" s="40"/>
      <c r="Y43" s="48" t="b">
        <f t="shared" si="2"/>
        <v>0</v>
      </c>
      <c r="Z43" s="40"/>
      <c r="AA43" s="40"/>
      <c r="AB43" s="40"/>
      <c r="AC43" s="38"/>
      <c r="AD43" s="38"/>
      <c r="AE43" s="38"/>
      <c r="AF43" s="38"/>
      <c r="AG43" s="38"/>
      <c r="AH43" s="38"/>
      <c r="AI43" s="38"/>
      <c r="AJ43" s="97">
        <f>7200000000-J43</f>
        <v>7188412605</v>
      </c>
      <c r="AK43" s="98"/>
      <c r="AL43" s="99"/>
      <c r="AM43" s="8"/>
      <c r="AN43" s="8"/>
      <c r="AO43" s="8"/>
    </row>
    <row r="44" spans="1:42" s="41" customFormat="1" ht="36" x14ac:dyDescent="0.25">
      <c r="A44" s="38"/>
      <c r="B44" s="39"/>
      <c r="C44" s="111">
        <v>32</v>
      </c>
      <c r="D44" s="115">
        <v>4.5200000000000298</v>
      </c>
      <c r="E44" s="115" t="s">
        <v>55</v>
      </c>
      <c r="F44" s="125" t="s">
        <v>11</v>
      </c>
      <c r="G44" s="113" t="s">
        <v>20</v>
      </c>
      <c r="H44" s="120">
        <v>15327</v>
      </c>
      <c r="I44" s="121">
        <v>11700</v>
      </c>
      <c r="J44" s="140">
        <f t="shared" si="7"/>
        <v>179325900</v>
      </c>
      <c r="K44" s="51">
        <f t="shared" si="0"/>
        <v>3.1592361806939127E-3</v>
      </c>
      <c r="L44" s="40"/>
      <c r="M44" s="40">
        <v>26</v>
      </c>
      <c r="N44" s="40" t="str">
        <v>APU 5</v>
      </c>
      <c r="O44" s="40">
        <v>0</v>
      </c>
      <c r="P44" s="40" t="str">
        <v>RELLENO PARA ESTRUCTURAS P</v>
      </c>
      <c r="Q44" s="40" t="str">
        <v>M3</v>
      </c>
      <c r="R44" s="40">
        <v>1321</v>
      </c>
      <c r="S44" s="40">
        <v>133471</v>
      </c>
      <c r="T44" s="40">
        <v>176315191</v>
      </c>
      <c r="U44" s="40">
        <v>3.1061956505622317E-3</v>
      </c>
      <c r="V44" s="49">
        <f t="shared" si="4"/>
        <v>0.9770153481249233</v>
      </c>
      <c r="W44" s="52" t="b">
        <f t="shared" si="1"/>
        <v>0</v>
      </c>
      <c r="X44" s="40"/>
      <c r="Y44" s="48" t="b">
        <f t="shared" si="2"/>
        <v>0</v>
      </c>
      <c r="Z44" s="40"/>
      <c r="AA44" s="40"/>
      <c r="AB44" s="40"/>
      <c r="AC44" s="38"/>
      <c r="AD44" s="38"/>
      <c r="AE44" s="38"/>
      <c r="AF44" s="38"/>
      <c r="AG44" s="38"/>
      <c r="AH44" s="38"/>
      <c r="AI44" s="38"/>
      <c r="AJ44" s="97" t="e">
        <f>+J43-#REF!</f>
        <v>#REF!</v>
      </c>
      <c r="AK44" s="100"/>
      <c r="AL44" s="8"/>
      <c r="AM44" s="8"/>
      <c r="AN44" s="8"/>
      <c r="AO44" s="8"/>
    </row>
    <row r="45" spans="1:42" s="41" customFormat="1" ht="18" x14ac:dyDescent="0.25">
      <c r="A45" s="38"/>
      <c r="B45" s="39"/>
      <c r="C45" s="111">
        <v>33</v>
      </c>
      <c r="D45" s="115" t="s">
        <v>44</v>
      </c>
      <c r="E45" s="115"/>
      <c r="F45" s="125" t="s">
        <v>81</v>
      </c>
      <c r="G45" s="113" t="s">
        <v>19</v>
      </c>
      <c r="H45" s="120">
        <v>151</v>
      </c>
      <c r="I45" s="121">
        <v>133471</v>
      </c>
      <c r="J45" s="140">
        <f t="shared" si="7"/>
        <v>20154121</v>
      </c>
      <c r="K45" s="51">
        <f t="shared" si="0"/>
        <v>3.5506097141173125E-4</v>
      </c>
      <c r="L45" s="40"/>
      <c r="M45" s="40">
        <v>49</v>
      </c>
      <c r="N45" s="40">
        <v>7.1</v>
      </c>
      <c r="O45" s="40">
        <v>0</v>
      </c>
      <c r="P45" s="40" t="str">
        <v>LÍNEAS DE DEMARCACIÓN CON PINTURA EN FRÍO</v>
      </c>
      <c r="Q45" s="40" t="str">
        <v>ML</v>
      </c>
      <c r="R45" s="40">
        <v>21855</v>
      </c>
      <c r="S45" s="40">
        <v>7810</v>
      </c>
      <c r="T45" s="40">
        <v>170687550</v>
      </c>
      <c r="U45" s="40">
        <v>3.0070518734549847E-3</v>
      </c>
      <c r="V45" s="49">
        <f t="shared" si="4"/>
        <v>0.98002239999837826</v>
      </c>
      <c r="W45" s="52" t="b">
        <f t="shared" si="1"/>
        <v>0</v>
      </c>
      <c r="X45" s="40"/>
      <c r="Y45" s="48" t="b">
        <f t="shared" si="2"/>
        <v>0</v>
      </c>
      <c r="Z45" s="40"/>
      <c r="AA45" s="40"/>
      <c r="AB45" s="40"/>
      <c r="AC45" s="38"/>
      <c r="AD45" s="38"/>
      <c r="AE45" s="38"/>
      <c r="AF45" s="38"/>
      <c r="AG45" s="38"/>
      <c r="AH45" s="38"/>
      <c r="AI45" s="38"/>
      <c r="AJ45" s="101" t="e">
        <f>+AJ44/ALCANCE</f>
        <v>#REF!</v>
      </c>
      <c r="AK45" s="102"/>
      <c r="AL45" s="8"/>
      <c r="AM45" s="8"/>
      <c r="AN45" s="8"/>
      <c r="AO45" s="8"/>
    </row>
    <row r="46" spans="1:42" s="41" customFormat="1" ht="30" customHeight="1" x14ac:dyDescent="0.25">
      <c r="A46" s="38"/>
      <c r="B46" s="39"/>
      <c r="C46" s="114">
        <v>34</v>
      </c>
      <c r="D46" s="115">
        <v>4.5999999999999996</v>
      </c>
      <c r="E46" s="115" t="s">
        <v>78</v>
      </c>
      <c r="F46" s="115" t="s">
        <v>79</v>
      </c>
      <c r="G46" s="123" t="s">
        <v>19</v>
      </c>
      <c r="H46" s="117">
        <v>24</v>
      </c>
      <c r="I46" s="118">
        <v>1176913</v>
      </c>
      <c r="J46" s="140">
        <f t="shared" ref="J46:J49" si="8">ROUND(H46*I46,0)</f>
        <v>28245912</v>
      </c>
      <c r="K46" s="51">
        <f t="shared" si="0"/>
        <v>4.9761639086766808E-4</v>
      </c>
      <c r="L46" s="40"/>
      <c r="M46" s="40">
        <v>14</v>
      </c>
      <c r="N46" s="40">
        <v>4.5200000000000298</v>
      </c>
      <c r="O46" s="40" t="str">
        <v>640.1</v>
      </c>
      <c r="P46" s="40" t="str">
        <v>SUMINISTRO FIGURADO Y ARMADO DE ACERO DE REFUERZO 60000 PSI</v>
      </c>
      <c r="Q46" s="40" t="str">
        <v>KG</v>
      </c>
      <c r="R46" s="40">
        <v>13021</v>
      </c>
      <c r="S46" s="40">
        <v>11700</v>
      </c>
      <c r="T46" s="40">
        <v>152345700</v>
      </c>
      <c r="U46" s="40">
        <v>2.6839182037460322E-3</v>
      </c>
      <c r="V46" s="49">
        <f t="shared" si="4"/>
        <v>0.98270631820212428</v>
      </c>
      <c r="W46" s="52" t="b">
        <f t="shared" si="1"/>
        <v>0</v>
      </c>
      <c r="X46" s="40"/>
      <c r="Y46" s="48" t="b">
        <f t="shared" si="2"/>
        <v>0</v>
      </c>
      <c r="Z46" s="40"/>
      <c r="AA46" s="40"/>
      <c r="AB46" s="40"/>
      <c r="AC46" s="38"/>
      <c r="AD46" s="38"/>
      <c r="AE46" s="38"/>
      <c r="AF46" s="38"/>
      <c r="AG46" s="38"/>
      <c r="AH46" s="38"/>
      <c r="AI46" s="38"/>
      <c r="AJ46" s="38"/>
      <c r="AK46" s="102"/>
    </row>
    <row r="47" spans="1:42" s="44" customFormat="1" ht="58.5" customHeight="1" x14ac:dyDescent="0.25">
      <c r="A47" s="38"/>
      <c r="B47" s="39"/>
      <c r="C47" s="111">
        <v>35</v>
      </c>
      <c r="D47" s="115">
        <v>4.24000000000001</v>
      </c>
      <c r="E47" s="115" t="s">
        <v>56</v>
      </c>
      <c r="F47" s="125" t="s">
        <v>29</v>
      </c>
      <c r="G47" s="113" t="s">
        <v>19</v>
      </c>
      <c r="H47" s="120">
        <v>4</v>
      </c>
      <c r="I47" s="121">
        <v>772493</v>
      </c>
      <c r="J47" s="140">
        <f t="shared" si="8"/>
        <v>3089972</v>
      </c>
      <c r="K47" s="51">
        <f t="shared" si="0"/>
        <v>5.4436929298730028E-5</v>
      </c>
      <c r="L47" s="40"/>
      <c r="M47" s="40">
        <v>52</v>
      </c>
      <c r="N47" s="40">
        <v>5.3</v>
      </c>
      <c r="O47" s="40" t="str">
        <v>730.3</v>
      </c>
      <c r="P47" s="40" t="str">
        <v>TOPE DEFENSA METÁLICA</v>
      </c>
      <c r="Q47" s="40" t="str">
        <v>UN</v>
      </c>
      <c r="R47" s="40">
        <v>828</v>
      </c>
      <c r="S47" s="40">
        <v>165682</v>
      </c>
      <c r="T47" s="40">
        <v>137184696</v>
      </c>
      <c r="U47" s="40">
        <v>2.4168224168438328E-3</v>
      </c>
      <c r="V47" s="49">
        <f t="shared" si="4"/>
        <v>0.98512314061896811</v>
      </c>
      <c r="W47" s="52" t="b">
        <f t="shared" si="1"/>
        <v>0</v>
      </c>
      <c r="X47" s="40"/>
      <c r="Y47" s="48" t="b">
        <f t="shared" si="2"/>
        <v>0</v>
      </c>
      <c r="Z47" s="40"/>
      <c r="AA47" s="40"/>
      <c r="AB47" s="40"/>
      <c r="AC47" s="38"/>
      <c r="AD47" s="38"/>
      <c r="AE47" s="38"/>
      <c r="AF47" s="38"/>
      <c r="AG47" s="38"/>
      <c r="AH47" s="38"/>
      <c r="AI47" s="38"/>
      <c r="AJ47" s="38"/>
      <c r="AK47" s="103"/>
      <c r="AL47" s="104"/>
      <c r="AM47" s="42"/>
      <c r="AN47" s="43"/>
      <c r="AO47" s="42"/>
      <c r="AP47" s="42"/>
    </row>
    <row r="48" spans="1:42" ht="96.6" customHeight="1" x14ac:dyDescent="0.25">
      <c r="A48" s="2"/>
      <c r="B48" s="18"/>
      <c r="C48" s="111">
        <v>36</v>
      </c>
      <c r="D48" s="115">
        <v>4.5200000000000298</v>
      </c>
      <c r="E48" s="115" t="s">
        <v>55</v>
      </c>
      <c r="F48" s="125" t="s">
        <v>11</v>
      </c>
      <c r="G48" s="113" t="s">
        <v>19</v>
      </c>
      <c r="H48" s="120">
        <v>930</v>
      </c>
      <c r="I48" s="121">
        <v>11700</v>
      </c>
      <c r="J48" s="140">
        <f t="shared" si="8"/>
        <v>10881000</v>
      </c>
      <c r="K48" s="51">
        <f t="shared" si="0"/>
        <v>1.9169372010473926E-4</v>
      </c>
      <c r="M48" s="3">
        <v>13</v>
      </c>
      <c r="N48" s="3">
        <v>4.4000000000000004</v>
      </c>
      <c r="O48" s="3" t="str">
        <v>630 P</v>
      </c>
      <c r="P48" s="3" t="str">
        <v>CONCRETOS f´c =3500 psi (bases)</v>
      </c>
      <c r="Q48" s="3" t="str">
        <v>M3</v>
      </c>
      <c r="R48" s="3">
        <v>104</v>
      </c>
      <c r="S48" s="3">
        <v>1225522</v>
      </c>
      <c r="T48" s="3">
        <v>127454288</v>
      </c>
      <c r="U48" s="3">
        <v>2.2453990083651162E-3</v>
      </c>
      <c r="V48" s="49">
        <f t="shared" si="4"/>
        <v>0.98736853962733317</v>
      </c>
      <c r="W48" s="52" t="b">
        <f t="shared" si="1"/>
        <v>0</v>
      </c>
      <c r="Y48" s="48" t="b">
        <f t="shared" si="2"/>
        <v>0</v>
      </c>
      <c r="AC48" s="2"/>
      <c r="AD48" s="2"/>
      <c r="AE48" s="2"/>
      <c r="AF48" s="2"/>
      <c r="AG48" s="2"/>
      <c r="AH48" s="2"/>
      <c r="AI48" s="2"/>
      <c r="AJ48" s="2"/>
      <c r="AK48" s="105"/>
      <c r="AL48" s="45"/>
      <c r="AN48" s="46"/>
      <c r="AO48" s="42"/>
      <c r="AP48" s="42"/>
    </row>
    <row r="49" spans="1:42" ht="42.6" customHeight="1" x14ac:dyDescent="0.25">
      <c r="A49" s="2"/>
      <c r="B49" s="18"/>
      <c r="C49" s="111">
        <v>37</v>
      </c>
      <c r="D49" s="115" t="s">
        <v>44</v>
      </c>
      <c r="E49" s="115"/>
      <c r="F49" s="125" t="s">
        <v>81</v>
      </c>
      <c r="G49" s="113" t="s">
        <v>20</v>
      </c>
      <c r="H49" s="120">
        <v>21</v>
      </c>
      <c r="I49" s="121">
        <v>133471</v>
      </c>
      <c r="J49" s="140">
        <f t="shared" si="8"/>
        <v>2802891</v>
      </c>
      <c r="K49" s="51">
        <f t="shared" si="0"/>
        <v>4.9379340395008983E-5</v>
      </c>
      <c r="M49" s="3">
        <v>45</v>
      </c>
      <c r="N49" s="3">
        <v>4.24000000000001</v>
      </c>
      <c r="O49" s="3" t="str">
        <v>630.6</v>
      </c>
      <c r="P49" s="3" t="str">
        <v>CONCRETO CLASE F, 2000 PSI PARA SOLADOS Y ATRAQUES</v>
      </c>
      <c r="Q49" s="3" t="str">
        <v>M3</v>
      </c>
      <c r="R49" s="3">
        <v>136</v>
      </c>
      <c r="S49" s="3">
        <v>772493</v>
      </c>
      <c r="T49" s="3">
        <v>105059048</v>
      </c>
      <c r="U49" s="3">
        <v>1.8508555961568209E-3</v>
      </c>
      <c r="V49" s="49">
        <f t="shared" si="4"/>
        <v>0.98921939522349001</v>
      </c>
      <c r="W49" s="52" t="b">
        <f t="shared" si="1"/>
        <v>0</v>
      </c>
      <c r="Y49" s="48" t="b">
        <f t="shared" si="2"/>
        <v>0</v>
      </c>
      <c r="AC49" s="2"/>
      <c r="AD49" s="2"/>
      <c r="AE49" s="2"/>
      <c r="AF49" s="2"/>
      <c r="AG49" s="2"/>
      <c r="AH49" s="2"/>
      <c r="AI49" s="2"/>
      <c r="AJ49" s="2"/>
      <c r="AN49" s="45"/>
      <c r="AO49" s="47"/>
      <c r="AP49" s="47"/>
    </row>
    <row r="50" spans="1:42" ht="36" x14ac:dyDescent="0.25">
      <c r="C50" s="114">
        <v>38</v>
      </c>
      <c r="D50" s="115">
        <v>4.4200000000000204</v>
      </c>
      <c r="E50" s="115" t="s">
        <v>22</v>
      </c>
      <c r="F50" s="115" t="s">
        <v>33</v>
      </c>
      <c r="G50" s="123" t="s">
        <v>24</v>
      </c>
      <c r="H50" s="117">
        <v>5102</v>
      </c>
      <c r="I50" s="118">
        <v>17943</v>
      </c>
      <c r="J50" s="140">
        <f t="shared" ref="J50:J60" si="9">ROUND(H50*I50,0)</f>
        <v>91545186</v>
      </c>
      <c r="K50" s="51">
        <f t="shared" si="0"/>
        <v>1.6127779856649476E-3</v>
      </c>
      <c r="M50" s="3">
        <v>29</v>
      </c>
      <c r="N50" s="3">
        <v>4.5999999999999996</v>
      </c>
      <c r="O50" s="3" t="str">
        <v>630.4</v>
      </c>
      <c r="P50" s="3" t="str">
        <v>CONCRETOS CLASE D, f´c =3000 psi (bases)</v>
      </c>
      <c r="Q50" s="3" t="str">
        <v>M3</v>
      </c>
      <c r="R50" s="3">
        <v>87</v>
      </c>
      <c r="S50" s="3">
        <v>1176913</v>
      </c>
      <c r="T50" s="3">
        <v>102391431</v>
      </c>
      <c r="U50" s="3">
        <v>1.8038594168952966E-3</v>
      </c>
      <c r="V50" s="49">
        <f t="shared" si="4"/>
        <v>0.99102325464038532</v>
      </c>
      <c r="W50" s="52" t="b">
        <f t="shared" si="1"/>
        <v>0</v>
      </c>
      <c r="Y50" s="48" t="b">
        <f t="shared" si="2"/>
        <v>0</v>
      </c>
    </row>
    <row r="51" spans="1:42" ht="18" x14ac:dyDescent="0.25">
      <c r="C51" s="114">
        <v>39</v>
      </c>
      <c r="D51" s="115" t="s">
        <v>42</v>
      </c>
      <c r="E51" s="115"/>
      <c r="F51" s="125" t="s">
        <v>54</v>
      </c>
      <c r="G51" s="113" t="s">
        <v>19</v>
      </c>
      <c r="H51" s="120">
        <v>1202</v>
      </c>
      <c r="I51" s="121">
        <v>217109</v>
      </c>
      <c r="J51" s="140">
        <f t="shared" si="9"/>
        <v>260965018</v>
      </c>
      <c r="K51" s="51">
        <f t="shared" si="0"/>
        <v>4.5974961049186878E-3</v>
      </c>
      <c r="M51" s="3">
        <v>38</v>
      </c>
      <c r="N51" s="3">
        <v>4.4200000000000204</v>
      </c>
      <c r="O51" s="3" t="str">
        <v>***</v>
      </c>
      <c r="P51" s="3" t="str">
        <v xml:space="preserve">SUMINISTRO  E  INSTALACIÓN  DE  GEOTEXTIL NT 2500 (ESTABILIZACIÓN, FILTRO Y SEPARACIÓN) </v>
      </c>
      <c r="Q51" s="3" t="str">
        <v>M2</v>
      </c>
      <c r="R51" s="3">
        <v>5102</v>
      </c>
      <c r="S51" s="3">
        <v>17943</v>
      </c>
      <c r="T51" s="3">
        <v>91545186</v>
      </c>
      <c r="U51" s="3">
        <v>1.6127779856649476E-3</v>
      </c>
      <c r="V51" s="49">
        <f t="shared" si="4"/>
        <v>0.99263603262605027</v>
      </c>
      <c r="W51" s="52" t="b">
        <f t="shared" si="1"/>
        <v>0</v>
      </c>
      <c r="Y51" s="48" t="b">
        <f t="shared" si="2"/>
        <v>0</v>
      </c>
    </row>
    <row r="52" spans="1:42" ht="18" x14ac:dyDescent="0.25">
      <c r="C52" s="114">
        <v>40</v>
      </c>
      <c r="D52" s="125">
        <v>3.11</v>
      </c>
      <c r="E52" s="125"/>
      <c r="F52" s="125" t="s">
        <v>28</v>
      </c>
      <c r="G52" s="113" t="s">
        <v>34</v>
      </c>
      <c r="H52" s="120">
        <v>744</v>
      </c>
      <c r="I52" s="121">
        <v>48264</v>
      </c>
      <c r="J52" s="140">
        <f t="shared" si="9"/>
        <v>35908416</v>
      </c>
      <c r="K52" s="51">
        <f t="shared" si="0"/>
        <v>6.3260893724000934E-4</v>
      </c>
      <c r="M52" s="3">
        <v>27</v>
      </c>
      <c r="N52" s="3">
        <v>1.1000000000000001</v>
      </c>
      <c r="O52" s="3" t="str">
        <v>201 P</v>
      </c>
      <c r="P52" s="3" t="str">
        <v>DEMOLICIÓN CONCRETO ESTRUCTURAL (INCLUYE CARGUE Y RETIRO DE SOBRANTES A UNA DISTANCIA DE 5KM)</v>
      </c>
      <c r="Q52" s="3" t="str">
        <v>M3</v>
      </c>
      <c r="R52" s="3">
        <v>275</v>
      </c>
      <c r="S52" s="3">
        <v>308781</v>
      </c>
      <c r="T52" s="3">
        <v>84914775</v>
      </c>
      <c r="U52" s="3">
        <v>1.4959681198058001E-3</v>
      </c>
      <c r="V52" s="49">
        <f t="shared" si="4"/>
        <v>0.99413200074585606</v>
      </c>
      <c r="W52" s="52" t="b">
        <f t="shared" si="1"/>
        <v>0</v>
      </c>
      <c r="Y52" s="48" t="b">
        <f t="shared" si="2"/>
        <v>0</v>
      </c>
    </row>
    <row r="53" spans="1:42" ht="18" x14ac:dyDescent="0.25">
      <c r="C53" s="114">
        <v>41</v>
      </c>
      <c r="D53" s="115">
        <v>4.2000000000000099</v>
      </c>
      <c r="E53" s="115" t="s">
        <v>22</v>
      </c>
      <c r="F53" s="125" t="s">
        <v>45</v>
      </c>
      <c r="G53" s="113" t="s">
        <v>35</v>
      </c>
      <c r="H53" s="120">
        <v>1000</v>
      </c>
      <c r="I53" s="121">
        <v>35805</v>
      </c>
      <c r="J53" s="140">
        <f t="shared" si="9"/>
        <v>35805000</v>
      </c>
      <c r="K53" s="51">
        <f t="shared" si="0"/>
        <v>6.3078702769508218E-4</v>
      </c>
      <c r="M53" s="3">
        <v>3</v>
      </c>
      <c r="N53" s="3" t="str">
        <v>APU 3</v>
      </c>
      <c r="O53" s="3">
        <v>0</v>
      </c>
      <c r="P53" s="3" t="str">
        <v>RAJÓN PARA MEJORAMIENTO DE LA SUBRASANTE P</v>
      </c>
      <c r="Q53" s="3" t="str">
        <v>M3</v>
      </c>
      <c r="R53" s="3">
        <v>388</v>
      </c>
      <c r="S53" s="3">
        <v>189262</v>
      </c>
      <c r="T53" s="3">
        <v>73433656</v>
      </c>
      <c r="U53" s="3">
        <v>1.2937019299266341E-3</v>
      </c>
      <c r="V53" s="49">
        <f t="shared" si="4"/>
        <v>0.99542570267578268</v>
      </c>
      <c r="W53" s="52" t="b">
        <f t="shared" si="1"/>
        <v>0</v>
      </c>
      <c r="Y53" s="48" t="b">
        <f t="shared" si="2"/>
        <v>0</v>
      </c>
    </row>
    <row r="54" spans="1:42" ht="18" x14ac:dyDescent="0.25">
      <c r="C54" s="114">
        <v>42</v>
      </c>
      <c r="D54" s="115" t="s">
        <v>44</v>
      </c>
      <c r="E54" s="115"/>
      <c r="F54" s="125" t="s">
        <v>81</v>
      </c>
      <c r="G54" s="113" t="s">
        <v>19</v>
      </c>
      <c r="H54" s="120">
        <v>2651</v>
      </c>
      <c r="I54" s="121">
        <v>133471</v>
      </c>
      <c r="J54" s="140">
        <f t="shared" si="9"/>
        <v>353831621</v>
      </c>
      <c r="K54" s="51">
        <f t="shared" si="0"/>
        <v>6.2335538755794676E-3</v>
      </c>
      <c r="M54" s="3">
        <v>53</v>
      </c>
      <c r="N54" s="3" t="str">
        <v>APU 2</v>
      </c>
      <c r="O54" s="3">
        <v>0</v>
      </c>
      <c r="P54" s="3" t="str">
        <v>SUMINISTRO E INSTALACIÓN DE CAPTAFAROS EN DEFENSA METÁLICA</v>
      </c>
      <c r="Q54" s="3" t="str">
        <v>UN</v>
      </c>
      <c r="R54" s="3">
        <v>623</v>
      </c>
      <c r="S54" s="3">
        <v>66861</v>
      </c>
      <c r="T54" s="3">
        <v>41654403</v>
      </c>
      <c r="U54" s="3">
        <v>7.3383765001488945E-4</v>
      </c>
      <c r="V54" s="49">
        <f t="shared" si="4"/>
        <v>0.99615954032579757</v>
      </c>
      <c r="W54" s="52" t="b">
        <f t="shared" si="1"/>
        <v>0</v>
      </c>
      <c r="Y54" s="48" t="b">
        <f t="shared" si="2"/>
        <v>0</v>
      </c>
    </row>
    <row r="55" spans="1:42" ht="18" x14ac:dyDescent="0.25">
      <c r="C55" s="114">
        <v>43</v>
      </c>
      <c r="D55" s="115">
        <v>4.5</v>
      </c>
      <c r="E55" s="115" t="s">
        <v>74</v>
      </c>
      <c r="F55" s="125" t="s">
        <v>82</v>
      </c>
      <c r="G55" s="113" t="s">
        <v>19</v>
      </c>
      <c r="H55" s="120">
        <v>1443</v>
      </c>
      <c r="I55" s="121">
        <v>1464894</v>
      </c>
      <c r="J55" s="140">
        <f t="shared" si="9"/>
        <v>2113842042</v>
      </c>
      <c r="K55" s="51">
        <f t="shared" si="0"/>
        <v>3.7240165862032763E-2</v>
      </c>
      <c r="M55" s="3">
        <v>40</v>
      </c>
      <c r="N55" s="3">
        <v>3.11</v>
      </c>
      <c r="O55" s="3">
        <v>0</v>
      </c>
      <c r="P55" s="3" t="str">
        <v>TUBERÍA DRENAJE PVC 110, INC TRITURADO</v>
      </c>
      <c r="Q55" s="3" t="str">
        <v>ML</v>
      </c>
      <c r="R55" s="3">
        <v>744</v>
      </c>
      <c r="S55" s="3">
        <v>48264</v>
      </c>
      <c r="T55" s="3">
        <v>35908416</v>
      </c>
      <c r="U55" s="3">
        <v>6.3260893724000934E-4</v>
      </c>
      <c r="V55" s="49">
        <f t="shared" si="4"/>
        <v>0.99679214926303761</v>
      </c>
      <c r="W55" s="52" t="b">
        <f t="shared" si="1"/>
        <v>0</v>
      </c>
      <c r="Y55" s="48" t="b">
        <f t="shared" si="2"/>
        <v>0</v>
      </c>
    </row>
    <row r="56" spans="1:42" ht="18" x14ac:dyDescent="0.25">
      <c r="C56" s="114">
        <v>44</v>
      </c>
      <c r="D56" s="115">
        <v>4.4000000000000004</v>
      </c>
      <c r="E56" s="115" t="s">
        <v>74</v>
      </c>
      <c r="F56" s="125" t="s">
        <v>75</v>
      </c>
      <c r="G56" s="113" t="s">
        <v>19</v>
      </c>
      <c r="H56" s="120">
        <v>1358</v>
      </c>
      <c r="I56" s="121">
        <v>1225522</v>
      </c>
      <c r="J56" s="140">
        <f t="shared" si="9"/>
        <v>1664258876</v>
      </c>
      <c r="K56" s="51">
        <f t="shared" si="0"/>
        <v>2.9319729359229111E-2</v>
      </c>
      <c r="M56" s="3">
        <v>41</v>
      </c>
      <c r="N56" s="3">
        <v>4.2000000000000099</v>
      </c>
      <c r="O56" s="3" t="str">
        <v>***</v>
      </c>
      <c r="P56" s="3" t="str">
        <v>DREN EN TUBERÍA PVC SANITARIA, D=4" (PUENTES)</v>
      </c>
      <c r="Q56" s="3" t="str">
        <v>UN</v>
      </c>
      <c r="R56" s="3">
        <v>1000</v>
      </c>
      <c r="S56" s="3">
        <v>35805</v>
      </c>
      <c r="T56" s="3">
        <v>35805000</v>
      </c>
      <c r="U56" s="3">
        <v>6.3078702769508218E-4</v>
      </c>
      <c r="V56" s="49">
        <f t="shared" si="4"/>
        <v>0.99742293629073264</v>
      </c>
      <c r="W56" s="52" t="b">
        <f t="shared" si="1"/>
        <v>0</v>
      </c>
      <c r="Y56" s="48" t="b">
        <f t="shared" si="2"/>
        <v>0</v>
      </c>
    </row>
    <row r="57" spans="1:42" ht="18" x14ac:dyDescent="0.25">
      <c r="C57" s="114">
        <v>45</v>
      </c>
      <c r="D57" s="125">
        <v>4.24000000000001</v>
      </c>
      <c r="E57" s="125" t="s">
        <v>56</v>
      </c>
      <c r="F57" s="125" t="s">
        <v>29</v>
      </c>
      <c r="G57" s="113" t="s">
        <v>19</v>
      </c>
      <c r="H57" s="120">
        <v>136</v>
      </c>
      <c r="I57" s="121">
        <v>772493</v>
      </c>
      <c r="J57" s="140">
        <f t="shared" si="9"/>
        <v>105059048</v>
      </c>
      <c r="K57" s="51">
        <f t="shared" si="0"/>
        <v>1.8508555961568209E-3</v>
      </c>
      <c r="M57" s="3">
        <v>34</v>
      </c>
      <c r="N57" s="3">
        <v>4.5999999999999996</v>
      </c>
      <c r="O57" s="3" t="str">
        <v>630.4</v>
      </c>
      <c r="P57" s="3" t="str">
        <v>CONCRETOS CLASE D, f´c =3000 psi (bases)</v>
      </c>
      <c r="Q57" s="3" t="str">
        <v>M3</v>
      </c>
      <c r="R57" s="3">
        <v>24</v>
      </c>
      <c r="S57" s="3">
        <v>1176913</v>
      </c>
      <c r="T57" s="3">
        <v>28245912</v>
      </c>
      <c r="U57" s="3">
        <v>4.9761639086766808E-4</v>
      </c>
      <c r="V57" s="49">
        <f t="shared" si="4"/>
        <v>0.99792055268160029</v>
      </c>
      <c r="W57" s="52" t="b">
        <f t="shared" si="1"/>
        <v>0</v>
      </c>
      <c r="Y57" s="48" t="b">
        <f t="shared" si="2"/>
        <v>0</v>
      </c>
    </row>
    <row r="58" spans="1:42" ht="36" x14ac:dyDescent="0.25">
      <c r="C58" s="114">
        <v>46</v>
      </c>
      <c r="D58" s="115">
        <v>4.5200000000000298</v>
      </c>
      <c r="E58" s="115" t="s">
        <v>55</v>
      </c>
      <c r="F58" s="125" t="s">
        <v>11</v>
      </c>
      <c r="G58" s="113" t="s">
        <v>20</v>
      </c>
      <c r="H58" s="120">
        <v>188263</v>
      </c>
      <c r="I58" s="121">
        <v>11700</v>
      </c>
      <c r="J58" s="140">
        <f t="shared" si="9"/>
        <v>2202677100</v>
      </c>
      <c r="K58" s="51">
        <f t="shared" si="0"/>
        <v>3.8805198739869387E-2</v>
      </c>
      <c r="M58" s="3">
        <v>33</v>
      </c>
      <c r="N58" s="3" t="str">
        <v>APU 5</v>
      </c>
      <c r="O58" s="3">
        <v>0</v>
      </c>
      <c r="P58" s="3" t="str">
        <v>RELLENO PARA ESTRUCTURAS P</v>
      </c>
      <c r="Q58" s="3" t="str">
        <v>M3</v>
      </c>
      <c r="R58" s="3">
        <v>151</v>
      </c>
      <c r="S58" s="3">
        <v>133471</v>
      </c>
      <c r="T58" s="3">
        <v>20154121</v>
      </c>
      <c r="U58" s="3">
        <v>3.5506097141173125E-4</v>
      </c>
      <c r="V58" s="49">
        <f t="shared" si="4"/>
        <v>0.99827561365301198</v>
      </c>
      <c r="W58" s="52" t="b">
        <f t="shared" si="1"/>
        <v>0</v>
      </c>
      <c r="Y58" s="48" t="b">
        <f t="shared" si="2"/>
        <v>0</v>
      </c>
    </row>
    <row r="59" spans="1:42" ht="54" x14ac:dyDescent="0.25">
      <c r="C59" s="114">
        <v>47</v>
      </c>
      <c r="D59" s="115">
        <v>4.1500000000000004</v>
      </c>
      <c r="E59" s="115" t="s">
        <v>83</v>
      </c>
      <c r="F59" s="125" t="s">
        <v>84</v>
      </c>
      <c r="G59" s="113" t="s">
        <v>34</v>
      </c>
      <c r="H59" s="120">
        <v>1722</v>
      </c>
      <c r="I59" s="121">
        <v>10294890</v>
      </c>
      <c r="J59" s="140">
        <f t="shared" si="9"/>
        <v>17727800580</v>
      </c>
      <c r="K59" s="51">
        <f t="shared" si="0"/>
        <v>0.31231578370142032</v>
      </c>
      <c r="M59" s="3">
        <v>18</v>
      </c>
      <c r="N59" s="3">
        <v>4.5800000000000303</v>
      </c>
      <c r="O59" s="3" t="str">
        <v>***</v>
      </c>
      <c r="P59" s="3" t="str">
        <v>CUNETAS DE CORONACIÓN PREEMSABLADA ALVEOLAR CON GEOTEXTIL</v>
      </c>
      <c r="Q59" s="3" t="str">
        <v>ML</v>
      </c>
      <c r="R59" s="3">
        <v>200</v>
      </c>
      <c r="S59" s="3">
        <v>95377</v>
      </c>
      <c r="T59" s="3">
        <v>19075400</v>
      </c>
      <c r="U59" s="3">
        <v>3.3605683195349172E-4</v>
      </c>
      <c r="V59" s="49">
        <f t="shared" si="4"/>
        <v>0.99861167048496546</v>
      </c>
      <c r="W59" s="52" t="b">
        <f t="shared" si="1"/>
        <v>0</v>
      </c>
      <c r="Y59" s="48" t="b">
        <f t="shared" si="2"/>
        <v>0</v>
      </c>
    </row>
    <row r="60" spans="1:42" ht="18" x14ac:dyDescent="0.25">
      <c r="C60" s="114">
        <v>48</v>
      </c>
      <c r="D60" s="115">
        <v>4.3100000000000103</v>
      </c>
      <c r="E60" s="115" t="s">
        <v>85</v>
      </c>
      <c r="F60" s="125" t="s">
        <v>86</v>
      </c>
      <c r="G60" s="113" t="s">
        <v>19</v>
      </c>
      <c r="H60" s="120">
        <v>504</v>
      </c>
      <c r="I60" s="121">
        <v>409658</v>
      </c>
      <c r="J60" s="140">
        <f t="shared" si="9"/>
        <v>206467632</v>
      </c>
      <c r="K60" s="51">
        <f t="shared" si="0"/>
        <v>3.63739991354621E-3</v>
      </c>
      <c r="M60" s="3">
        <v>4</v>
      </c>
      <c r="N60" s="3" t="str">
        <v>APU 4</v>
      </c>
      <c r="O60" s="3">
        <v>0</v>
      </c>
      <c r="P60" s="3" t="str">
        <v>AFIRMADO P</v>
      </c>
      <c r="Q60" s="3" t="str">
        <v>M3</v>
      </c>
      <c r="R60" s="3">
        <v>130</v>
      </c>
      <c r="S60" s="3">
        <v>122984</v>
      </c>
      <c r="T60" s="3">
        <v>15987920</v>
      </c>
      <c r="U60" s="3">
        <v>2.8166380493860517E-4</v>
      </c>
      <c r="V60" s="49">
        <f t="shared" si="4"/>
        <v>0.99889333428990412</v>
      </c>
      <c r="W60" s="52" t="b">
        <f t="shared" si="1"/>
        <v>0</v>
      </c>
      <c r="Y60" s="48" t="b">
        <f t="shared" si="2"/>
        <v>0</v>
      </c>
    </row>
    <row r="61" spans="1:42" ht="18" x14ac:dyDescent="0.25">
      <c r="C61" s="114">
        <v>49</v>
      </c>
      <c r="D61" s="115">
        <v>7.1</v>
      </c>
      <c r="E61" s="115"/>
      <c r="F61" s="115" t="s">
        <v>59</v>
      </c>
      <c r="G61" s="123" t="s">
        <v>34</v>
      </c>
      <c r="H61" s="117">
        <v>21855</v>
      </c>
      <c r="I61" s="118">
        <v>7810</v>
      </c>
      <c r="J61" s="140">
        <f t="shared" ref="J61:J70" si="10">ROUND(H61*I61,0)</f>
        <v>170687550</v>
      </c>
      <c r="K61" s="51">
        <f t="shared" si="0"/>
        <v>3.0070518734549847E-3</v>
      </c>
      <c r="M61" s="3">
        <v>31</v>
      </c>
      <c r="N61" s="3">
        <v>4.24000000000001</v>
      </c>
      <c r="O61" s="3" t="str">
        <v>630.6</v>
      </c>
      <c r="P61" s="3" t="str">
        <v>CONCRETO CLASE F, 2000 PSI PARA SOLADOS Y ATRAQUES</v>
      </c>
      <c r="Q61" s="3" t="str">
        <v>M3</v>
      </c>
      <c r="R61" s="3">
        <v>15</v>
      </c>
      <c r="S61" s="3">
        <v>772493</v>
      </c>
      <c r="T61" s="3">
        <v>11587395</v>
      </c>
      <c r="U61" s="3">
        <v>2.041384848702376E-4</v>
      </c>
      <c r="V61" s="49">
        <f t="shared" si="4"/>
        <v>0.99909747277477434</v>
      </c>
      <c r="W61" s="52" t="b">
        <f t="shared" si="1"/>
        <v>0</v>
      </c>
      <c r="Y61" s="48" t="b">
        <f t="shared" si="2"/>
        <v>0</v>
      </c>
    </row>
    <row r="62" spans="1:42" ht="18" x14ac:dyDescent="0.25">
      <c r="C62" s="114">
        <v>50</v>
      </c>
      <c r="D62" s="115">
        <v>5.5</v>
      </c>
      <c r="E62" s="115" t="s">
        <v>60</v>
      </c>
      <c r="F62" s="115" t="s">
        <v>36</v>
      </c>
      <c r="G62" s="113" t="s">
        <v>34</v>
      </c>
      <c r="H62" s="117">
        <v>2484</v>
      </c>
      <c r="I62" s="118">
        <v>290988</v>
      </c>
      <c r="J62" s="140">
        <f t="shared" si="10"/>
        <v>722814192</v>
      </c>
      <c r="K62" s="51">
        <f t="shared" si="0"/>
        <v>1.2734026413838919E-2</v>
      </c>
      <c r="M62" s="3">
        <v>36</v>
      </c>
      <c r="N62" s="3">
        <v>4.5200000000000298</v>
      </c>
      <c r="O62" s="3" t="str">
        <v>640.1</v>
      </c>
      <c r="P62" s="3" t="str">
        <v>SUMINISTRO FIGURADO Y ARMADO DE ACERO DE REFUERZO 60000 PSI</v>
      </c>
      <c r="Q62" s="3" t="str">
        <v>M3</v>
      </c>
      <c r="R62" s="3">
        <v>930</v>
      </c>
      <c r="S62" s="3">
        <v>11700</v>
      </c>
      <c r="T62" s="3">
        <v>10881000</v>
      </c>
      <c r="U62" s="3">
        <v>1.9169372010473926E-4</v>
      </c>
      <c r="V62" s="49">
        <f t="shared" si="4"/>
        <v>0.99928916649487909</v>
      </c>
      <c r="W62" s="52" t="b">
        <f t="shared" si="1"/>
        <v>0</v>
      </c>
      <c r="Y62" s="48" t="b">
        <f t="shared" si="2"/>
        <v>0</v>
      </c>
    </row>
    <row r="63" spans="1:42" ht="18" x14ac:dyDescent="0.25">
      <c r="C63" s="114">
        <v>51</v>
      </c>
      <c r="D63" s="115">
        <v>5.4</v>
      </c>
      <c r="E63" s="115" t="s">
        <v>62</v>
      </c>
      <c r="F63" s="115" t="s">
        <v>37</v>
      </c>
      <c r="G63" s="113" t="s">
        <v>35</v>
      </c>
      <c r="H63" s="117">
        <v>50</v>
      </c>
      <c r="I63" s="118">
        <v>138614</v>
      </c>
      <c r="J63" s="140">
        <f t="shared" si="10"/>
        <v>6930700</v>
      </c>
      <c r="K63" s="51">
        <f t="shared" si="0"/>
        <v>1.2210014391415461E-4</v>
      </c>
      <c r="M63" s="3">
        <v>56</v>
      </c>
      <c r="N63" s="3">
        <v>4.5999999999999996</v>
      </c>
      <c r="O63" s="3" t="str">
        <v>630.4</v>
      </c>
      <c r="P63" s="3" t="str">
        <v>CONCRETOS CLASE D, f´c =3000 psi (bases)</v>
      </c>
      <c r="Q63" s="3" t="str">
        <v>M3</v>
      </c>
      <c r="R63" s="3">
        <v>9</v>
      </c>
      <c r="S63" s="3">
        <v>1176913</v>
      </c>
      <c r="T63" s="3">
        <v>10592217</v>
      </c>
      <c r="U63" s="3">
        <v>1.8660614657537553E-4</v>
      </c>
      <c r="V63" s="49">
        <f t="shared" si="4"/>
        <v>0.99947577264145449</v>
      </c>
      <c r="W63" s="52" t="b">
        <f t="shared" si="1"/>
        <v>0</v>
      </c>
      <c r="Y63" s="48" t="b">
        <f t="shared" si="2"/>
        <v>0</v>
      </c>
    </row>
    <row r="64" spans="1:42" ht="18" x14ac:dyDescent="0.25">
      <c r="C64" s="114">
        <v>52</v>
      </c>
      <c r="D64" s="115">
        <v>5.3</v>
      </c>
      <c r="E64" s="115" t="s">
        <v>61</v>
      </c>
      <c r="F64" s="115" t="s">
        <v>38</v>
      </c>
      <c r="G64" s="113" t="s">
        <v>35</v>
      </c>
      <c r="H64" s="117">
        <v>828</v>
      </c>
      <c r="I64" s="118">
        <v>165682</v>
      </c>
      <c r="J64" s="140">
        <f t="shared" si="10"/>
        <v>137184696</v>
      </c>
      <c r="K64" s="51">
        <f t="shared" si="0"/>
        <v>2.4168224168438328E-3</v>
      </c>
      <c r="M64" s="3">
        <v>55</v>
      </c>
      <c r="N64" s="3">
        <v>7.2</v>
      </c>
      <c r="O64" s="3">
        <v>0</v>
      </c>
      <c r="P64" s="3" t="str">
        <v>MARCA VIAL CON PINTURA EN FRÍO</v>
      </c>
      <c r="Q64" s="3" t="str">
        <v>M2</v>
      </c>
      <c r="R64" s="3">
        <v>111</v>
      </c>
      <c r="S64" s="3">
        <v>87688</v>
      </c>
      <c r="T64" s="3">
        <v>9733368</v>
      </c>
      <c r="U64" s="3">
        <v>1.7147555565374744E-4</v>
      </c>
      <c r="V64" s="49">
        <f t="shared" si="4"/>
        <v>0.99964724819710826</v>
      </c>
      <c r="W64" s="52" t="b">
        <f t="shared" si="1"/>
        <v>0</v>
      </c>
      <c r="Y64" s="48" t="b">
        <f t="shared" si="2"/>
        <v>0</v>
      </c>
    </row>
    <row r="65" spans="3:25" ht="36" x14ac:dyDescent="0.25">
      <c r="C65" s="114">
        <v>53</v>
      </c>
      <c r="D65" s="115" t="s">
        <v>25</v>
      </c>
      <c r="E65" s="115"/>
      <c r="F65" s="115" t="s">
        <v>39</v>
      </c>
      <c r="G65" s="113" t="s">
        <v>35</v>
      </c>
      <c r="H65" s="117">
        <v>623</v>
      </c>
      <c r="I65" s="118">
        <v>66861</v>
      </c>
      <c r="J65" s="140">
        <f t="shared" si="10"/>
        <v>41654403</v>
      </c>
      <c r="K65" s="51">
        <f t="shared" si="0"/>
        <v>7.3383765001488945E-4</v>
      </c>
      <c r="M65" s="3">
        <v>51</v>
      </c>
      <c r="N65" s="3">
        <v>5.4</v>
      </c>
      <c r="O65" s="3" t="str">
        <v>730.2</v>
      </c>
      <c r="P65" s="3" t="str">
        <v>SECCIÓN FINAL DEFENSA METÁLICA</v>
      </c>
      <c r="Q65" s="3" t="str">
        <v>UN</v>
      </c>
      <c r="R65" s="3">
        <v>50</v>
      </c>
      <c r="S65" s="3">
        <v>138614</v>
      </c>
      <c r="T65" s="3">
        <v>6930700</v>
      </c>
      <c r="U65" s="3">
        <v>1.2210014391415461E-4</v>
      </c>
      <c r="V65" s="49">
        <f t="shared" si="4"/>
        <v>0.99976934834102238</v>
      </c>
      <c r="W65" s="52" t="b">
        <f t="shared" si="1"/>
        <v>0</v>
      </c>
      <c r="Y65" s="48" t="b">
        <f t="shared" si="2"/>
        <v>0</v>
      </c>
    </row>
    <row r="66" spans="3:25" ht="18" x14ac:dyDescent="0.25">
      <c r="C66" s="114">
        <v>54</v>
      </c>
      <c r="D66" s="115">
        <v>7.7</v>
      </c>
      <c r="E66" s="115"/>
      <c r="F66" s="115" t="s">
        <v>40</v>
      </c>
      <c r="G66" s="113" t="s">
        <v>35</v>
      </c>
      <c r="H66" s="117">
        <v>400</v>
      </c>
      <c r="I66" s="118">
        <v>827587</v>
      </c>
      <c r="J66" s="140">
        <f t="shared" si="10"/>
        <v>331034800</v>
      </c>
      <c r="K66" s="51">
        <f t="shared" si="0"/>
        <v>5.8319356948927804E-3</v>
      </c>
      <c r="M66" s="3">
        <v>58</v>
      </c>
      <c r="N66" s="3">
        <v>6.5</v>
      </c>
      <c r="O66" s="3" t="str">
        <v>801.1</v>
      </c>
      <c r="P66" s="3" t="str">
        <v>ROCERÍA  (INCLUYE RETIRO DE SOBRANTES A UNA DISTANCIA DE 5 KM)</v>
      </c>
      <c r="Q66" s="3" t="str">
        <v>HA</v>
      </c>
      <c r="R66" s="3">
        <v>4</v>
      </c>
      <c r="S66" s="3">
        <v>1175001</v>
      </c>
      <c r="T66" s="3">
        <v>4700004</v>
      </c>
      <c r="U66" s="3">
        <v>8.2801328119396652E-5</v>
      </c>
      <c r="V66" s="49">
        <f t="shared" si="4"/>
        <v>0.99985214966914182</v>
      </c>
      <c r="W66" s="52" t="b">
        <f t="shared" si="1"/>
        <v>0</v>
      </c>
      <c r="Y66" s="48" t="b">
        <f t="shared" si="2"/>
        <v>0</v>
      </c>
    </row>
    <row r="67" spans="3:25" ht="18" x14ac:dyDescent="0.25">
      <c r="C67" s="114">
        <v>55</v>
      </c>
      <c r="D67" s="115">
        <v>7.2</v>
      </c>
      <c r="E67" s="115"/>
      <c r="F67" s="115" t="s">
        <v>87</v>
      </c>
      <c r="G67" s="113" t="s">
        <v>24</v>
      </c>
      <c r="H67" s="117">
        <v>111</v>
      </c>
      <c r="I67" s="118">
        <v>87688</v>
      </c>
      <c r="J67" s="140">
        <f t="shared" si="10"/>
        <v>9733368</v>
      </c>
      <c r="K67" s="51">
        <f t="shared" si="0"/>
        <v>1.7147555565374744E-4</v>
      </c>
      <c r="M67" s="3">
        <v>35</v>
      </c>
      <c r="N67" s="3">
        <v>4.24000000000001</v>
      </c>
      <c r="O67" s="3" t="str">
        <v>630.6</v>
      </c>
      <c r="P67" s="3" t="str">
        <v>CONCRETO CLASE F, 2000 PSI PARA SOLADOS Y ATRAQUES</v>
      </c>
      <c r="Q67" s="3" t="str">
        <v>M3</v>
      </c>
      <c r="R67" s="3">
        <v>4</v>
      </c>
      <c r="S67" s="3">
        <v>772493</v>
      </c>
      <c r="T67" s="3">
        <v>3089972</v>
      </c>
      <c r="U67" s="3">
        <v>5.4436929298730028E-5</v>
      </c>
      <c r="V67" s="49">
        <f t="shared" si="4"/>
        <v>0.99990658659844056</v>
      </c>
      <c r="W67" s="52" t="b">
        <f t="shared" si="1"/>
        <v>0</v>
      </c>
      <c r="Y67" s="48" t="b">
        <f t="shared" si="2"/>
        <v>0</v>
      </c>
    </row>
    <row r="68" spans="3:25" ht="18" x14ac:dyDescent="0.25">
      <c r="C68" s="114">
        <v>56</v>
      </c>
      <c r="D68" s="115">
        <v>4.5999999999999996</v>
      </c>
      <c r="E68" s="115" t="s">
        <v>78</v>
      </c>
      <c r="F68" s="115" t="s">
        <v>79</v>
      </c>
      <c r="G68" s="113" t="s">
        <v>19</v>
      </c>
      <c r="H68" s="117">
        <v>9</v>
      </c>
      <c r="I68" s="118">
        <v>1176913</v>
      </c>
      <c r="J68" s="140">
        <f t="shared" si="10"/>
        <v>10592217</v>
      </c>
      <c r="K68" s="51">
        <f t="shared" si="0"/>
        <v>1.8660614657537553E-4</v>
      </c>
      <c r="M68" s="3">
        <v>37</v>
      </c>
      <c r="N68" s="3" t="str">
        <v>APU 5</v>
      </c>
      <c r="O68" s="3">
        <v>0</v>
      </c>
      <c r="P68" s="3" t="str">
        <v>RELLENO PARA ESTRUCTURAS P</v>
      </c>
      <c r="Q68" s="3" t="str">
        <v>KG</v>
      </c>
      <c r="R68" s="3">
        <v>21</v>
      </c>
      <c r="S68" s="3">
        <v>133471</v>
      </c>
      <c r="T68" s="3">
        <v>2802891</v>
      </c>
      <c r="U68" s="3">
        <v>4.9379340395008983E-5</v>
      </c>
      <c r="V68" s="49">
        <f t="shared" si="4"/>
        <v>0.99995596593883562</v>
      </c>
      <c r="W68" s="52" t="b">
        <f t="shared" si="1"/>
        <v>0</v>
      </c>
      <c r="Y68" s="48" t="b">
        <f t="shared" si="2"/>
        <v>0</v>
      </c>
    </row>
    <row r="69" spans="3:25" ht="18" x14ac:dyDescent="0.25">
      <c r="C69" s="114">
        <v>57</v>
      </c>
      <c r="D69" s="115">
        <v>4.2300000000000102</v>
      </c>
      <c r="E69" s="115"/>
      <c r="F69" s="115" t="s">
        <v>88</v>
      </c>
      <c r="G69" s="113" t="s">
        <v>20</v>
      </c>
      <c r="H69" s="117">
        <v>45</v>
      </c>
      <c r="I69" s="118">
        <v>15369</v>
      </c>
      <c r="J69" s="140">
        <f t="shared" si="10"/>
        <v>691605</v>
      </c>
      <c r="K69" s="51">
        <f t="shared" si="0"/>
        <v>1.2184205063232993E-5</v>
      </c>
      <c r="M69" s="3">
        <v>28</v>
      </c>
      <c r="N69" s="3">
        <v>6.2</v>
      </c>
      <c r="O69" s="3" t="str">
        <v>801.6</v>
      </c>
      <c r="P69" s="3" t="str">
        <v>LIMPIEZA DE ALCANTARILLAS CON DIÁMETRO MENOR O IGUAL A Ø= 36", INCLUYE RECTIFICACIÓN DE DESCOLES, Y RETIRO DE SOBRANTES A UNA DISTANCIA DE 5 KM</v>
      </c>
      <c r="Q69" s="3" t="str">
        <v>UN</v>
      </c>
      <c r="R69" s="3">
        <v>5</v>
      </c>
      <c r="S69" s="3">
        <v>361575</v>
      </c>
      <c r="T69" s="3">
        <v>1807875</v>
      </c>
      <c r="U69" s="3">
        <v>3.1849856100942517E-5</v>
      </c>
      <c r="V69" s="49">
        <f t="shared" si="4"/>
        <v>0.99998781579493656</v>
      </c>
      <c r="W69" s="52" t="b">
        <f t="shared" si="1"/>
        <v>0</v>
      </c>
      <c r="Y69" s="48" t="b">
        <f t="shared" si="2"/>
        <v>0</v>
      </c>
    </row>
    <row r="70" spans="3:25" ht="36" x14ac:dyDescent="0.25">
      <c r="C70" s="114">
        <v>58</v>
      </c>
      <c r="D70" s="115">
        <v>6.5</v>
      </c>
      <c r="E70" s="115" t="s">
        <v>89</v>
      </c>
      <c r="F70" s="112" t="s">
        <v>90</v>
      </c>
      <c r="G70" s="113" t="s">
        <v>91</v>
      </c>
      <c r="H70" s="120">
        <v>4</v>
      </c>
      <c r="I70" s="121">
        <v>1175001</v>
      </c>
      <c r="J70" s="140">
        <f t="shared" si="10"/>
        <v>4700004</v>
      </c>
      <c r="K70" s="51">
        <f t="shared" si="0"/>
        <v>8.2801328119396652E-5</v>
      </c>
      <c r="M70" s="3">
        <v>57</v>
      </c>
      <c r="N70" s="3">
        <v>4.2300000000000102</v>
      </c>
      <c r="O70" s="3">
        <v>0</v>
      </c>
      <c r="P70" s="3" t="str">
        <v>REFUERZO MALLA ELECTROSOLDADA</v>
      </c>
      <c r="Q70" s="3" t="str">
        <v>KG</v>
      </c>
      <c r="R70" s="3">
        <v>45</v>
      </c>
      <c r="S70" s="3">
        <v>15369</v>
      </c>
      <c r="T70" s="3">
        <v>691605</v>
      </c>
      <c r="U70" s="3">
        <v>1.2184205063232993E-5</v>
      </c>
      <c r="V70" s="49">
        <f t="shared" si="4"/>
        <v>0.99999999999999978</v>
      </c>
      <c r="W70" s="52" t="b">
        <f t="shared" si="1"/>
        <v>0</v>
      </c>
      <c r="Y70" s="48" t="b">
        <f t="shared" si="2"/>
        <v>0</v>
      </c>
    </row>
    <row r="71" spans="3:25" x14ac:dyDescent="0.25">
      <c r="K71" s="3">
        <v>56762422859</v>
      </c>
      <c r="V71" s="49">
        <f t="shared" si="4"/>
        <v>0.99999999999999978</v>
      </c>
      <c r="W71" s="52" t="b">
        <f t="shared" si="1"/>
        <v>0</v>
      </c>
      <c r="Y71" s="48" t="b">
        <f t="shared" si="2"/>
        <v>0</v>
      </c>
    </row>
  </sheetData>
  <mergeCells count="8">
    <mergeCell ref="N4:R4"/>
    <mergeCell ref="C9:J9"/>
    <mergeCell ref="F8:I8"/>
    <mergeCell ref="B2:K2"/>
    <mergeCell ref="B3:K3"/>
    <mergeCell ref="B4:K4"/>
    <mergeCell ref="B5:K5"/>
    <mergeCell ref="B6:K6"/>
  </mergeCells>
  <dataValidations disablePrompts="1" count="1">
    <dataValidation allowBlank="1" showInputMessage="1" showErrorMessage="1" promptTitle="Objeto del Contrato" prompt="Escriba claramente el objeto del contrato de ejecución suscrito" sqref="G15:G22" xr:uid="{812B25CB-4ED0-47A6-97B8-035B4EA42544}">
      <formula1>0</formula1>
      <formula2>0</formula2>
    </dataValidation>
  </dataValidations>
  <pageMargins left="0.11811023622047245" right="0.11811023622047245" top="0.15748031496062992" bottom="0.15748031496062992" header="0.31496062992125984" footer="0.31496062992125984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F1DA-DEFC-4AF4-BAF2-E18EBCFB02DD}">
  <sheetPr codeName="Hoja2"/>
  <dimension ref="A1"/>
  <sheetViews>
    <sheetView zoomScale="70" zoomScaleNormal="70" workbookViewId="0">
      <selection activeCell="Q27" sqref="Q27"/>
    </sheetView>
  </sheetViews>
  <sheetFormatPr baseColWidth="10" defaultRowHeight="13.2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Analisis numerico</vt:lpstr>
      <vt:lpstr>Busqueda</vt:lpstr>
      <vt:lpstr>'Analisis numerico'!Área_de_impresión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Camilo Andres Rubiano Segura</cp:lastModifiedBy>
  <dcterms:created xsi:type="dcterms:W3CDTF">2025-03-26T21:11:31Z</dcterms:created>
  <dcterms:modified xsi:type="dcterms:W3CDTF">2026-09-01T19:33:59Z</dcterms:modified>
</cp:coreProperties>
</file>