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jazkr\OneDrive\Escritorio\AÑO 2026 GESTORES\MUNICIPIOS\EL ROSAL\SALIDA ADULTO MAYOR Y DISCAPACIDAD\ESTUDIOS Y COTIZACIONES\"/>
    </mc:Choice>
  </mc:AlternateContent>
  <xr:revisionPtr revIDLastSave="0" documentId="13_ncr:1_{4BB4127C-5378-4E72-B384-4EE01B5E9D2D}" xr6:coauthVersionLast="47" xr6:coauthVersionMax="47" xr10:uidLastSave="{00000000-0000-0000-0000-000000000000}"/>
  <bookViews>
    <workbookView xWindow="-108" yWindow="-108" windowWidth="23256" windowHeight="12456" xr2:uid="{9816C07D-14EA-49FB-8E21-7750EFEFBD0F}"/>
  </bookViews>
  <sheets>
    <sheet name="Indicadores 2026" sheetId="2" r:id="rId1"/>
    <sheet name="matriz indicadores 2026 Consult" sheetId="1" r:id="rId2"/>
  </sheets>
  <definedNames>
    <definedName name="_xlnm.Print_Area" localSheetId="1">'matriz indicadores 2026 Consult'!$B$1:$S$2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1" i="1" l="1"/>
  <c r="O41" i="1"/>
  <c r="P41" i="1"/>
  <c r="Q41" i="1"/>
  <c r="R41" i="1"/>
  <c r="N81" i="1"/>
  <c r="O81" i="1"/>
  <c r="P81" i="1"/>
  <c r="Q81" i="1"/>
  <c r="R81" i="1"/>
  <c r="Q76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7" i="1"/>
  <c r="Q78" i="1"/>
  <c r="Q79" i="1"/>
  <c r="Q80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25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3" i="1"/>
  <c r="N82" i="1" l="1"/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82" i="1" l="1"/>
  <c r="R82" i="1"/>
  <c r="Q82" i="1"/>
  <c r="P82" i="1"/>
</calcChain>
</file>

<file path=xl/sharedStrings.xml><?xml version="1.0" encoding="utf-8"?>
<sst xmlns="http://schemas.openxmlformats.org/spreadsheetml/2006/main" count="191" uniqueCount="80">
  <si>
    <t>CAPACIDAD ORGANIZACIONAL</t>
  </si>
  <si>
    <t>INDICADORES FINANCIEROS</t>
  </si>
  <si>
    <t xml:space="preserve">ITEMS </t>
  </si>
  <si>
    <t>NIT</t>
  </si>
  <si>
    <t>Razón social de la sociedad</t>
  </si>
  <si>
    <t>Clasificación Industrial Internacional Uniforme Versión 4 A.C (CIIU)</t>
  </si>
  <si>
    <t>ACTIVOS CORRIENTES TOTALES</t>
  </si>
  <si>
    <t>TOTAL DE ACTIVOS NO CORRIENTES</t>
  </si>
  <si>
    <t>TOTAL DE ACTIVOS</t>
  </si>
  <si>
    <t xml:space="preserve"> PASIVOS CORRIENTES TOTALES</t>
  </si>
  <si>
    <t>TOTAL DE PASIVOS NO CORRIENTES</t>
  </si>
  <si>
    <t xml:space="preserve"> TOTAL PASIVOS</t>
  </si>
  <si>
    <t>PATRIMONIO TOTAL</t>
  </si>
  <si>
    <t>UTILIDAD OPERACIONAL</t>
  </si>
  <si>
    <t>GASTOS DE INTERES</t>
  </si>
  <si>
    <t>RENTABILIDAD DE PATRIMONIO</t>
  </si>
  <si>
    <t>RENTABILIDAD DEL ACTIVO</t>
  </si>
  <si>
    <t>INDICE DE ENDEUDAMIENTO</t>
  </si>
  <si>
    <t>INDICE DE LIQUIDEZ</t>
  </si>
  <si>
    <t>RAZON DE COBERTURA DE INTERES</t>
  </si>
  <si>
    <t>PROMEDIO</t>
  </si>
  <si>
    <t>CAPACIDAD FINANCIERA</t>
  </si>
  <si>
    <r>
      <rPr>
        <b/>
        <sz val="11"/>
        <color theme="1"/>
        <rFont val="Calibri"/>
        <family val="2"/>
        <scheme val="minor"/>
      </rPr>
      <t xml:space="preserve">INDICE DE LIQUIDEZ   </t>
    </r>
    <r>
      <rPr>
        <sz val="11"/>
        <color theme="1"/>
        <rFont val="Calibri"/>
        <family val="2"/>
        <scheme val="minor"/>
      </rPr>
      <t xml:space="preserve">                                          Activo Corriente sobre Pasivo Corriente</t>
    </r>
  </si>
  <si>
    <r>
      <rPr>
        <b/>
        <sz val="11"/>
        <color theme="1"/>
        <rFont val="Calibri"/>
        <family val="2"/>
        <scheme val="minor"/>
      </rPr>
      <t xml:space="preserve">INDICE DE ENDEUDAMIENTO </t>
    </r>
    <r>
      <rPr>
        <sz val="11"/>
        <color theme="1"/>
        <rFont val="Calibri"/>
        <family val="2"/>
        <scheme val="minor"/>
      </rPr>
      <t xml:space="preserve">                  Pasivo Total sobre Activo Total</t>
    </r>
  </si>
  <si>
    <r>
      <rPr>
        <b/>
        <sz val="11"/>
        <color theme="1"/>
        <rFont val="Calibri"/>
        <family val="2"/>
        <scheme val="minor"/>
      </rPr>
      <t>RAZÓN DE COBERTURA DE INTERES</t>
    </r>
    <r>
      <rPr>
        <sz val="11"/>
        <color theme="1"/>
        <rFont val="Calibri"/>
        <family val="2"/>
        <scheme val="minor"/>
      </rPr>
      <t xml:space="preserve"> Utilidad Operacional sobre Costos de Interes</t>
    </r>
  </si>
  <si>
    <t xml:space="preserve">CAPACIDAD ORGANIZACIONAL </t>
  </si>
  <si>
    <r>
      <rPr>
        <b/>
        <sz val="11"/>
        <color theme="1"/>
        <rFont val="Calibri"/>
        <family val="2"/>
        <scheme val="minor"/>
      </rPr>
      <t>RENTABILIDAD DEL PATRIMONIO</t>
    </r>
    <r>
      <rPr>
        <sz val="11"/>
        <color theme="1"/>
        <rFont val="Calibri"/>
        <family val="2"/>
        <scheme val="minor"/>
      </rPr>
      <t xml:space="preserve"> Utilidad operacional sobre Patrimonio</t>
    </r>
  </si>
  <si>
    <r>
      <rPr>
        <b/>
        <sz val="11"/>
        <color theme="1"/>
        <rFont val="Calibri"/>
        <family val="2"/>
        <scheme val="minor"/>
      </rPr>
      <t xml:space="preserve">RENTABILIDAD DEL ACTIVO </t>
    </r>
    <r>
      <rPr>
        <sz val="11"/>
        <color theme="1"/>
        <rFont val="Calibri"/>
        <family val="2"/>
        <scheme val="minor"/>
      </rPr>
      <t xml:space="preserve">               Utilidad operacional sobre el Activo Total</t>
    </r>
  </si>
  <si>
    <t>M7020 - Actividades de consultoría de gestión</t>
  </si>
  <si>
    <t>Oracle Colombia Ltda</t>
  </si>
  <si>
    <t>M7490 - Otras actividades profesionales, científicas y técnicas n.c.p.</t>
  </si>
  <si>
    <t>ACCIONES Y SERVICIOS S.A.S. EN REORGANIZACION</t>
  </si>
  <si>
    <t>ANDIASISTENCIA COMPAÑIA DE ASISTENCIA DE LOSANDES S.A.S.</t>
  </si>
  <si>
    <t>Entrehogar SAS</t>
  </si>
  <si>
    <t>PROMOTORA HACIENDA LAS FLORES S.A.S.</t>
  </si>
  <si>
    <t>SOCIEDAD DE INVERSIONES DE LA COSTA PACIFICA S.A</t>
  </si>
  <si>
    <t>LA FORTUNA SA</t>
  </si>
  <si>
    <t>Vanti Plus SAS</t>
  </si>
  <si>
    <t>ZAMBON COLOMBIA S.A</t>
  </si>
  <si>
    <t>ZONA FRANCA DEL CARIBE S.A. UOZF</t>
  </si>
  <si>
    <t>KROLL ASSOCIATES (COLOMBIA) S.A.S</t>
  </si>
  <si>
    <t>AGFA HEALTHCARE COLOMBIA LTDA</t>
  </si>
  <si>
    <t>LOGISTIC FREIGHT SOLUTIONS SAS</t>
  </si>
  <si>
    <t>INVERSIONES Y OPERACIONES COMERCIALES DEL SUR S.A.</t>
  </si>
  <si>
    <t>MANUELITA CORPORATIVA SAS</t>
  </si>
  <si>
    <t>ZONA FRANCA INTERNACIONAL DEL VALLE DE ABURRA S.A.S UOZF S.A.S</t>
  </si>
  <si>
    <t>PROCESOS TECNICOS DE SEGURIDAD Y VALORES S.A.S.</t>
  </si>
  <si>
    <t>MOTOROLA MOBILITY COLOMBIA SAS</t>
  </si>
  <si>
    <t>SPORTS SERVICES SOUTH AMERICA SAS</t>
  </si>
  <si>
    <t>TRANSPORTES TULUM SAS</t>
  </si>
  <si>
    <t>EL GROSELLO S.A.S.</t>
  </si>
  <si>
    <t>THE BOSTON CONSULTING GROUP SAS</t>
  </si>
  <si>
    <t>SANTANDER BANCA DE INVERSION COLOMBIA, S. A. S</t>
  </si>
  <si>
    <t>PLATZI SAS</t>
  </si>
  <si>
    <t>P8559 - Otros tipos de educación n.c.p.</t>
  </si>
  <si>
    <t>Shared Services Colombia SAS</t>
  </si>
  <si>
    <t>LIEBER COLOMBIA SAS</t>
  </si>
  <si>
    <t>RESUELVE TU DEUDA COLOMBIA SAS</t>
  </si>
  <si>
    <t>EXL SERVICES COLOMBIA SAS</t>
  </si>
  <si>
    <t>WMI - WATER MANAGEMENT INTERNATIONAL SUCURSAL COLOMBIA</t>
  </si>
  <si>
    <t>ZFB ELDORADO S A S USUARIO OPERADOR DE ZONA FRANCA</t>
  </si>
  <si>
    <t>SUMMA SERVICIOS CORPORATIVOS INTEGRALES</t>
  </si>
  <si>
    <t>GESTION Y OPERACION DE LA COSTA SAS</t>
  </si>
  <si>
    <t>OLIVER WYMAN SAS</t>
  </si>
  <si>
    <t>CCLA COLOMBIA SAS  CCLA COLOMBIA SAS</t>
  </si>
  <si>
    <t>Exxonmobil South  America (Pacific Coast) Limited</t>
  </si>
  <si>
    <t>MANAL SAS</t>
  </si>
  <si>
    <t>BROOKFIELD INFRAESTRUCTURE GROUP COLOMBIA S.A.S.</t>
  </si>
  <si>
    <t>CHINAOIL (LATIN AMERICA) S.A.S.</t>
  </si>
  <si>
    <t>CAE COLOMBIA FLIGHT TRAINING S.A.S</t>
  </si>
  <si>
    <t>REPARADORA RTD COLOMBIA SAS</t>
  </si>
  <si>
    <t>Prime Energia Colombia S.A.S</t>
  </si>
  <si>
    <t>VISUM CAPITAL S.A.S.</t>
  </si>
  <si>
    <t>Uniban Inversiones S.A.S.</t>
  </si>
  <si>
    <t>STEWARD HEALTH CARE INTERNATIONAL COLOMBIA S.A.S</t>
  </si>
  <si>
    <t>SOLUCIONES Y DESARROLLOS EMPRESARIALES SAS</t>
  </si>
  <si>
    <t>Mayor o igual a 1,7</t>
  </si>
  <si>
    <t>Igual o superior a 14,0</t>
  </si>
  <si>
    <t>Menor o Igual a 43%</t>
  </si>
  <si>
    <t>Igual o superior a 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</si>
</sst>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/>
    <xf numFmtId="2" fontId="0" fillId="0" borderId="1" xfId="0" applyNumberFormat="1" applyBorder="1"/>
    <xf numFmtId="1" fontId="0" fillId="0" borderId="0" xfId="0" applyNumberFormat="1"/>
    <xf numFmtId="4" fontId="0" fillId="0" borderId="0" xfId="0" applyNumberFormat="1"/>
    <xf numFmtId="2" fontId="0" fillId="3" borderId="3" xfId="0" applyNumberFormat="1" applyFill="1" applyBorder="1"/>
    <xf numFmtId="1" fontId="0" fillId="3" borderId="3" xfId="0" applyNumberFormat="1" applyFill="1" applyBorder="1"/>
    <xf numFmtId="2" fontId="0" fillId="3" borderId="4" xfId="0" applyNumberFormat="1" applyFill="1" applyBorder="1"/>
    <xf numFmtId="164" fontId="0" fillId="0" borderId="1" xfId="0" applyNumberFormat="1" applyBorder="1"/>
    <xf numFmtId="164" fontId="0" fillId="0" borderId="1" xfId="1" applyNumberFormat="1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16CC-F1FE-4EB5-9388-8D46B710FA49}">
  <dimension ref="A3:I12"/>
  <sheetViews>
    <sheetView tabSelected="1" workbookViewId="0">
      <selection activeCell="H13" sqref="H13"/>
    </sheetView>
  </sheetViews>
  <sheetFormatPr baseColWidth="10" defaultRowHeight="14.4" x14ac:dyDescent="0.3"/>
  <cols>
    <col min="1" max="1" width="19.6640625" customWidth="1"/>
    <col min="6" max="6" width="12.5546875" customWidth="1"/>
  </cols>
  <sheetData>
    <row r="3" spans="1:9" ht="15" customHeight="1" x14ac:dyDescent="0.3">
      <c r="A3" s="14" t="s">
        <v>21</v>
      </c>
      <c r="B3" s="17" t="s">
        <v>22</v>
      </c>
      <c r="C3" s="17"/>
      <c r="D3" s="17"/>
      <c r="E3" s="18" t="s">
        <v>77</v>
      </c>
      <c r="F3" s="18"/>
    </row>
    <row r="4" spans="1:9" ht="27.75" customHeight="1" x14ac:dyDescent="0.3">
      <c r="A4" s="14"/>
      <c r="B4" s="17"/>
      <c r="C4" s="17"/>
      <c r="D4" s="17"/>
      <c r="E4" s="18"/>
      <c r="F4" s="18"/>
    </row>
    <row r="5" spans="1:9" x14ac:dyDescent="0.3">
      <c r="A5" s="14"/>
      <c r="B5" s="15" t="s">
        <v>23</v>
      </c>
      <c r="C5" s="15"/>
      <c r="D5" s="15"/>
      <c r="E5" s="16" t="s">
        <v>78</v>
      </c>
      <c r="F5" s="16"/>
    </row>
    <row r="6" spans="1:9" x14ac:dyDescent="0.3">
      <c r="A6" s="14"/>
      <c r="B6" s="15"/>
      <c r="C6" s="15"/>
      <c r="D6" s="15"/>
      <c r="E6" s="16"/>
      <c r="F6" s="16"/>
      <c r="I6" s="7"/>
    </row>
    <row r="7" spans="1:9" x14ac:dyDescent="0.3">
      <c r="A7" s="14"/>
      <c r="B7" s="15" t="s">
        <v>24</v>
      </c>
      <c r="C7" s="15"/>
      <c r="D7" s="15"/>
      <c r="E7" s="16" t="s">
        <v>79</v>
      </c>
      <c r="F7" s="16"/>
    </row>
    <row r="8" spans="1:9" x14ac:dyDescent="0.3">
      <c r="A8" s="14"/>
      <c r="B8" s="15"/>
      <c r="C8" s="15"/>
      <c r="D8" s="15"/>
      <c r="E8" s="16"/>
      <c r="F8" s="16"/>
      <c r="H8" s="8"/>
    </row>
    <row r="9" spans="1:9" x14ac:dyDescent="0.3">
      <c r="A9" s="14" t="s">
        <v>25</v>
      </c>
      <c r="B9" s="15" t="s">
        <v>26</v>
      </c>
      <c r="C9" s="15"/>
      <c r="D9" s="15"/>
      <c r="E9" s="16" t="s">
        <v>76</v>
      </c>
      <c r="F9" s="16"/>
    </row>
    <row r="10" spans="1:9" x14ac:dyDescent="0.3">
      <c r="A10" s="14"/>
      <c r="B10" s="15"/>
      <c r="C10" s="15"/>
      <c r="D10" s="15"/>
      <c r="E10" s="16"/>
      <c r="F10" s="16"/>
    </row>
    <row r="11" spans="1:9" ht="14.4" customHeight="1" x14ac:dyDescent="0.3">
      <c r="A11" s="14"/>
      <c r="B11" s="15" t="s">
        <v>27</v>
      </c>
      <c r="C11" s="15"/>
      <c r="D11" s="15"/>
      <c r="E11" s="16" t="s">
        <v>76</v>
      </c>
      <c r="F11" s="16"/>
    </row>
    <row r="12" spans="1:9" ht="29.25" customHeight="1" x14ac:dyDescent="0.3">
      <c r="A12" s="14"/>
      <c r="B12" s="15"/>
      <c r="C12" s="15"/>
      <c r="D12" s="15"/>
      <c r="E12" s="16"/>
      <c r="F12" s="16"/>
    </row>
  </sheetData>
  <mergeCells count="12">
    <mergeCell ref="A3:A8"/>
    <mergeCell ref="B3:D4"/>
    <mergeCell ref="E3:F4"/>
    <mergeCell ref="B5:D6"/>
    <mergeCell ref="E5:F6"/>
    <mergeCell ref="B7:D8"/>
    <mergeCell ref="E7:F8"/>
    <mergeCell ref="A9:A12"/>
    <mergeCell ref="B9:D10"/>
    <mergeCell ref="E9:F10"/>
    <mergeCell ref="B11:D12"/>
    <mergeCell ref="E11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6204-2733-4F00-A5F9-FF7FCD90F12F}">
  <dimension ref="A1:R82"/>
  <sheetViews>
    <sheetView topLeftCell="A58" zoomScaleNormal="100" workbookViewId="0">
      <selection activeCell="A2" sqref="A2:R82"/>
    </sheetView>
  </sheetViews>
  <sheetFormatPr baseColWidth="10" defaultRowHeight="14.4" x14ac:dyDescent="0.3"/>
  <cols>
    <col min="2" max="2" width="15.44140625" customWidth="1"/>
    <col min="3" max="3" width="33.44140625" bestFit="1" customWidth="1"/>
    <col min="4" max="4" width="89.88671875" customWidth="1"/>
    <col min="5" max="5" width="19.44140625" customWidth="1"/>
    <col min="6" max="6" width="16.88671875" customWidth="1"/>
    <col min="7" max="7" width="16.5546875" customWidth="1"/>
    <col min="8" max="8" width="18.33203125" customWidth="1"/>
    <col min="9" max="9" width="17" customWidth="1"/>
    <col min="10" max="10" width="17.5546875" customWidth="1"/>
    <col min="11" max="11" width="16.88671875" customWidth="1"/>
    <col min="12" max="12" width="17" customWidth="1"/>
    <col min="13" max="13" width="16.6640625" bestFit="1" customWidth="1"/>
    <col min="14" max="14" width="18.5546875" customWidth="1"/>
    <col min="15" max="15" width="15.109375" customWidth="1"/>
    <col min="16" max="16" width="17.109375" customWidth="1"/>
    <col min="17" max="17" width="14" customWidth="1"/>
    <col min="18" max="18" width="17.88671875" customWidth="1"/>
  </cols>
  <sheetData>
    <row r="1" spans="1:18" x14ac:dyDescent="0.3">
      <c r="N1" s="19" t="s">
        <v>0</v>
      </c>
      <c r="O1" s="19"/>
      <c r="P1" s="20" t="s">
        <v>1</v>
      </c>
      <c r="Q1" s="20"/>
      <c r="R1" s="20"/>
    </row>
    <row r="2" spans="1:18" ht="64.5" customHeight="1" x14ac:dyDescent="0.3">
      <c r="A2" s="1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</row>
    <row r="3" spans="1:18" x14ac:dyDescent="0.3">
      <c r="A3" s="5">
        <v>1</v>
      </c>
      <c r="B3" s="5">
        <v>800103052</v>
      </c>
      <c r="C3" s="5" t="s">
        <v>29</v>
      </c>
      <c r="D3" s="5" t="s">
        <v>30</v>
      </c>
      <c r="E3" s="12">
        <v>1008393445</v>
      </c>
      <c r="F3" s="13">
        <v>221372107</v>
      </c>
      <c r="G3" s="13">
        <v>1229765552</v>
      </c>
      <c r="H3" s="13">
        <v>1075673210</v>
      </c>
      <c r="I3" s="13">
        <v>74825532</v>
      </c>
      <c r="J3" s="13">
        <v>1150498742</v>
      </c>
      <c r="K3" s="13">
        <v>79266810</v>
      </c>
      <c r="L3" s="13">
        <v>22198759</v>
      </c>
      <c r="M3" s="13">
        <v>63476386</v>
      </c>
      <c r="N3" s="6">
        <f>SUM(L3/K3)</f>
        <v>0.28005112101773744</v>
      </c>
      <c r="O3" s="6">
        <f t="shared" ref="O3:O24" si="0">SUM(L3/G3)</f>
        <v>1.8051212252528603E-2</v>
      </c>
      <c r="P3" s="6">
        <f t="shared" ref="P3:P24" si="1">SUM(J3/G3)*100</f>
        <v>93.554315302531748</v>
      </c>
      <c r="Q3" s="6">
        <f t="shared" ref="Q3:Q62" si="2">SUM(E3/H3)</f>
        <v>0.93745334142885273</v>
      </c>
      <c r="R3" s="6">
        <f t="shared" ref="R3:R62" si="3">+(L3/M3)</f>
        <v>0.34971680649871906</v>
      </c>
    </row>
    <row r="4" spans="1:18" x14ac:dyDescent="0.3">
      <c r="A4" s="5">
        <v>2</v>
      </c>
      <c r="B4" s="5">
        <v>800162612</v>
      </c>
      <c r="C4" s="5" t="s">
        <v>31</v>
      </c>
      <c r="D4" s="5" t="s">
        <v>28</v>
      </c>
      <c r="E4" s="12">
        <v>30832790</v>
      </c>
      <c r="F4" s="13">
        <v>21504899</v>
      </c>
      <c r="G4" s="13">
        <v>52337689</v>
      </c>
      <c r="H4" s="13">
        <v>18544576</v>
      </c>
      <c r="I4" s="13">
        <v>46041629</v>
      </c>
      <c r="J4" s="13">
        <v>64586205</v>
      </c>
      <c r="K4" s="13">
        <v>-12248516</v>
      </c>
      <c r="L4" s="13">
        <v>6826752</v>
      </c>
      <c r="M4" s="13">
        <v>3886590</v>
      </c>
      <c r="N4" s="6">
        <f t="shared" ref="N4:N63" si="4">SUM(L4/K4)</f>
        <v>-0.55735339693396324</v>
      </c>
      <c r="O4" s="6">
        <f t="shared" si="0"/>
        <v>0.13043663429617613</v>
      </c>
      <c r="P4" s="6">
        <f t="shared" si="1"/>
        <v>123.40285983968455</v>
      </c>
      <c r="Q4" s="6">
        <f t="shared" si="2"/>
        <v>1.6626311650371515</v>
      </c>
      <c r="R4" s="6">
        <f t="shared" si="3"/>
        <v>1.7564888501231157</v>
      </c>
    </row>
    <row r="5" spans="1:18" x14ac:dyDescent="0.3">
      <c r="A5" s="5">
        <v>3</v>
      </c>
      <c r="B5" s="5">
        <v>800162612</v>
      </c>
      <c r="C5" s="5" t="s">
        <v>31</v>
      </c>
      <c r="D5" s="5" t="s">
        <v>28</v>
      </c>
      <c r="E5" s="12">
        <v>36828827</v>
      </c>
      <c r="F5" s="13">
        <v>12522951</v>
      </c>
      <c r="G5" s="13">
        <v>49351778</v>
      </c>
      <c r="H5" s="13">
        <v>21531211</v>
      </c>
      <c r="I5" s="13">
        <v>38981423</v>
      </c>
      <c r="J5" s="13">
        <v>60512634</v>
      </c>
      <c r="K5" s="13">
        <v>-11160856</v>
      </c>
      <c r="L5" s="13">
        <v>1931122</v>
      </c>
      <c r="M5" s="13">
        <v>459890</v>
      </c>
      <c r="N5" s="6">
        <f t="shared" si="4"/>
        <v>-0.17302633418081911</v>
      </c>
      <c r="O5" s="6">
        <f t="shared" si="0"/>
        <v>3.9129735102958196E-2</v>
      </c>
      <c r="P5" s="6">
        <f t="shared" si="1"/>
        <v>122.61490153404402</v>
      </c>
      <c r="Q5" s="6">
        <f t="shared" si="2"/>
        <v>1.7104856294427657</v>
      </c>
      <c r="R5" s="6">
        <f t="shared" si="3"/>
        <v>4.1990954358650985</v>
      </c>
    </row>
    <row r="6" spans="1:18" x14ac:dyDescent="0.3">
      <c r="A6" s="5">
        <v>4</v>
      </c>
      <c r="B6" s="5">
        <v>800163827</v>
      </c>
      <c r="C6" s="5" t="s">
        <v>32</v>
      </c>
      <c r="D6" s="5" t="s">
        <v>30</v>
      </c>
      <c r="E6" s="12">
        <v>27594356</v>
      </c>
      <c r="F6" s="13">
        <v>983820</v>
      </c>
      <c r="G6" s="13">
        <v>28578176</v>
      </c>
      <c r="H6" s="13">
        <v>13772576</v>
      </c>
      <c r="I6" s="13">
        <v>236173</v>
      </c>
      <c r="J6" s="13">
        <v>14008749</v>
      </c>
      <c r="K6" s="13">
        <v>14569427</v>
      </c>
      <c r="L6" s="13">
        <v>-3140267</v>
      </c>
      <c r="M6" s="13">
        <v>522119</v>
      </c>
      <c r="N6" s="6">
        <f t="shared" si="4"/>
        <v>-0.21553812651657475</v>
      </c>
      <c r="O6" s="6">
        <f t="shared" si="0"/>
        <v>-0.10988339493745157</v>
      </c>
      <c r="P6" s="6">
        <f t="shared" si="1"/>
        <v>49.019045162294475</v>
      </c>
      <c r="Q6" s="6">
        <f t="shared" si="2"/>
        <v>2.0035726068964874</v>
      </c>
      <c r="R6" s="6">
        <f t="shared" si="3"/>
        <v>-6.0144660508428158</v>
      </c>
    </row>
    <row r="7" spans="1:18" x14ac:dyDescent="0.3">
      <c r="A7" s="5">
        <v>5</v>
      </c>
      <c r="B7" s="5">
        <v>800163827</v>
      </c>
      <c r="C7" s="5" t="s">
        <v>32</v>
      </c>
      <c r="D7" s="5" t="s">
        <v>30</v>
      </c>
      <c r="E7" s="12">
        <v>31439032</v>
      </c>
      <c r="F7" s="13">
        <v>1863858</v>
      </c>
      <c r="G7" s="13">
        <v>33302890</v>
      </c>
      <c r="H7" s="13">
        <v>14837654</v>
      </c>
      <c r="I7" s="13">
        <v>258428</v>
      </c>
      <c r="J7" s="13">
        <v>15096082</v>
      </c>
      <c r="K7" s="13">
        <v>18206808</v>
      </c>
      <c r="L7" s="13">
        <v>-5877821</v>
      </c>
      <c r="M7" s="13">
        <v>846538</v>
      </c>
      <c r="N7" s="6">
        <f t="shared" si="4"/>
        <v>-0.32283643568933118</v>
      </c>
      <c r="O7" s="6">
        <f t="shared" si="0"/>
        <v>-0.1764958236357265</v>
      </c>
      <c r="P7" s="6">
        <f t="shared" si="1"/>
        <v>45.329645565294783</v>
      </c>
      <c r="Q7" s="6">
        <f t="shared" si="2"/>
        <v>2.1188681175609028</v>
      </c>
      <c r="R7" s="6">
        <f t="shared" si="3"/>
        <v>-6.9433634402708444</v>
      </c>
    </row>
    <row r="8" spans="1:18" x14ac:dyDescent="0.3">
      <c r="A8" s="5">
        <v>6</v>
      </c>
      <c r="B8" s="5">
        <v>800165605</v>
      </c>
      <c r="C8" s="5" t="s">
        <v>33</v>
      </c>
      <c r="D8" s="5" t="s">
        <v>30</v>
      </c>
      <c r="E8" s="12">
        <v>3329</v>
      </c>
      <c r="F8" s="13">
        <v>17377261</v>
      </c>
      <c r="G8" s="13">
        <v>17380590</v>
      </c>
      <c r="H8" s="13">
        <v>601517</v>
      </c>
      <c r="I8" s="13">
        <v>4124443</v>
      </c>
      <c r="J8" s="13">
        <v>4725960</v>
      </c>
      <c r="K8" s="13">
        <v>12654630</v>
      </c>
      <c r="L8" s="13">
        <v>728100</v>
      </c>
      <c r="M8" s="13">
        <v>61722</v>
      </c>
      <c r="N8" s="6">
        <f t="shared" si="4"/>
        <v>5.7536253529340643E-2</v>
      </c>
      <c r="O8" s="6">
        <f t="shared" si="0"/>
        <v>4.1891558341805427E-2</v>
      </c>
      <c r="P8" s="6">
        <f t="shared" si="1"/>
        <v>27.191021708699186</v>
      </c>
      <c r="Q8" s="6">
        <f t="shared" si="2"/>
        <v>5.5343406753258842E-3</v>
      </c>
      <c r="R8" s="6">
        <f t="shared" si="3"/>
        <v>11.796442111402742</v>
      </c>
    </row>
    <row r="9" spans="1:18" x14ac:dyDescent="0.3">
      <c r="A9" s="5">
        <v>7</v>
      </c>
      <c r="B9" s="5">
        <v>800165605</v>
      </c>
      <c r="C9" s="5" t="s">
        <v>33</v>
      </c>
      <c r="D9" s="5" t="s">
        <v>30</v>
      </c>
      <c r="E9" s="12">
        <v>78739</v>
      </c>
      <c r="F9" s="13">
        <v>20024148</v>
      </c>
      <c r="G9" s="13">
        <v>20102887</v>
      </c>
      <c r="H9" s="13">
        <v>122931</v>
      </c>
      <c r="I9" s="13">
        <v>7753801</v>
      </c>
      <c r="J9" s="13">
        <v>7876732</v>
      </c>
      <c r="K9" s="13">
        <v>12226155</v>
      </c>
      <c r="L9" s="13">
        <v>702097</v>
      </c>
      <c r="M9" s="13">
        <v>393701</v>
      </c>
      <c r="N9" s="6">
        <f t="shared" si="4"/>
        <v>5.7425821936659564E-2</v>
      </c>
      <c r="O9" s="6">
        <f t="shared" si="0"/>
        <v>3.4925182636702877E-2</v>
      </c>
      <c r="P9" s="6">
        <f t="shared" si="1"/>
        <v>39.182093596805274</v>
      </c>
      <c r="Q9" s="6">
        <f t="shared" si="2"/>
        <v>0.64051378415533922</v>
      </c>
      <c r="R9" s="6">
        <f t="shared" si="3"/>
        <v>1.7833254170042747</v>
      </c>
    </row>
    <row r="10" spans="1:18" x14ac:dyDescent="0.3">
      <c r="A10" s="5">
        <v>8</v>
      </c>
      <c r="B10" s="5">
        <v>802013061</v>
      </c>
      <c r="C10" s="5" t="s">
        <v>34</v>
      </c>
      <c r="D10" s="5" t="s">
        <v>30</v>
      </c>
      <c r="E10" s="12">
        <v>28838995</v>
      </c>
      <c r="F10" s="13">
        <v>21182114</v>
      </c>
      <c r="G10" s="13">
        <v>50021109</v>
      </c>
      <c r="H10" s="13">
        <v>51686139</v>
      </c>
      <c r="I10" s="13"/>
      <c r="J10" s="13">
        <v>51686139</v>
      </c>
      <c r="K10" s="13">
        <v>-1665030</v>
      </c>
      <c r="L10" s="13">
        <v>-196370</v>
      </c>
      <c r="M10" s="13">
        <v>1389082</v>
      </c>
      <c r="N10" s="6">
        <f t="shared" si="4"/>
        <v>0.11793781493426544</v>
      </c>
      <c r="O10" s="6">
        <f t="shared" si="0"/>
        <v>-3.9257426299764767E-3</v>
      </c>
      <c r="P10" s="6">
        <f t="shared" si="1"/>
        <v>103.32865470855515</v>
      </c>
      <c r="Q10" s="6">
        <f t="shared" si="2"/>
        <v>0.55796380921391708</v>
      </c>
      <c r="R10" s="6">
        <f t="shared" si="3"/>
        <v>-0.14136674436786309</v>
      </c>
    </row>
    <row r="11" spans="1:18" x14ac:dyDescent="0.3">
      <c r="A11" s="5">
        <v>9</v>
      </c>
      <c r="B11" s="5">
        <v>802013061</v>
      </c>
      <c r="C11" s="5" t="s">
        <v>34</v>
      </c>
      <c r="D11" s="5" t="s">
        <v>30</v>
      </c>
      <c r="E11" s="12">
        <v>22175949</v>
      </c>
      <c r="F11" s="13">
        <v>15835942</v>
      </c>
      <c r="G11" s="13">
        <v>38011891</v>
      </c>
      <c r="H11" s="13">
        <v>38180130</v>
      </c>
      <c r="I11" s="13">
        <v>134202</v>
      </c>
      <c r="J11" s="13">
        <v>38314332</v>
      </c>
      <c r="K11" s="13">
        <v>-302441</v>
      </c>
      <c r="L11" s="13">
        <v>281144</v>
      </c>
      <c r="M11" s="13">
        <v>475170</v>
      </c>
      <c r="N11" s="6">
        <f t="shared" si="4"/>
        <v>-0.92958295998227758</v>
      </c>
      <c r="O11" s="6">
        <f t="shared" si="0"/>
        <v>7.3962118853808144E-3</v>
      </c>
      <c r="P11" s="6">
        <f t="shared" si="1"/>
        <v>100.79564839328829</v>
      </c>
      <c r="Q11" s="6">
        <f t="shared" si="2"/>
        <v>0.58082434501925473</v>
      </c>
      <c r="R11" s="6">
        <f t="shared" si="3"/>
        <v>0.59167034955910514</v>
      </c>
    </row>
    <row r="12" spans="1:18" x14ac:dyDescent="0.3">
      <c r="A12" s="5">
        <v>10</v>
      </c>
      <c r="B12" s="5">
        <v>805003576</v>
      </c>
      <c r="C12" s="5" t="s">
        <v>35</v>
      </c>
      <c r="D12" s="5" t="s">
        <v>30</v>
      </c>
      <c r="E12" s="12">
        <v>11831281</v>
      </c>
      <c r="F12" s="13">
        <v>79879022</v>
      </c>
      <c r="G12" s="13">
        <v>91710303</v>
      </c>
      <c r="H12" s="13">
        <v>34085126</v>
      </c>
      <c r="I12" s="13">
        <v>12388361</v>
      </c>
      <c r="J12" s="13">
        <v>46473487</v>
      </c>
      <c r="K12" s="13">
        <v>45236816</v>
      </c>
      <c r="L12" s="13">
        <v>6544424</v>
      </c>
      <c r="M12" s="13">
        <v>374335</v>
      </c>
      <c r="N12" s="6">
        <f t="shared" si="4"/>
        <v>0.14467030570851847</v>
      </c>
      <c r="O12" s="6">
        <f t="shared" si="0"/>
        <v>7.1359746788755021E-2</v>
      </c>
      <c r="P12" s="6">
        <f t="shared" si="1"/>
        <v>50.67422686412889</v>
      </c>
      <c r="Q12" s="6">
        <f t="shared" si="2"/>
        <v>0.34710979211284126</v>
      </c>
      <c r="R12" s="6">
        <f t="shared" si="3"/>
        <v>17.482800165627044</v>
      </c>
    </row>
    <row r="13" spans="1:18" x14ac:dyDescent="0.3">
      <c r="A13" s="5">
        <v>11</v>
      </c>
      <c r="B13" s="5">
        <v>805003576</v>
      </c>
      <c r="C13" s="5" t="s">
        <v>35</v>
      </c>
      <c r="D13" s="5" t="s">
        <v>30</v>
      </c>
      <c r="E13" s="12">
        <v>39644049</v>
      </c>
      <c r="F13" s="13">
        <v>52113048</v>
      </c>
      <c r="G13" s="13">
        <v>91757097</v>
      </c>
      <c r="H13" s="13">
        <v>12228562</v>
      </c>
      <c r="I13" s="13">
        <v>38563873</v>
      </c>
      <c r="J13" s="13">
        <v>50792435</v>
      </c>
      <c r="K13" s="13">
        <v>40964662</v>
      </c>
      <c r="L13" s="13">
        <v>5139845</v>
      </c>
      <c r="M13" s="13">
        <v>321744</v>
      </c>
      <c r="N13" s="6">
        <f t="shared" si="4"/>
        <v>0.12547021625614779</v>
      </c>
      <c r="O13" s="6">
        <f t="shared" si="0"/>
        <v>5.6015776087597891E-2</v>
      </c>
      <c r="P13" s="6">
        <f t="shared" si="1"/>
        <v>55.355320362848879</v>
      </c>
      <c r="Q13" s="6">
        <f t="shared" si="2"/>
        <v>3.2419223944728741</v>
      </c>
      <c r="R13" s="6">
        <f t="shared" si="3"/>
        <v>15.974952135859565</v>
      </c>
    </row>
    <row r="14" spans="1:18" x14ac:dyDescent="0.3">
      <c r="A14" s="5">
        <v>12</v>
      </c>
      <c r="B14" s="5">
        <v>817007005</v>
      </c>
      <c r="C14" s="5" t="s">
        <v>36</v>
      </c>
      <c r="D14" s="5" t="s">
        <v>30</v>
      </c>
      <c r="E14" s="12">
        <v>12726258</v>
      </c>
      <c r="F14" s="13">
        <v>17430304</v>
      </c>
      <c r="G14" s="13">
        <v>30156562</v>
      </c>
      <c r="H14" s="13">
        <v>12313754</v>
      </c>
      <c r="I14" s="13">
        <v>1882202</v>
      </c>
      <c r="J14" s="13">
        <v>14195956</v>
      </c>
      <c r="K14" s="13">
        <v>15960606</v>
      </c>
      <c r="L14" s="13">
        <v>5601130</v>
      </c>
      <c r="M14" s="13">
        <v>631187</v>
      </c>
      <c r="N14" s="6">
        <f t="shared" si="4"/>
        <v>0.3509346700244339</v>
      </c>
      <c r="O14" s="6">
        <f t="shared" si="0"/>
        <v>0.18573503173206549</v>
      </c>
      <c r="P14" s="6">
        <f t="shared" si="1"/>
        <v>47.074185711222654</v>
      </c>
      <c r="Q14" s="6">
        <f t="shared" si="2"/>
        <v>1.0334994511015894</v>
      </c>
      <c r="R14" s="6">
        <f t="shared" si="3"/>
        <v>8.873962866789082</v>
      </c>
    </row>
    <row r="15" spans="1:18" x14ac:dyDescent="0.3">
      <c r="A15" s="5">
        <v>13</v>
      </c>
      <c r="B15" s="5">
        <v>817007005</v>
      </c>
      <c r="C15" s="5" t="s">
        <v>36</v>
      </c>
      <c r="D15" s="5" t="s">
        <v>30</v>
      </c>
      <c r="E15" s="12">
        <v>13919422</v>
      </c>
      <c r="F15" s="13">
        <v>14188956</v>
      </c>
      <c r="G15" s="13">
        <v>28108378</v>
      </c>
      <c r="H15" s="13">
        <v>12627143</v>
      </c>
      <c r="I15" s="13">
        <v>873199</v>
      </c>
      <c r="J15" s="13">
        <v>13500342</v>
      </c>
      <c r="K15" s="13">
        <v>14608036</v>
      </c>
      <c r="L15" s="13">
        <v>4582118</v>
      </c>
      <c r="M15" s="13">
        <v>557518</v>
      </c>
      <c r="N15" s="6">
        <f t="shared" si="4"/>
        <v>0.31367105064637024</v>
      </c>
      <c r="O15" s="6">
        <f t="shared" si="0"/>
        <v>0.1630160943473864</v>
      </c>
      <c r="P15" s="6">
        <f t="shared" si="1"/>
        <v>48.029601708074374</v>
      </c>
      <c r="Q15" s="6">
        <f t="shared" si="2"/>
        <v>1.1023413609872004</v>
      </c>
      <c r="R15" s="6">
        <f t="shared" si="3"/>
        <v>8.2187803801850343</v>
      </c>
    </row>
    <row r="16" spans="1:18" x14ac:dyDescent="0.3">
      <c r="A16" s="5">
        <v>14</v>
      </c>
      <c r="B16" s="5">
        <v>830062040</v>
      </c>
      <c r="C16" s="5" t="s">
        <v>37</v>
      </c>
      <c r="D16" s="5" t="s">
        <v>30</v>
      </c>
      <c r="E16" s="12">
        <v>3720332</v>
      </c>
      <c r="F16" s="13">
        <v>6015308</v>
      </c>
      <c r="G16" s="13">
        <v>9735640</v>
      </c>
      <c r="H16" s="13">
        <v>1141599</v>
      </c>
      <c r="I16" s="13"/>
      <c r="J16" s="13">
        <v>1141599</v>
      </c>
      <c r="K16" s="13">
        <v>8594041</v>
      </c>
      <c r="L16" s="13">
        <v>653560</v>
      </c>
      <c r="M16" s="13">
        <v>56566</v>
      </c>
      <c r="N16" s="6">
        <f t="shared" si="4"/>
        <v>7.6048043056811107E-2</v>
      </c>
      <c r="O16" s="6">
        <f t="shared" si="0"/>
        <v>6.7130666294152208E-2</v>
      </c>
      <c r="P16" s="6">
        <f t="shared" si="1"/>
        <v>11.725977953170002</v>
      </c>
      <c r="Q16" s="6">
        <f t="shared" si="2"/>
        <v>3.2588781174475452</v>
      </c>
      <c r="R16" s="6">
        <f t="shared" si="3"/>
        <v>11.553936993953965</v>
      </c>
    </row>
    <row r="17" spans="1:18" x14ac:dyDescent="0.3">
      <c r="A17" s="5">
        <v>15</v>
      </c>
      <c r="B17" s="5">
        <v>830062040</v>
      </c>
      <c r="C17" s="5" t="s">
        <v>37</v>
      </c>
      <c r="D17" s="5" t="s">
        <v>30</v>
      </c>
      <c r="E17" s="12">
        <v>9270387</v>
      </c>
      <c r="F17" s="13">
        <v>46372</v>
      </c>
      <c r="G17" s="13">
        <v>9316759</v>
      </c>
      <c r="H17" s="13">
        <v>952073</v>
      </c>
      <c r="I17" s="13"/>
      <c r="J17" s="13">
        <v>952073</v>
      </c>
      <c r="K17" s="13">
        <v>8364686</v>
      </c>
      <c r="L17" s="13">
        <v>966954</v>
      </c>
      <c r="M17" s="13">
        <v>16941</v>
      </c>
      <c r="N17" s="6">
        <f t="shared" si="4"/>
        <v>0.11559955747292845</v>
      </c>
      <c r="O17" s="6">
        <f t="shared" si="0"/>
        <v>0.10378652061301574</v>
      </c>
      <c r="P17" s="6">
        <f t="shared" si="1"/>
        <v>10.21892913619425</v>
      </c>
      <c r="Q17" s="6">
        <f t="shared" si="2"/>
        <v>9.7370548266782055</v>
      </c>
      <c r="R17" s="6">
        <f t="shared" si="3"/>
        <v>57.077740393129098</v>
      </c>
    </row>
    <row r="18" spans="1:18" x14ac:dyDescent="0.3">
      <c r="A18" s="5">
        <v>16</v>
      </c>
      <c r="B18" s="5">
        <v>860045758</v>
      </c>
      <c r="C18" s="5" t="s">
        <v>38</v>
      </c>
      <c r="D18" s="5" t="s">
        <v>30</v>
      </c>
      <c r="E18" s="12">
        <v>46745806</v>
      </c>
      <c r="F18" s="13">
        <v>7160398</v>
      </c>
      <c r="G18" s="13">
        <v>53906204</v>
      </c>
      <c r="H18" s="13">
        <v>14680733</v>
      </c>
      <c r="I18" s="13">
        <v>3528302</v>
      </c>
      <c r="J18" s="13">
        <v>18209035</v>
      </c>
      <c r="K18" s="13">
        <v>35697169</v>
      </c>
      <c r="L18" s="13">
        <v>17494256</v>
      </c>
      <c r="M18" s="13">
        <v>2385963</v>
      </c>
      <c r="N18" s="6">
        <f t="shared" si="4"/>
        <v>0.49007404480730671</v>
      </c>
      <c r="O18" s="6">
        <f t="shared" si="0"/>
        <v>0.32453140273056513</v>
      </c>
      <c r="P18" s="6">
        <f t="shared" si="1"/>
        <v>33.779108245128889</v>
      </c>
      <c r="Q18" s="6">
        <f t="shared" si="2"/>
        <v>3.1841602187029761</v>
      </c>
      <c r="R18" s="6">
        <f t="shared" si="3"/>
        <v>7.3321572882731205</v>
      </c>
    </row>
    <row r="19" spans="1:18" x14ac:dyDescent="0.3">
      <c r="A19" s="5">
        <v>17</v>
      </c>
      <c r="B19" s="5">
        <v>860045758</v>
      </c>
      <c r="C19" s="5" t="s">
        <v>38</v>
      </c>
      <c r="D19" s="5" t="s">
        <v>30</v>
      </c>
      <c r="E19" s="12">
        <v>33497516</v>
      </c>
      <c r="F19" s="13">
        <v>3834966</v>
      </c>
      <c r="G19" s="13">
        <v>37332482</v>
      </c>
      <c r="H19" s="13">
        <v>10786404</v>
      </c>
      <c r="I19" s="13">
        <v>470629</v>
      </c>
      <c r="J19" s="13">
        <v>11257033</v>
      </c>
      <c r="K19" s="13">
        <v>26075449</v>
      </c>
      <c r="L19" s="13">
        <v>16586609</v>
      </c>
      <c r="M19" s="13">
        <v>824894</v>
      </c>
      <c r="N19" s="6">
        <f t="shared" si="4"/>
        <v>0.63610060942766511</v>
      </c>
      <c r="O19" s="6">
        <f t="shared" si="0"/>
        <v>0.44429430113968849</v>
      </c>
      <c r="P19" s="6">
        <f t="shared" si="1"/>
        <v>30.153454570740834</v>
      </c>
      <c r="Q19" s="6">
        <f t="shared" si="2"/>
        <v>3.1055313707886336</v>
      </c>
      <c r="R19" s="6">
        <f t="shared" si="3"/>
        <v>20.1075641233904</v>
      </c>
    </row>
    <row r="20" spans="1:18" x14ac:dyDescent="0.3">
      <c r="A20" s="5">
        <v>18</v>
      </c>
      <c r="B20" s="5">
        <v>900107673</v>
      </c>
      <c r="C20" s="5" t="s">
        <v>39</v>
      </c>
      <c r="D20" s="5" t="s">
        <v>28</v>
      </c>
      <c r="E20" s="12">
        <v>20597988</v>
      </c>
      <c r="F20" s="13">
        <v>13835860</v>
      </c>
      <c r="G20" s="13">
        <v>34433848</v>
      </c>
      <c r="H20" s="13">
        <v>6725824</v>
      </c>
      <c r="I20" s="13">
        <v>4150994</v>
      </c>
      <c r="J20" s="13">
        <v>10876818</v>
      </c>
      <c r="K20" s="13">
        <v>23557030</v>
      </c>
      <c r="L20" s="13">
        <v>2374968</v>
      </c>
      <c r="M20" s="13">
        <v>468925</v>
      </c>
      <c r="N20" s="6">
        <f t="shared" si="4"/>
        <v>0.10081780258377224</v>
      </c>
      <c r="O20" s="6">
        <f t="shared" si="0"/>
        <v>6.89719022979947E-2</v>
      </c>
      <c r="P20" s="6">
        <f t="shared" si="1"/>
        <v>31.587576270883233</v>
      </c>
      <c r="Q20" s="6">
        <f t="shared" si="2"/>
        <v>3.0625225994614191</v>
      </c>
      <c r="R20" s="6">
        <f t="shared" si="3"/>
        <v>5.0647075758383533</v>
      </c>
    </row>
    <row r="21" spans="1:18" x14ac:dyDescent="0.3">
      <c r="A21" s="5">
        <v>19</v>
      </c>
      <c r="B21" s="5">
        <v>900107673</v>
      </c>
      <c r="C21" s="5" t="s">
        <v>39</v>
      </c>
      <c r="D21" s="5" t="s">
        <v>28</v>
      </c>
      <c r="E21" s="12">
        <v>17786436</v>
      </c>
      <c r="F21" s="13">
        <v>13314757</v>
      </c>
      <c r="G21" s="13">
        <v>31101193</v>
      </c>
      <c r="H21" s="13">
        <v>4259063</v>
      </c>
      <c r="I21" s="13">
        <v>4861658</v>
      </c>
      <c r="J21" s="13">
        <v>9120721</v>
      </c>
      <c r="K21" s="13">
        <v>21980472</v>
      </c>
      <c r="L21" s="13">
        <v>2040477</v>
      </c>
      <c r="M21" s="13">
        <v>505177</v>
      </c>
      <c r="N21" s="6">
        <f t="shared" si="4"/>
        <v>9.2831355031866472E-2</v>
      </c>
      <c r="O21" s="6">
        <f t="shared" si="0"/>
        <v>6.5607676207147428E-2</v>
      </c>
      <c r="P21" s="6">
        <f t="shared" si="1"/>
        <v>29.3259522231189</v>
      </c>
      <c r="Q21" s="6">
        <f t="shared" si="2"/>
        <v>4.176138272667016</v>
      </c>
      <c r="R21" s="6">
        <f t="shared" si="3"/>
        <v>4.0391328187942044</v>
      </c>
    </row>
    <row r="22" spans="1:18" x14ac:dyDescent="0.3">
      <c r="A22" s="5">
        <v>20</v>
      </c>
      <c r="B22" s="5">
        <v>900157541</v>
      </c>
      <c r="C22" s="5" t="s">
        <v>40</v>
      </c>
      <c r="D22" s="5" t="s">
        <v>28</v>
      </c>
      <c r="E22" s="12">
        <v>3451004</v>
      </c>
      <c r="F22" s="13">
        <v>1014694</v>
      </c>
      <c r="G22" s="13">
        <v>4465698</v>
      </c>
      <c r="H22" s="13">
        <v>1406523</v>
      </c>
      <c r="I22" s="13">
        <v>1062150</v>
      </c>
      <c r="J22" s="13">
        <v>2468673</v>
      </c>
      <c r="K22" s="13">
        <v>1997025</v>
      </c>
      <c r="L22" s="13">
        <v>355163</v>
      </c>
      <c r="M22" s="13">
        <v>131164</v>
      </c>
      <c r="N22" s="6">
        <f t="shared" si="4"/>
        <v>0.17784604599341519</v>
      </c>
      <c r="O22" s="6">
        <f t="shared" si="0"/>
        <v>7.9531352097701194E-2</v>
      </c>
      <c r="P22" s="6">
        <f t="shared" si="1"/>
        <v>55.280787012467037</v>
      </c>
      <c r="Q22" s="6">
        <f t="shared" si="2"/>
        <v>2.4535709689781111</v>
      </c>
      <c r="R22" s="6">
        <f t="shared" si="3"/>
        <v>2.7077780488548688</v>
      </c>
    </row>
    <row r="23" spans="1:18" x14ac:dyDescent="0.3">
      <c r="A23" s="5">
        <v>21</v>
      </c>
      <c r="B23" s="5">
        <v>900157541</v>
      </c>
      <c r="C23" s="5" t="s">
        <v>40</v>
      </c>
      <c r="D23" s="5" t="s">
        <v>28</v>
      </c>
      <c r="E23" s="12">
        <v>1969715</v>
      </c>
      <c r="F23" s="13">
        <v>2565171</v>
      </c>
      <c r="G23" s="13">
        <v>4534886</v>
      </c>
      <c r="H23" s="13">
        <v>1041484</v>
      </c>
      <c r="I23" s="13">
        <v>1546494</v>
      </c>
      <c r="J23" s="13">
        <v>2587978</v>
      </c>
      <c r="K23" s="13">
        <v>1946908</v>
      </c>
      <c r="L23" s="13">
        <v>1011010</v>
      </c>
      <c r="M23" s="13">
        <v>82922</v>
      </c>
      <c r="N23" s="6">
        <f t="shared" si="4"/>
        <v>0.51929007431270502</v>
      </c>
      <c r="O23" s="6">
        <f t="shared" si="0"/>
        <v>0.22294055462474691</v>
      </c>
      <c r="P23" s="6">
        <f t="shared" si="1"/>
        <v>57.068204140082024</v>
      </c>
      <c r="Q23" s="6">
        <f t="shared" si="2"/>
        <v>1.8912580510118255</v>
      </c>
      <c r="R23" s="6">
        <f t="shared" si="3"/>
        <v>12.192301198716866</v>
      </c>
    </row>
    <row r="24" spans="1:18" x14ac:dyDescent="0.3">
      <c r="A24" s="5">
        <v>22</v>
      </c>
      <c r="B24" s="5">
        <v>900158401</v>
      </c>
      <c r="C24" s="5" t="s">
        <v>41</v>
      </c>
      <c r="D24" s="5" t="s">
        <v>30</v>
      </c>
      <c r="E24" s="12">
        <v>30369786</v>
      </c>
      <c r="F24" s="13">
        <v>5227647</v>
      </c>
      <c r="G24" s="13">
        <v>35597433</v>
      </c>
      <c r="H24" s="13">
        <v>24019445</v>
      </c>
      <c r="I24" s="13">
        <v>399464</v>
      </c>
      <c r="J24" s="13">
        <v>24418909</v>
      </c>
      <c r="K24" s="13">
        <v>11178524</v>
      </c>
      <c r="L24" s="13">
        <v>501460</v>
      </c>
      <c r="M24" s="13">
        <v>118328</v>
      </c>
      <c r="N24" s="6">
        <f t="shared" si="4"/>
        <v>4.4859231862811225E-2</v>
      </c>
      <c r="O24" s="6">
        <f t="shared" si="0"/>
        <v>1.4086970821744366E-2</v>
      </c>
      <c r="P24" s="6">
        <f t="shared" si="1"/>
        <v>68.597387345317856</v>
      </c>
      <c r="Q24" s="6">
        <f t="shared" si="2"/>
        <v>1.2643833360845764</v>
      </c>
      <c r="R24" s="6">
        <f t="shared" si="3"/>
        <v>4.2378811439388819</v>
      </c>
    </row>
    <row r="25" spans="1:18" x14ac:dyDescent="0.3">
      <c r="A25" s="5">
        <v>23</v>
      </c>
      <c r="B25" s="5">
        <v>900158401</v>
      </c>
      <c r="C25" s="5" t="s">
        <v>41</v>
      </c>
      <c r="D25" s="5" t="s">
        <v>30</v>
      </c>
      <c r="E25" s="12">
        <v>27359017</v>
      </c>
      <c r="F25" s="13">
        <v>4383705</v>
      </c>
      <c r="G25" s="13">
        <v>31742722</v>
      </c>
      <c r="H25" s="13">
        <v>20983383</v>
      </c>
      <c r="I25" s="13">
        <v>181952</v>
      </c>
      <c r="J25" s="13">
        <v>21165335</v>
      </c>
      <c r="K25" s="13">
        <v>10577387</v>
      </c>
      <c r="L25" s="13">
        <v>568105</v>
      </c>
      <c r="M25" s="13">
        <v>37632</v>
      </c>
      <c r="N25" s="6">
        <f t="shared" si="4"/>
        <v>5.3709389663061394E-2</v>
      </c>
      <c r="O25" s="6">
        <f>SUM(L25/G25)</f>
        <v>1.7897173405607748E-2</v>
      </c>
      <c r="P25" s="6">
        <f>SUM(J25/G25)*100</f>
        <v>66.6777568728983</v>
      </c>
      <c r="Q25" s="6">
        <f t="shared" si="2"/>
        <v>1.3038420449171613</v>
      </c>
      <c r="R25" s="6">
        <f t="shared" si="3"/>
        <v>15.096327593537415</v>
      </c>
    </row>
    <row r="26" spans="1:18" x14ac:dyDescent="0.3">
      <c r="A26" s="5">
        <v>24</v>
      </c>
      <c r="B26" s="5">
        <v>900213423</v>
      </c>
      <c r="C26" s="5" t="s">
        <v>42</v>
      </c>
      <c r="D26" s="5" t="s">
        <v>28</v>
      </c>
      <c r="E26" s="12">
        <v>3992674</v>
      </c>
      <c r="F26" s="13">
        <v>5684559</v>
      </c>
      <c r="G26" s="13">
        <v>9677233</v>
      </c>
      <c r="H26" s="13">
        <v>3287233</v>
      </c>
      <c r="I26" s="13">
        <v>1287764</v>
      </c>
      <c r="J26" s="13">
        <v>4574997</v>
      </c>
      <c r="K26" s="13">
        <v>5102236</v>
      </c>
      <c r="L26" s="13">
        <v>1571558</v>
      </c>
      <c r="M26" s="13">
        <v>649647</v>
      </c>
      <c r="N26" s="6">
        <f t="shared" si="4"/>
        <v>0.30801358463230633</v>
      </c>
      <c r="O26" s="6">
        <f t="shared" ref="O26:O81" si="5">SUM(L26/G26)</f>
        <v>0.16239745390030394</v>
      </c>
      <c r="P26" s="6">
        <f t="shared" ref="P26:P81" si="6">SUM(J26/G26)*100</f>
        <v>47.275879375850515</v>
      </c>
      <c r="Q26" s="6">
        <f t="shared" si="2"/>
        <v>1.2146002428181999</v>
      </c>
      <c r="R26" s="6">
        <f t="shared" si="3"/>
        <v>2.4190952932900482</v>
      </c>
    </row>
    <row r="27" spans="1:18" x14ac:dyDescent="0.3">
      <c r="A27" s="5">
        <v>25</v>
      </c>
      <c r="B27" s="5">
        <v>900213423</v>
      </c>
      <c r="C27" s="5" t="s">
        <v>42</v>
      </c>
      <c r="D27" s="5" t="s">
        <v>28</v>
      </c>
      <c r="E27" s="12">
        <v>3879352</v>
      </c>
      <c r="F27" s="13">
        <v>7757956</v>
      </c>
      <c r="G27" s="13">
        <v>11637308</v>
      </c>
      <c r="H27" s="13">
        <v>2498192</v>
      </c>
      <c r="I27" s="13">
        <v>4586114</v>
      </c>
      <c r="J27" s="13">
        <v>7084306</v>
      </c>
      <c r="K27" s="13">
        <v>4553002</v>
      </c>
      <c r="L27" s="13">
        <v>1952791</v>
      </c>
      <c r="M27" s="13">
        <v>550759</v>
      </c>
      <c r="N27" s="6">
        <f t="shared" si="4"/>
        <v>0.42890185420520349</v>
      </c>
      <c r="O27" s="6">
        <f t="shared" si="5"/>
        <v>0.16780435819005562</v>
      </c>
      <c r="P27" s="6">
        <f t="shared" si="6"/>
        <v>60.875814234701018</v>
      </c>
      <c r="Q27" s="6">
        <f t="shared" si="2"/>
        <v>1.5528638311226679</v>
      </c>
      <c r="R27" s="6">
        <f t="shared" si="3"/>
        <v>3.54563611307305</v>
      </c>
    </row>
    <row r="28" spans="1:18" x14ac:dyDescent="0.3">
      <c r="A28" s="5">
        <v>26</v>
      </c>
      <c r="B28" s="5">
        <v>900249144</v>
      </c>
      <c r="C28" s="5" t="s">
        <v>43</v>
      </c>
      <c r="D28" s="5" t="s">
        <v>30</v>
      </c>
      <c r="E28" s="12">
        <v>2128839</v>
      </c>
      <c r="F28" s="13">
        <v>22000000</v>
      </c>
      <c r="G28" s="13">
        <v>24128839</v>
      </c>
      <c r="H28" s="13">
        <v>13472298</v>
      </c>
      <c r="I28" s="13">
        <v>3357670</v>
      </c>
      <c r="J28" s="13">
        <v>16829968</v>
      </c>
      <c r="K28" s="13">
        <v>7298871</v>
      </c>
      <c r="L28" s="13">
        <v>2403712</v>
      </c>
      <c r="M28" s="13">
        <v>12897</v>
      </c>
      <c r="N28" s="6">
        <f t="shared" si="4"/>
        <v>0.32932654927042826</v>
      </c>
      <c r="O28" s="6">
        <f t="shared" si="5"/>
        <v>9.9619878105200177E-2</v>
      </c>
      <c r="P28" s="6">
        <f t="shared" si="6"/>
        <v>69.750426035832064</v>
      </c>
      <c r="Q28" s="6">
        <f t="shared" si="2"/>
        <v>0.15801602666449333</v>
      </c>
      <c r="R28" s="6">
        <f t="shared" si="3"/>
        <v>186.37760719547182</v>
      </c>
    </row>
    <row r="29" spans="1:18" x14ac:dyDescent="0.3">
      <c r="A29" s="5">
        <v>27</v>
      </c>
      <c r="B29" s="5">
        <v>900249144</v>
      </c>
      <c r="C29" s="5" t="s">
        <v>43</v>
      </c>
      <c r="D29" s="5" t="s">
        <v>30</v>
      </c>
      <c r="E29" s="12">
        <v>16888516</v>
      </c>
      <c r="F29" s="13">
        <v>0</v>
      </c>
      <c r="G29" s="13">
        <v>16888516</v>
      </c>
      <c r="H29" s="13">
        <v>7933362</v>
      </c>
      <c r="I29" s="13">
        <v>2994974</v>
      </c>
      <c r="J29" s="13">
        <v>10928336</v>
      </c>
      <c r="K29" s="13">
        <v>5960180</v>
      </c>
      <c r="L29" s="13">
        <v>2339243</v>
      </c>
      <c r="M29" s="13">
        <v>4558</v>
      </c>
      <c r="N29" s="6">
        <f t="shared" si="4"/>
        <v>0.39247858286159143</v>
      </c>
      <c r="O29" s="6">
        <f t="shared" si="5"/>
        <v>0.13851086738467724</v>
      </c>
      <c r="P29" s="6">
        <f t="shared" si="6"/>
        <v>64.708681331148327</v>
      </c>
      <c r="Q29" s="6">
        <f t="shared" si="2"/>
        <v>2.1287968455240036</v>
      </c>
      <c r="R29" s="6">
        <f t="shared" si="3"/>
        <v>513.21698113207549</v>
      </c>
    </row>
    <row r="30" spans="1:18" x14ac:dyDescent="0.3">
      <c r="A30" s="5">
        <v>28</v>
      </c>
      <c r="B30" s="5">
        <v>900275441</v>
      </c>
      <c r="C30" s="5" t="s">
        <v>44</v>
      </c>
      <c r="D30" s="5" t="s">
        <v>30</v>
      </c>
      <c r="E30" s="12">
        <v>16343412</v>
      </c>
      <c r="F30" s="13">
        <v>2061869</v>
      </c>
      <c r="G30" s="13">
        <v>18405281</v>
      </c>
      <c r="H30" s="13">
        <v>8343626</v>
      </c>
      <c r="I30" s="13">
        <v>1376636</v>
      </c>
      <c r="J30" s="13">
        <v>9720262</v>
      </c>
      <c r="K30" s="13">
        <v>8685019</v>
      </c>
      <c r="L30" s="13">
        <v>2041295</v>
      </c>
      <c r="M30" s="13">
        <v>3156895</v>
      </c>
      <c r="N30" s="6">
        <f t="shared" si="4"/>
        <v>0.23503633095103188</v>
      </c>
      <c r="O30" s="6">
        <f t="shared" si="5"/>
        <v>0.11090811381798517</v>
      </c>
      <c r="P30" s="6">
        <f t="shared" si="6"/>
        <v>52.812353150163801</v>
      </c>
      <c r="Q30" s="6">
        <f t="shared" si="2"/>
        <v>1.9587900991727099</v>
      </c>
      <c r="R30" s="6">
        <f t="shared" si="3"/>
        <v>0.64661479079918716</v>
      </c>
    </row>
    <row r="31" spans="1:18" x14ac:dyDescent="0.3">
      <c r="A31" s="5">
        <v>29</v>
      </c>
      <c r="B31" s="5">
        <v>900275441</v>
      </c>
      <c r="C31" s="5" t="s">
        <v>44</v>
      </c>
      <c r="D31" s="5" t="s">
        <v>30</v>
      </c>
      <c r="E31" s="12">
        <v>18368185</v>
      </c>
      <c r="F31" s="13">
        <v>1819288</v>
      </c>
      <c r="G31" s="13">
        <v>20187473</v>
      </c>
      <c r="H31" s="13">
        <v>7356832</v>
      </c>
      <c r="I31" s="13">
        <v>2661480</v>
      </c>
      <c r="J31" s="13">
        <v>10018312</v>
      </c>
      <c r="K31" s="13">
        <v>10169161</v>
      </c>
      <c r="L31" s="13">
        <v>1436807</v>
      </c>
      <c r="M31" s="13">
        <v>119251</v>
      </c>
      <c r="N31" s="6">
        <f t="shared" si="4"/>
        <v>0.14129061384710107</v>
      </c>
      <c r="O31" s="6">
        <f t="shared" si="5"/>
        <v>7.1173197358579743E-2</v>
      </c>
      <c r="P31" s="6">
        <f t="shared" si="6"/>
        <v>49.626379686055806</v>
      </c>
      <c r="Q31" s="6">
        <f t="shared" si="2"/>
        <v>2.4967519986863911</v>
      </c>
      <c r="R31" s="6">
        <f t="shared" si="3"/>
        <v>12.048594980335595</v>
      </c>
    </row>
    <row r="32" spans="1:18" x14ac:dyDescent="0.3">
      <c r="A32" s="5">
        <v>30</v>
      </c>
      <c r="B32" s="5">
        <v>900283591</v>
      </c>
      <c r="C32" s="5" t="s">
        <v>45</v>
      </c>
      <c r="D32" s="5" t="s">
        <v>28</v>
      </c>
      <c r="E32" s="12">
        <v>18696022</v>
      </c>
      <c r="F32" s="13">
        <v>281497178</v>
      </c>
      <c r="G32" s="13">
        <v>300193200</v>
      </c>
      <c r="H32" s="13">
        <v>6144200</v>
      </c>
      <c r="I32" s="13">
        <v>91262369</v>
      </c>
      <c r="J32" s="13">
        <v>97406569</v>
      </c>
      <c r="K32" s="13">
        <v>202786631</v>
      </c>
      <c r="L32" s="13">
        <v>165781</v>
      </c>
      <c r="M32" s="13">
        <v>9732</v>
      </c>
      <c r="N32" s="6">
        <f t="shared" si="4"/>
        <v>8.1751444452962977E-4</v>
      </c>
      <c r="O32" s="6">
        <f t="shared" si="5"/>
        <v>5.522476858236629E-4</v>
      </c>
      <c r="P32" s="6">
        <f t="shared" si="6"/>
        <v>32.44795984719174</v>
      </c>
      <c r="Q32" s="6">
        <f t="shared" si="2"/>
        <v>3.0428732788646204</v>
      </c>
      <c r="R32" s="6">
        <f t="shared" si="3"/>
        <v>17.034628031237155</v>
      </c>
    </row>
    <row r="33" spans="1:18" x14ac:dyDescent="0.3">
      <c r="A33" s="5">
        <v>31</v>
      </c>
      <c r="B33" s="5">
        <v>900283591</v>
      </c>
      <c r="C33" s="5" t="s">
        <v>45</v>
      </c>
      <c r="D33" s="5" t="s">
        <v>28</v>
      </c>
      <c r="E33" s="12">
        <v>18884269</v>
      </c>
      <c r="F33" s="13">
        <v>278988095</v>
      </c>
      <c r="G33" s="13">
        <v>297872364</v>
      </c>
      <c r="H33" s="13">
        <v>6078368</v>
      </c>
      <c r="I33" s="13">
        <v>94238452</v>
      </c>
      <c r="J33" s="13">
        <v>100316820</v>
      </c>
      <c r="K33" s="13">
        <v>197555544</v>
      </c>
      <c r="L33" s="13">
        <v>4125649</v>
      </c>
      <c r="M33" s="13">
        <v>196549</v>
      </c>
      <c r="N33" s="6">
        <f t="shared" si="4"/>
        <v>2.0883488848078089E-2</v>
      </c>
      <c r="O33" s="6">
        <f t="shared" si="5"/>
        <v>1.3850391975268979E-2</v>
      </c>
      <c r="P33" s="6">
        <f t="shared" si="6"/>
        <v>33.677786906072292</v>
      </c>
      <c r="Q33" s="6">
        <f t="shared" si="2"/>
        <v>3.1067992263712894</v>
      </c>
      <c r="R33" s="6">
        <f t="shared" si="3"/>
        <v>20.990434955151134</v>
      </c>
    </row>
    <row r="34" spans="1:18" x14ac:dyDescent="0.3">
      <c r="A34" s="5">
        <v>32</v>
      </c>
      <c r="B34" s="5">
        <v>900317030</v>
      </c>
      <c r="C34" s="5" t="s">
        <v>46</v>
      </c>
      <c r="D34" s="5" t="s">
        <v>28</v>
      </c>
      <c r="E34" s="12">
        <v>7023302</v>
      </c>
      <c r="F34" s="13">
        <v>7308389</v>
      </c>
      <c r="G34" s="13">
        <v>14331691</v>
      </c>
      <c r="H34" s="13">
        <v>10163613</v>
      </c>
      <c r="I34" s="13">
        <v>107120</v>
      </c>
      <c r="J34" s="13">
        <v>10270733</v>
      </c>
      <c r="K34" s="13">
        <v>4060958</v>
      </c>
      <c r="L34" s="13">
        <v>2451748</v>
      </c>
      <c r="M34" s="13">
        <v>218552</v>
      </c>
      <c r="N34" s="6">
        <f t="shared" si="4"/>
        <v>0.60373635974565609</v>
      </c>
      <c r="O34" s="6">
        <f t="shared" si="5"/>
        <v>0.17107178769065004</v>
      </c>
      <c r="P34" s="6">
        <f t="shared" si="6"/>
        <v>71.66448816123652</v>
      </c>
      <c r="Q34" s="6">
        <f t="shared" si="2"/>
        <v>0.69102414662974676</v>
      </c>
      <c r="R34" s="6">
        <f t="shared" si="3"/>
        <v>11.218144880852154</v>
      </c>
    </row>
    <row r="35" spans="1:18" x14ac:dyDescent="0.3">
      <c r="A35" s="5">
        <v>33</v>
      </c>
      <c r="B35" s="5">
        <v>900317030</v>
      </c>
      <c r="C35" s="5" t="s">
        <v>46</v>
      </c>
      <c r="D35" s="5" t="s">
        <v>28</v>
      </c>
      <c r="E35" s="12">
        <v>4682558</v>
      </c>
      <c r="F35" s="13">
        <v>8291541</v>
      </c>
      <c r="G35" s="13">
        <v>12974099</v>
      </c>
      <c r="H35" s="13">
        <v>11822466</v>
      </c>
      <c r="I35" s="13">
        <v>36713</v>
      </c>
      <c r="J35" s="13">
        <v>11859179</v>
      </c>
      <c r="K35" s="13">
        <v>1114920</v>
      </c>
      <c r="L35" s="13">
        <v>629666</v>
      </c>
      <c r="M35" s="13">
        <v>758309</v>
      </c>
      <c r="N35" s="6">
        <f t="shared" si="4"/>
        <v>0.56476339109532525</v>
      </c>
      <c r="O35" s="6">
        <f t="shared" si="5"/>
        <v>4.8532541643161502E-2</v>
      </c>
      <c r="P35" s="6">
        <f t="shared" si="6"/>
        <v>91.406570891743627</v>
      </c>
      <c r="Q35" s="6">
        <f t="shared" si="2"/>
        <v>0.39607286669295561</v>
      </c>
      <c r="R35" s="6">
        <f t="shared" si="3"/>
        <v>0.83035543558100988</v>
      </c>
    </row>
    <row r="36" spans="1:18" x14ac:dyDescent="0.3">
      <c r="A36" s="5">
        <v>34</v>
      </c>
      <c r="B36" s="5">
        <v>900337553</v>
      </c>
      <c r="C36" s="5" t="s">
        <v>47</v>
      </c>
      <c r="D36" s="5" t="s">
        <v>30</v>
      </c>
      <c r="E36" s="12">
        <v>63187290</v>
      </c>
      <c r="F36" s="13">
        <v>2155408</v>
      </c>
      <c r="G36" s="13">
        <v>65342698</v>
      </c>
      <c r="H36" s="13">
        <v>33216296</v>
      </c>
      <c r="I36" s="13">
        <v>12272284</v>
      </c>
      <c r="J36" s="13">
        <v>45488580</v>
      </c>
      <c r="K36" s="13">
        <v>19854118</v>
      </c>
      <c r="L36" s="13">
        <v>4161713</v>
      </c>
      <c r="M36" s="13">
        <v>1405765</v>
      </c>
      <c r="N36" s="6">
        <f t="shared" si="4"/>
        <v>0.20961459985278622</v>
      </c>
      <c r="O36" s="6">
        <f t="shared" si="5"/>
        <v>6.369055957866937E-2</v>
      </c>
      <c r="P36" s="6">
        <f t="shared" si="6"/>
        <v>69.615399107027997</v>
      </c>
      <c r="Q36" s="6">
        <f t="shared" si="2"/>
        <v>1.902297896189268</v>
      </c>
      <c r="R36" s="6">
        <f t="shared" si="3"/>
        <v>2.9604613857935003</v>
      </c>
    </row>
    <row r="37" spans="1:18" x14ac:dyDescent="0.3">
      <c r="A37" s="5">
        <v>35</v>
      </c>
      <c r="B37" s="5">
        <v>900468560</v>
      </c>
      <c r="C37" s="5" t="s">
        <v>48</v>
      </c>
      <c r="D37" s="5" t="s">
        <v>28</v>
      </c>
      <c r="E37" s="12">
        <v>1309331</v>
      </c>
      <c r="F37" s="13">
        <v>1047662</v>
      </c>
      <c r="G37" s="13">
        <v>2356993</v>
      </c>
      <c r="H37" s="13">
        <v>1354905</v>
      </c>
      <c r="I37" s="13"/>
      <c r="J37" s="13">
        <v>1354905</v>
      </c>
      <c r="K37" s="13">
        <v>1002088</v>
      </c>
      <c r="L37" s="13">
        <v>406350</v>
      </c>
      <c r="M37" s="13">
        <v>74111</v>
      </c>
      <c r="N37" s="6">
        <f t="shared" si="4"/>
        <v>0.40550330909061877</v>
      </c>
      <c r="O37" s="6">
        <f t="shared" si="5"/>
        <v>0.17240186967038088</v>
      </c>
      <c r="P37" s="6">
        <f t="shared" si="6"/>
        <v>57.484472800725328</v>
      </c>
      <c r="Q37" s="6">
        <f t="shared" si="2"/>
        <v>0.9663636933954779</v>
      </c>
      <c r="R37" s="6">
        <f t="shared" si="3"/>
        <v>5.482991728623281</v>
      </c>
    </row>
    <row r="38" spans="1:18" x14ac:dyDescent="0.3">
      <c r="A38" s="5">
        <v>36</v>
      </c>
      <c r="B38" s="5">
        <v>900468560</v>
      </c>
      <c r="C38" s="5" t="s">
        <v>48</v>
      </c>
      <c r="D38" s="5" t="s">
        <v>28</v>
      </c>
      <c r="E38" s="12">
        <v>1698173</v>
      </c>
      <c r="F38" s="13">
        <v>1173508</v>
      </c>
      <c r="G38" s="13">
        <v>2871681</v>
      </c>
      <c r="H38" s="13">
        <v>1666694</v>
      </c>
      <c r="I38" s="13">
        <v>407707</v>
      </c>
      <c r="J38" s="13">
        <v>2074401</v>
      </c>
      <c r="K38" s="13">
        <v>797280</v>
      </c>
      <c r="L38" s="13">
        <v>367386</v>
      </c>
      <c r="M38" s="13">
        <v>99270</v>
      </c>
      <c r="N38" s="6">
        <f t="shared" si="4"/>
        <v>0.46079921733895246</v>
      </c>
      <c r="O38" s="6">
        <f t="shared" si="5"/>
        <v>0.12793412638799365</v>
      </c>
      <c r="P38" s="6">
        <f t="shared" si="6"/>
        <v>72.236470555051199</v>
      </c>
      <c r="Q38" s="6">
        <f t="shared" si="2"/>
        <v>1.01888709025172</v>
      </c>
      <c r="R38" s="6">
        <f t="shared" si="3"/>
        <v>3.7008763977032335</v>
      </c>
    </row>
    <row r="39" spans="1:18" x14ac:dyDescent="0.3">
      <c r="A39" s="5">
        <v>37</v>
      </c>
      <c r="B39" s="5">
        <v>900484037</v>
      </c>
      <c r="C39" s="5" t="s">
        <v>49</v>
      </c>
      <c r="D39" s="5" t="s">
        <v>28</v>
      </c>
      <c r="E39" s="12">
        <v>1149989</v>
      </c>
      <c r="F39" s="13">
        <v>20678497</v>
      </c>
      <c r="G39" s="13">
        <v>21828486</v>
      </c>
      <c r="H39" s="13">
        <v>2005052</v>
      </c>
      <c r="I39" s="13"/>
      <c r="J39" s="13">
        <v>2005052</v>
      </c>
      <c r="K39" s="13">
        <v>19823434</v>
      </c>
      <c r="L39" s="13">
        <v>76589</v>
      </c>
      <c r="M39" s="13">
        <v>94</v>
      </c>
      <c r="N39" s="6">
        <f t="shared" si="4"/>
        <v>3.8635586548728135E-3</v>
      </c>
      <c r="O39" s="6">
        <f t="shared" si="5"/>
        <v>3.5086721085466027E-3</v>
      </c>
      <c r="P39" s="6">
        <f t="shared" si="6"/>
        <v>9.1854835924030631</v>
      </c>
      <c r="Q39" s="6">
        <f t="shared" si="2"/>
        <v>0.57354572350243282</v>
      </c>
      <c r="R39" s="6">
        <f t="shared" si="3"/>
        <v>814.77659574468089</v>
      </c>
    </row>
    <row r="40" spans="1:18" x14ac:dyDescent="0.3">
      <c r="A40" s="5">
        <v>38</v>
      </c>
      <c r="B40" s="5">
        <v>900484037</v>
      </c>
      <c r="C40" s="5" t="s">
        <v>49</v>
      </c>
      <c r="D40" s="5" t="s">
        <v>28</v>
      </c>
      <c r="E40" s="12">
        <v>841178</v>
      </c>
      <c r="F40" s="13">
        <v>20914751</v>
      </c>
      <c r="G40" s="13">
        <v>21755929</v>
      </c>
      <c r="H40" s="13">
        <v>2008990</v>
      </c>
      <c r="I40" s="13"/>
      <c r="J40" s="13">
        <v>2008990</v>
      </c>
      <c r="K40" s="13">
        <v>19746939</v>
      </c>
      <c r="L40" s="13">
        <v>412531</v>
      </c>
      <c r="M40" s="13">
        <v>3149</v>
      </c>
      <c r="N40" s="6">
        <f t="shared" si="4"/>
        <v>2.0890883392104466E-2</v>
      </c>
      <c r="O40" s="6">
        <f t="shared" si="5"/>
        <v>1.8961773592844507E-2</v>
      </c>
      <c r="P40" s="6">
        <f t="shared" si="6"/>
        <v>9.2342184054746639</v>
      </c>
      <c r="Q40" s="6">
        <f t="shared" si="2"/>
        <v>0.41870691242863328</v>
      </c>
      <c r="R40" s="6">
        <f t="shared" si="3"/>
        <v>131.00381073356621</v>
      </c>
    </row>
    <row r="41" spans="1:18" x14ac:dyDescent="0.3">
      <c r="A41" s="5">
        <v>39</v>
      </c>
      <c r="B41" s="5">
        <v>900486763</v>
      </c>
      <c r="C41" s="5" t="s">
        <v>50</v>
      </c>
      <c r="D41" s="5" t="s">
        <v>30</v>
      </c>
      <c r="E41" s="12">
        <v>900346</v>
      </c>
      <c r="F41" s="13">
        <v>6544632</v>
      </c>
      <c r="G41" s="13">
        <v>7444978</v>
      </c>
      <c r="H41" s="13">
        <v>59123</v>
      </c>
      <c r="I41" s="13"/>
      <c r="J41" s="13">
        <v>59123</v>
      </c>
      <c r="K41" s="13">
        <v>7385855</v>
      </c>
      <c r="L41" s="13">
        <v>630712</v>
      </c>
      <c r="M41" s="13">
        <v>80</v>
      </c>
      <c r="N41" s="6">
        <f t="shared" si="4"/>
        <v>8.5394581940750253E-2</v>
      </c>
      <c r="O41" s="6">
        <f t="shared" si="5"/>
        <v>8.4716435696653505E-2</v>
      </c>
      <c r="P41" s="6">
        <f t="shared" si="6"/>
        <v>0.79413263544902346</v>
      </c>
      <c r="Q41" s="6">
        <f t="shared" si="2"/>
        <v>15.228354447507739</v>
      </c>
      <c r="R41" s="6">
        <f t="shared" si="3"/>
        <v>7883.9</v>
      </c>
    </row>
    <row r="42" spans="1:18" x14ac:dyDescent="0.3">
      <c r="A42" s="5">
        <v>40</v>
      </c>
      <c r="B42" s="5">
        <v>900569143</v>
      </c>
      <c r="C42" s="5" t="s">
        <v>51</v>
      </c>
      <c r="D42" s="5" t="s">
        <v>28</v>
      </c>
      <c r="E42" s="12">
        <v>82481069</v>
      </c>
      <c r="F42" s="13">
        <v>41985757</v>
      </c>
      <c r="G42" s="13">
        <v>124466826</v>
      </c>
      <c r="H42" s="13">
        <v>83737322</v>
      </c>
      <c r="I42" s="13">
        <v>3586060</v>
      </c>
      <c r="J42" s="13">
        <v>87323382</v>
      </c>
      <c r="K42" s="13">
        <v>37143444</v>
      </c>
      <c r="L42" s="13">
        <v>31774895</v>
      </c>
      <c r="M42" s="13">
        <v>344889</v>
      </c>
      <c r="N42" s="6">
        <f t="shared" si="4"/>
        <v>0.85546442596976202</v>
      </c>
      <c r="O42" s="6">
        <f t="shared" si="5"/>
        <v>0.25528806366444984</v>
      </c>
      <c r="P42" s="6">
        <f t="shared" si="6"/>
        <v>70.157956787618247</v>
      </c>
      <c r="Q42" s="6">
        <f t="shared" si="2"/>
        <v>0.98499769314332741</v>
      </c>
      <c r="R42" s="6">
        <f t="shared" si="3"/>
        <v>92.130787006834083</v>
      </c>
    </row>
    <row r="43" spans="1:18" x14ac:dyDescent="0.3">
      <c r="A43" s="5">
        <v>41</v>
      </c>
      <c r="B43" s="5">
        <v>900569143</v>
      </c>
      <c r="C43" s="5" t="s">
        <v>51</v>
      </c>
      <c r="D43" s="5" t="s">
        <v>28</v>
      </c>
      <c r="E43" s="12">
        <v>148676116</v>
      </c>
      <c r="F43" s="13">
        <v>29746921</v>
      </c>
      <c r="G43" s="13">
        <v>178423037</v>
      </c>
      <c r="H43" s="13">
        <v>156441631</v>
      </c>
      <c r="I43" s="13">
        <v>4065630</v>
      </c>
      <c r="J43" s="13">
        <v>160507261</v>
      </c>
      <c r="K43" s="13">
        <v>17915776</v>
      </c>
      <c r="L43" s="13">
        <v>-22516866</v>
      </c>
      <c r="M43" s="13">
        <v>1115726</v>
      </c>
      <c r="N43" s="6">
        <f t="shared" si="4"/>
        <v>-1.2568177900862345</v>
      </c>
      <c r="O43" s="6">
        <f t="shared" si="5"/>
        <v>-0.12619932032655626</v>
      </c>
      <c r="P43" s="6">
        <f t="shared" si="6"/>
        <v>89.958821292790788</v>
      </c>
      <c r="Q43" s="6">
        <f t="shared" si="2"/>
        <v>0.95036158246138458</v>
      </c>
      <c r="R43" s="6">
        <f t="shared" si="3"/>
        <v>-20.181358147071951</v>
      </c>
    </row>
    <row r="44" spans="1:18" x14ac:dyDescent="0.3">
      <c r="A44" s="5">
        <v>42</v>
      </c>
      <c r="B44" s="5">
        <v>900582115</v>
      </c>
      <c r="C44" s="5" t="s">
        <v>52</v>
      </c>
      <c r="D44" s="5" t="s">
        <v>28</v>
      </c>
      <c r="E44" s="12">
        <v>13753160</v>
      </c>
      <c r="F44" s="13">
        <v>1940770</v>
      </c>
      <c r="G44" s="13">
        <v>15693930</v>
      </c>
      <c r="H44" s="13">
        <v>7391518</v>
      </c>
      <c r="I44" s="13">
        <v>0</v>
      </c>
      <c r="J44" s="13">
        <v>7391518</v>
      </c>
      <c r="K44" s="13">
        <v>8302412</v>
      </c>
      <c r="L44" s="13">
        <v>-965298</v>
      </c>
      <c r="M44" s="13">
        <v>249559</v>
      </c>
      <c r="N44" s="6">
        <f t="shared" si="4"/>
        <v>-0.11626717633381721</v>
      </c>
      <c r="O44" s="6">
        <f t="shared" si="5"/>
        <v>-6.1507729421502455E-2</v>
      </c>
      <c r="P44" s="6">
        <f t="shared" si="6"/>
        <v>47.097941688283306</v>
      </c>
      <c r="Q44" s="6">
        <f t="shared" si="2"/>
        <v>1.8606678628124831</v>
      </c>
      <c r="R44" s="6">
        <f t="shared" si="3"/>
        <v>-3.8680151787753596</v>
      </c>
    </row>
    <row r="45" spans="1:18" x14ac:dyDescent="0.3">
      <c r="A45" s="5">
        <v>43</v>
      </c>
      <c r="B45" s="5">
        <v>900582115</v>
      </c>
      <c r="C45" s="5" t="s">
        <v>52</v>
      </c>
      <c r="D45" s="5" t="s">
        <v>28</v>
      </c>
      <c r="E45" s="12">
        <v>13460802</v>
      </c>
      <c r="F45" s="13">
        <v>1588807</v>
      </c>
      <c r="G45" s="13">
        <v>15049609</v>
      </c>
      <c r="H45" s="13">
        <v>6076740</v>
      </c>
      <c r="I45" s="13">
        <v>0</v>
      </c>
      <c r="J45" s="13">
        <v>6076740</v>
      </c>
      <c r="K45" s="13">
        <v>8972869</v>
      </c>
      <c r="L45" s="13">
        <v>1020882</v>
      </c>
      <c r="M45" s="13">
        <v>265912</v>
      </c>
      <c r="N45" s="6">
        <f t="shared" si="4"/>
        <v>0.11377431231861292</v>
      </c>
      <c r="O45" s="6">
        <f t="shared" si="5"/>
        <v>6.7834453373506243E-2</v>
      </c>
      <c r="P45" s="6">
        <f t="shared" si="6"/>
        <v>40.378058991432937</v>
      </c>
      <c r="Q45" s="6">
        <f t="shared" si="2"/>
        <v>2.2151354180037321</v>
      </c>
      <c r="R45" s="6">
        <f t="shared" si="3"/>
        <v>3.8391723577724961</v>
      </c>
    </row>
    <row r="46" spans="1:18" x14ac:dyDescent="0.3">
      <c r="A46" s="5">
        <v>44</v>
      </c>
      <c r="B46" s="5">
        <v>900594524</v>
      </c>
      <c r="C46" s="5" t="s">
        <v>53</v>
      </c>
      <c r="D46" s="5" t="s">
        <v>54</v>
      </c>
      <c r="E46" s="12">
        <v>28483392</v>
      </c>
      <c r="F46" s="13">
        <v>3742028</v>
      </c>
      <c r="G46" s="13">
        <v>32225420</v>
      </c>
      <c r="H46" s="13">
        <v>20567724</v>
      </c>
      <c r="I46" s="13">
        <v>17819</v>
      </c>
      <c r="J46" s="13">
        <v>20585543</v>
      </c>
      <c r="K46" s="13">
        <v>11639877</v>
      </c>
      <c r="L46" s="13">
        <v>7484683</v>
      </c>
      <c r="M46" s="13">
        <v>17601038</v>
      </c>
      <c r="N46" s="6">
        <f t="shared" si="4"/>
        <v>0.64302079824383029</v>
      </c>
      <c r="O46" s="6">
        <f t="shared" si="5"/>
        <v>0.23226021569307709</v>
      </c>
      <c r="P46" s="6">
        <f t="shared" si="6"/>
        <v>63.879828408753092</v>
      </c>
      <c r="Q46" s="6">
        <f t="shared" si="2"/>
        <v>1.3848587233084224</v>
      </c>
      <c r="R46" s="6">
        <f t="shared" si="3"/>
        <v>0.42524099999102327</v>
      </c>
    </row>
    <row r="47" spans="1:18" x14ac:dyDescent="0.3">
      <c r="A47" s="5">
        <v>45</v>
      </c>
      <c r="B47" s="5">
        <v>900594524</v>
      </c>
      <c r="C47" s="5" t="s">
        <v>53</v>
      </c>
      <c r="D47" s="5" t="s">
        <v>54</v>
      </c>
      <c r="E47" s="12">
        <v>39096485</v>
      </c>
      <c r="F47" s="13">
        <v>2348527</v>
      </c>
      <c r="G47" s="13">
        <v>41445012</v>
      </c>
      <c r="H47" s="13">
        <v>29396770</v>
      </c>
      <c r="I47" s="13">
        <v>1251379</v>
      </c>
      <c r="J47" s="13">
        <v>30648149</v>
      </c>
      <c r="K47" s="13">
        <v>10796863</v>
      </c>
      <c r="L47" s="13">
        <v>4177128</v>
      </c>
      <c r="M47" s="13">
        <v>4127063</v>
      </c>
      <c r="N47" s="6">
        <f t="shared" si="4"/>
        <v>0.38688348643490245</v>
      </c>
      <c r="O47" s="6">
        <f t="shared" si="5"/>
        <v>0.10078723104242315</v>
      </c>
      <c r="P47" s="6">
        <f t="shared" si="6"/>
        <v>73.94894468844646</v>
      </c>
      <c r="Q47" s="6">
        <f t="shared" si="2"/>
        <v>1.329958529457488</v>
      </c>
      <c r="R47" s="6">
        <f t="shared" si="3"/>
        <v>1.0121309027751697</v>
      </c>
    </row>
    <row r="48" spans="1:18" x14ac:dyDescent="0.3">
      <c r="A48" s="5">
        <v>46</v>
      </c>
      <c r="B48" s="5">
        <v>900670754</v>
      </c>
      <c r="C48" s="5" t="s">
        <v>55</v>
      </c>
      <c r="D48" s="5" t="s">
        <v>28</v>
      </c>
      <c r="E48" s="12">
        <v>6963613</v>
      </c>
      <c r="F48" s="13">
        <v>718913</v>
      </c>
      <c r="G48" s="13">
        <v>7682526</v>
      </c>
      <c r="H48" s="13">
        <v>7211583</v>
      </c>
      <c r="I48" s="13">
        <v>635093</v>
      </c>
      <c r="J48" s="13">
        <v>7846676</v>
      </c>
      <c r="K48" s="13">
        <v>-164150</v>
      </c>
      <c r="L48" s="13">
        <v>1004440</v>
      </c>
      <c r="M48" s="13">
        <v>967648</v>
      </c>
      <c r="N48" s="6">
        <f t="shared" si="4"/>
        <v>-6.1190374657325615</v>
      </c>
      <c r="O48" s="6">
        <f t="shared" si="5"/>
        <v>0.13074345599351048</v>
      </c>
      <c r="P48" s="6">
        <f t="shared" si="6"/>
        <v>102.13666702852682</v>
      </c>
      <c r="Q48" s="6">
        <f t="shared" si="2"/>
        <v>0.96561503902818557</v>
      </c>
      <c r="R48" s="6">
        <f t="shared" si="3"/>
        <v>1.0380220906776019</v>
      </c>
    </row>
    <row r="49" spans="1:18" x14ac:dyDescent="0.3">
      <c r="A49" s="5">
        <v>47</v>
      </c>
      <c r="B49" s="5">
        <v>900676165</v>
      </c>
      <c r="C49" s="5" t="s">
        <v>56</v>
      </c>
      <c r="D49" s="5" t="s">
        <v>28</v>
      </c>
      <c r="E49" s="12">
        <v>40467404</v>
      </c>
      <c r="F49" s="13">
        <v>6958129</v>
      </c>
      <c r="G49" s="13">
        <v>47425533</v>
      </c>
      <c r="H49" s="13">
        <v>11432668</v>
      </c>
      <c r="I49" s="13">
        <v>24279571</v>
      </c>
      <c r="J49" s="13">
        <v>35712239</v>
      </c>
      <c r="K49" s="13">
        <v>11713294</v>
      </c>
      <c r="L49" s="13">
        <v>-151455</v>
      </c>
      <c r="M49" s="13">
        <v>337288</v>
      </c>
      <c r="N49" s="6">
        <f t="shared" si="4"/>
        <v>-1.2930180015971597E-2</v>
      </c>
      <c r="O49" s="6">
        <f t="shared" si="5"/>
        <v>-3.1935329013592743E-3</v>
      </c>
      <c r="P49" s="6">
        <f t="shared" si="6"/>
        <v>75.301713530557478</v>
      </c>
      <c r="Q49" s="6">
        <f t="shared" si="2"/>
        <v>3.5396290699598727</v>
      </c>
      <c r="R49" s="6">
        <f t="shared" si="3"/>
        <v>-0.44903761770356493</v>
      </c>
    </row>
    <row r="50" spans="1:18" x14ac:dyDescent="0.3">
      <c r="A50" s="5">
        <v>48</v>
      </c>
      <c r="B50" s="5">
        <v>900676165</v>
      </c>
      <c r="C50" s="5" t="s">
        <v>56</v>
      </c>
      <c r="D50" s="5" t="s">
        <v>28</v>
      </c>
      <c r="E50" s="12">
        <v>36788186</v>
      </c>
      <c r="F50" s="13">
        <v>9306776</v>
      </c>
      <c r="G50" s="13">
        <v>46094962</v>
      </c>
      <c r="H50" s="13">
        <v>16924137</v>
      </c>
      <c r="I50" s="13">
        <v>19619929</v>
      </c>
      <c r="J50" s="13">
        <v>36544066</v>
      </c>
      <c r="K50" s="13">
        <v>9550896</v>
      </c>
      <c r="L50" s="13">
        <v>-1909182</v>
      </c>
      <c r="M50" s="13">
        <v>1208168</v>
      </c>
      <c r="N50" s="6">
        <f t="shared" si="4"/>
        <v>-0.19989559094769746</v>
      </c>
      <c r="O50" s="6">
        <f t="shared" si="5"/>
        <v>-4.1418452628293738E-2</v>
      </c>
      <c r="P50" s="6">
        <f t="shared" si="6"/>
        <v>79.279956885526886</v>
      </c>
      <c r="Q50" s="6">
        <f t="shared" si="2"/>
        <v>2.1737111913003302</v>
      </c>
      <c r="R50" s="6">
        <f t="shared" si="3"/>
        <v>-1.5802289085623853</v>
      </c>
    </row>
    <row r="51" spans="1:18" x14ac:dyDescent="0.3">
      <c r="A51" s="5">
        <v>49</v>
      </c>
      <c r="B51" s="5">
        <v>900707908</v>
      </c>
      <c r="C51" s="5" t="s">
        <v>57</v>
      </c>
      <c r="D51" s="5" t="s">
        <v>28</v>
      </c>
      <c r="E51" s="12">
        <v>19662485</v>
      </c>
      <c r="F51" s="13">
        <v>66213620</v>
      </c>
      <c r="G51" s="13">
        <v>85876105</v>
      </c>
      <c r="H51" s="13">
        <v>10410774</v>
      </c>
      <c r="I51" s="13">
        <v>68725346</v>
      </c>
      <c r="J51" s="13">
        <v>79136120</v>
      </c>
      <c r="K51" s="13">
        <v>6739985</v>
      </c>
      <c r="L51" s="13">
        <v>5371609</v>
      </c>
      <c r="M51" s="13">
        <v>8121598</v>
      </c>
      <c r="N51" s="6">
        <f t="shared" si="4"/>
        <v>0.79697640276647497</v>
      </c>
      <c r="O51" s="6">
        <f t="shared" si="5"/>
        <v>6.2550682753951176E-2</v>
      </c>
      <c r="P51" s="6">
        <f t="shared" si="6"/>
        <v>92.151501281992239</v>
      </c>
      <c r="Q51" s="6">
        <f t="shared" si="2"/>
        <v>1.8886669713510253</v>
      </c>
      <c r="R51" s="6">
        <f t="shared" si="3"/>
        <v>0.6613980401393913</v>
      </c>
    </row>
    <row r="52" spans="1:18" x14ac:dyDescent="0.3">
      <c r="A52" s="5">
        <v>50</v>
      </c>
      <c r="B52" s="5">
        <v>900707908</v>
      </c>
      <c r="C52" s="5" t="s">
        <v>57</v>
      </c>
      <c r="D52" s="5" t="s">
        <v>28</v>
      </c>
      <c r="E52" s="12">
        <v>9937959</v>
      </c>
      <c r="F52" s="13">
        <v>33438013</v>
      </c>
      <c r="G52" s="13">
        <v>43375972</v>
      </c>
      <c r="H52" s="13">
        <v>13394613</v>
      </c>
      <c r="I52" s="13">
        <v>23977562</v>
      </c>
      <c r="J52" s="13">
        <v>37372175</v>
      </c>
      <c r="K52" s="13">
        <v>6003797</v>
      </c>
      <c r="L52" s="13">
        <v>4925400</v>
      </c>
      <c r="M52" s="13">
        <v>6039107</v>
      </c>
      <c r="N52" s="6">
        <f t="shared" si="4"/>
        <v>0.82038083566116571</v>
      </c>
      <c r="O52" s="6">
        <f t="shared" si="5"/>
        <v>0.11355134589260617</v>
      </c>
      <c r="P52" s="6">
        <f t="shared" si="6"/>
        <v>86.158703256263621</v>
      </c>
      <c r="Q52" s="6">
        <f t="shared" si="2"/>
        <v>0.74193700109140892</v>
      </c>
      <c r="R52" s="6">
        <f t="shared" si="3"/>
        <v>0.81558415838633092</v>
      </c>
    </row>
    <row r="53" spans="1:18" x14ac:dyDescent="0.3">
      <c r="A53" s="5">
        <v>51</v>
      </c>
      <c r="B53" s="5">
        <v>900822643</v>
      </c>
      <c r="C53" s="5" t="s">
        <v>58</v>
      </c>
      <c r="D53" s="5" t="s">
        <v>28</v>
      </c>
      <c r="E53" s="12">
        <v>2091361</v>
      </c>
      <c r="F53" s="13">
        <v>16996389</v>
      </c>
      <c r="G53" s="13">
        <v>19087750</v>
      </c>
      <c r="H53" s="13">
        <v>8913382</v>
      </c>
      <c r="I53" s="13">
        <v>2512139</v>
      </c>
      <c r="J53" s="13">
        <v>11425521</v>
      </c>
      <c r="K53" s="13">
        <v>7662229</v>
      </c>
      <c r="L53" s="13">
        <v>3872621</v>
      </c>
      <c r="M53" s="13">
        <v>2726993</v>
      </c>
      <c r="N53" s="6">
        <f t="shared" si="4"/>
        <v>0.50541702682078549</v>
      </c>
      <c r="O53" s="6">
        <f t="shared" si="5"/>
        <v>0.20288514885201242</v>
      </c>
      <c r="P53" s="6">
        <f t="shared" si="6"/>
        <v>59.85787219551807</v>
      </c>
      <c r="Q53" s="6">
        <f t="shared" si="2"/>
        <v>0.23463159101674314</v>
      </c>
      <c r="R53" s="6">
        <f t="shared" si="3"/>
        <v>1.4201066889427292</v>
      </c>
    </row>
    <row r="54" spans="1:18" x14ac:dyDescent="0.3">
      <c r="A54" s="5">
        <v>52</v>
      </c>
      <c r="B54" s="5">
        <v>900822643</v>
      </c>
      <c r="C54" s="5" t="s">
        <v>58</v>
      </c>
      <c r="D54" s="5" t="s">
        <v>28</v>
      </c>
      <c r="E54" s="12">
        <v>6834706</v>
      </c>
      <c r="F54" s="13">
        <v>9018644</v>
      </c>
      <c r="G54" s="13">
        <v>15853350</v>
      </c>
      <c r="H54" s="13">
        <v>8383075</v>
      </c>
      <c r="I54" s="13">
        <v>1562433</v>
      </c>
      <c r="J54" s="13">
        <v>9945508</v>
      </c>
      <c r="K54" s="13">
        <v>5907842</v>
      </c>
      <c r="L54" s="13">
        <v>2278813</v>
      </c>
      <c r="M54" s="13">
        <v>1702739</v>
      </c>
      <c r="N54" s="6">
        <f t="shared" si="4"/>
        <v>0.38572680176619484</v>
      </c>
      <c r="O54" s="6">
        <f t="shared" si="5"/>
        <v>0.14374330977364405</v>
      </c>
      <c r="P54" s="6">
        <f t="shared" si="6"/>
        <v>62.734425216121515</v>
      </c>
      <c r="Q54" s="6">
        <f t="shared" si="2"/>
        <v>0.81529820501426986</v>
      </c>
      <c r="R54" s="6">
        <f t="shared" si="3"/>
        <v>1.3383219624381657</v>
      </c>
    </row>
    <row r="55" spans="1:18" x14ac:dyDescent="0.3">
      <c r="A55" s="5">
        <v>53</v>
      </c>
      <c r="B55" s="5">
        <v>900854705</v>
      </c>
      <c r="C55" s="5" t="s">
        <v>59</v>
      </c>
      <c r="D55" s="5" t="s">
        <v>28</v>
      </c>
      <c r="E55" s="12">
        <v>9695340</v>
      </c>
      <c r="F55" s="13">
        <v>752634</v>
      </c>
      <c r="G55" s="13">
        <v>10447974</v>
      </c>
      <c r="H55" s="13">
        <v>5391121</v>
      </c>
      <c r="I55" s="13">
        <v>23111</v>
      </c>
      <c r="J55" s="13">
        <v>5414232</v>
      </c>
      <c r="K55" s="13">
        <v>5033742</v>
      </c>
      <c r="L55" s="13">
        <v>-1366401</v>
      </c>
      <c r="M55" s="13">
        <v>369453</v>
      </c>
      <c r="N55" s="6">
        <f t="shared" si="4"/>
        <v>-0.27144835790153726</v>
      </c>
      <c r="O55" s="6">
        <f t="shared" si="5"/>
        <v>-0.13078143188334887</v>
      </c>
      <c r="P55" s="6">
        <f t="shared" si="6"/>
        <v>51.820879339860539</v>
      </c>
      <c r="Q55" s="6">
        <f t="shared" si="2"/>
        <v>1.7983903533235481</v>
      </c>
      <c r="R55" s="6">
        <f t="shared" si="3"/>
        <v>-3.6984433743940368</v>
      </c>
    </row>
    <row r="56" spans="1:18" x14ac:dyDescent="0.3">
      <c r="A56" s="5">
        <v>54</v>
      </c>
      <c r="B56" s="5">
        <v>900854705</v>
      </c>
      <c r="C56" s="5" t="s">
        <v>59</v>
      </c>
      <c r="D56" s="5" t="s">
        <v>28</v>
      </c>
      <c r="E56" s="12">
        <v>15949884</v>
      </c>
      <c r="F56" s="13">
        <v>1189419</v>
      </c>
      <c r="G56" s="13">
        <v>17139303</v>
      </c>
      <c r="H56" s="13">
        <v>8648545</v>
      </c>
      <c r="I56" s="13">
        <v>1776301</v>
      </c>
      <c r="J56" s="13">
        <v>10424846</v>
      </c>
      <c r="K56" s="13">
        <v>6714457</v>
      </c>
      <c r="L56" s="13">
        <v>1543618</v>
      </c>
      <c r="M56" s="13">
        <v>126013</v>
      </c>
      <c r="N56" s="6">
        <f t="shared" si="4"/>
        <v>0.22989468843124619</v>
      </c>
      <c r="O56" s="6">
        <f t="shared" si="5"/>
        <v>9.0063055656347285E-2</v>
      </c>
      <c r="P56" s="6">
        <f t="shared" si="6"/>
        <v>60.824212046429196</v>
      </c>
      <c r="Q56" s="6">
        <f t="shared" si="2"/>
        <v>1.8442274394132192</v>
      </c>
      <c r="R56" s="6">
        <f t="shared" si="3"/>
        <v>12.249672652821534</v>
      </c>
    </row>
    <row r="57" spans="1:18" x14ac:dyDescent="0.3">
      <c r="A57" s="5">
        <v>55</v>
      </c>
      <c r="B57" s="5">
        <v>900874145</v>
      </c>
      <c r="C57" s="5" t="s">
        <v>60</v>
      </c>
      <c r="D57" s="5" t="s">
        <v>28</v>
      </c>
      <c r="E57" s="12">
        <v>738701</v>
      </c>
      <c r="F57" s="13">
        <v>27041632</v>
      </c>
      <c r="G57" s="13">
        <v>27780333</v>
      </c>
      <c r="H57" s="13">
        <v>600381</v>
      </c>
      <c r="I57" s="13"/>
      <c r="J57" s="13">
        <v>600381</v>
      </c>
      <c r="K57" s="13">
        <v>27179952</v>
      </c>
      <c r="L57" s="13">
        <v>2184321</v>
      </c>
      <c r="M57" s="13">
        <v>181</v>
      </c>
      <c r="N57" s="6">
        <f t="shared" si="4"/>
        <v>8.0365152962742534E-2</v>
      </c>
      <c r="O57" s="6">
        <f t="shared" si="5"/>
        <v>7.8628323137811193E-2</v>
      </c>
      <c r="P57" s="6">
        <f t="shared" si="6"/>
        <v>2.1611727980366542</v>
      </c>
      <c r="Q57" s="6">
        <f t="shared" si="2"/>
        <v>1.2303870375644799</v>
      </c>
      <c r="R57" s="6">
        <f t="shared" si="3"/>
        <v>12068.07182320442</v>
      </c>
    </row>
    <row r="58" spans="1:18" x14ac:dyDescent="0.3">
      <c r="A58" s="5">
        <v>56</v>
      </c>
      <c r="B58" s="5">
        <v>900874145</v>
      </c>
      <c r="C58" s="5" t="s">
        <v>60</v>
      </c>
      <c r="D58" s="5" t="s">
        <v>28</v>
      </c>
      <c r="E58" s="12">
        <v>4824492</v>
      </c>
      <c r="F58" s="13">
        <v>20469990</v>
      </c>
      <c r="G58" s="13">
        <v>25294482</v>
      </c>
      <c r="H58" s="13">
        <v>593853</v>
      </c>
      <c r="I58" s="13"/>
      <c r="J58" s="13">
        <v>593853</v>
      </c>
      <c r="K58" s="13">
        <v>24700629</v>
      </c>
      <c r="L58" s="13">
        <v>3004573</v>
      </c>
      <c r="M58" s="13">
        <v>1140</v>
      </c>
      <c r="N58" s="6">
        <f t="shared" si="4"/>
        <v>0.12163953395680734</v>
      </c>
      <c r="O58" s="6">
        <f t="shared" si="5"/>
        <v>0.1187837331478067</v>
      </c>
      <c r="P58" s="6">
        <f t="shared" si="6"/>
        <v>2.3477571116103504</v>
      </c>
      <c r="Q58" s="6">
        <f t="shared" si="2"/>
        <v>8.1240509014857221</v>
      </c>
      <c r="R58" s="6">
        <f t="shared" si="3"/>
        <v>2635.590350877193</v>
      </c>
    </row>
    <row r="59" spans="1:18" x14ac:dyDescent="0.3">
      <c r="A59" s="5">
        <v>57</v>
      </c>
      <c r="B59" s="5">
        <v>901033369</v>
      </c>
      <c r="C59" s="5" t="s">
        <v>61</v>
      </c>
      <c r="D59" s="5" t="s">
        <v>28</v>
      </c>
      <c r="E59" s="12">
        <v>62277202</v>
      </c>
      <c r="F59" s="13">
        <v>7566450</v>
      </c>
      <c r="G59" s="13">
        <v>69843652</v>
      </c>
      <c r="H59" s="13">
        <v>60223173</v>
      </c>
      <c r="I59" s="13">
        <v>3748192</v>
      </c>
      <c r="J59" s="13">
        <v>63971365</v>
      </c>
      <c r="K59" s="13">
        <v>5872287</v>
      </c>
      <c r="L59" s="13">
        <v>879706</v>
      </c>
      <c r="M59" s="13">
        <v>193339</v>
      </c>
      <c r="N59" s="6">
        <f t="shared" si="4"/>
        <v>0.14980637015867923</v>
      </c>
      <c r="O59" s="6">
        <f t="shared" si="5"/>
        <v>1.2595360849687529E-2</v>
      </c>
      <c r="P59" s="6">
        <f t="shared" si="6"/>
        <v>91.592239477970026</v>
      </c>
      <c r="Q59" s="6">
        <f t="shared" si="2"/>
        <v>1.0341069541453753</v>
      </c>
      <c r="R59" s="6">
        <f t="shared" si="3"/>
        <v>4.550070084152706</v>
      </c>
    </row>
    <row r="60" spans="1:18" x14ac:dyDescent="0.3">
      <c r="A60" s="5">
        <v>58</v>
      </c>
      <c r="B60" s="5">
        <v>901033369</v>
      </c>
      <c r="C60" s="5" t="s">
        <v>61</v>
      </c>
      <c r="D60" s="5" t="s">
        <v>28</v>
      </c>
      <c r="E60" s="12">
        <v>52461773</v>
      </c>
      <c r="F60" s="13">
        <v>10526744</v>
      </c>
      <c r="G60" s="13">
        <v>62988517</v>
      </c>
      <c r="H60" s="13">
        <v>51656629</v>
      </c>
      <c r="I60" s="13">
        <v>5555171</v>
      </c>
      <c r="J60" s="13">
        <v>57211800</v>
      </c>
      <c r="K60" s="13">
        <v>5776717</v>
      </c>
      <c r="L60" s="13">
        <v>627422</v>
      </c>
      <c r="M60" s="13">
        <v>355850</v>
      </c>
      <c r="N60" s="6">
        <f t="shared" si="4"/>
        <v>0.10861221001478867</v>
      </c>
      <c r="O60" s="6">
        <f t="shared" si="5"/>
        <v>9.9608949358182229E-3</v>
      </c>
      <c r="P60" s="6">
        <f t="shared" si="6"/>
        <v>90.828936328188206</v>
      </c>
      <c r="Q60" s="6">
        <f t="shared" si="2"/>
        <v>1.0155864603553593</v>
      </c>
      <c r="R60" s="6">
        <f t="shared" si="3"/>
        <v>1.7631642546016579</v>
      </c>
    </row>
    <row r="61" spans="1:18" x14ac:dyDescent="0.3">
      <c r="A61" s="5">
        <v>59</v>
      </c>
      <c r="B61" s="5">
        <v>901067786</v>
      </c>
      <c r="C61" s="5" t="s">
        <v>62</v>
      </c>
      <c r="D61" s="5" t="s">
        <v>30</v>
      </c>
      <c r="E61" s="12">
        <v>7239976</v>
      </c>
      <c r="F61" s="13">
        <v>53796754</v>
      </c>
      <c r="G61" s="13">
        <v>61036730</v>
      </c>
      <c r="H61" s="13">
        <v>30898283</v>
      </c>
      <c r="I61" s="13">
        <v>4699805</v>
      </c>
      <c r="J61" s="13">
        <v>35598088</v>
      </c>
      <c r="K61" s="13">
        <v>25438642</v>
      </c>
      <c r="L61" s="13">
        <v>9750565</v>
      </c>
      <c r="M61" s="13">
        <v>1049178</v>
      </c>
      <c r="N61" s="6">
        <f t="shared" si="4"/>
        <v>0.38329738670798541</v>
      </c>
      <c r="O61" s="6">
        <f t="shared" si="5"/>
        <v>0.15974913793710771</v>
      </c>
      <c r="P61" s="6">
        <f t="shared" si="6"/>
        <v>58.322403575683033</v>
      </c>
      <c r="Q61" s="6">
        <f t="shared" si="2"/>
        <v>0.23431645052898248</v>
      </c>
      <c r="R61" s="6">
        <f t="shared" si="3"/>
        <v>9.2935278856399961</v>
      </c>
    </row>
    <row r="62" spans="1:18" x14ac:dyDescent="0.3">
      <c r="A62" s="5">
        <v>60</v>
      </c>
      <c r="B62" s="5">
        <v>901067786</v>
      </c>
      <c r="C62" s="5" t="s">
        <v>62</v>
      </c>
      <c r="D62" s="5" t="s">
        <v>30</v>
      </c>
      <c r="E62" s="12">
        <v>46096966</v>
      </c>
      <c r="F62" s="13">
        <v>974770</v>
      </c>
      <c r="G62" s="13">
        <v>47071736</v>
      </c>
      <c r="H62" s="13">
        <v>22234144</v>
      </c>
      <c r="I62" s="13">
        <v>5212970</v>
      </c>
      <c r="J62" s="13">
        <v>27447114</v>
      </c>
      <c r="K62" s="13">
        <v>19624622</v>
      </c>
      <c r="L62" s="13">
        <v>11660210</v>
      </c>
      <c r="M62" s="13">
        <v>2139846</v>
      </c>
      <c r="N62" s="6">
        <f t="shared" si="4"/>
        <v>0.59416227227204677</v>
      </c>
      <c r="O62" s="6">
        <f t="shared" si="5"/>
        <v>0.24771149294345124</v>
      </c>
      <c r="P62" s="6">
        <f t="shared" si="6"/>
        <v>58.309117811163787</v>
      </c>
      <c r="Q62" s="6">
        <f t="shared" si="2"/>
        <v>2.0732512121896844</v>
      </c>
      <c r="R62" s="6">
        <f t="shared" si="3"/>
        <v>5.4490883923422526</v>
      </c>
    </row>
    <row r="63" spans="1:18" x14ac:dyDescent="0.3">
      <c r="A63" s="5">
        <v>61</v>
      </c>
      <c r="B63" s="5">
        <v>901084727</v>
      </c>
      <c r="C63" s="5" t="s">
        <v>63</v>
      </c>
      <c r="D63" s="5" t="s">
        <v>28</v>
      </c>
      <c r="E63" s="12">
        <v>2355959</v>
      </c>
      <c r="F63" s="13"/>
      <c r="G63" s="13">
        <v>2355959</v>
      </c>
      <c r="H63" s="13">
        <v>1406295</v>
      </c>
      <c r="I63" s="13"/>
      <c r="J63" s="13">
        <v>1406295</v>
      </c>
      <c r="K63" s="13">
        <v>949664</v>
      </c>
      <c r="L63" s="13">
        <v>-127060</v>
      </c>
      <c r="M63" s="13">
        <v>1025063</v>
      </c>
      <c r="N63" s="6">
        <f t="shared" si="4"/>
        <v>-0.13379468949017759</v>
      </c>
      <c r="O63" s="6">
        <f t="shared" si="5"/>
        <v>-5.3931329025674893E-2</v>
      </c>
      <c r="P63" s="6">
        <f t="shared" si="6"/>
        <v>59.690979342170216</v>
      </c>
      <c r="Q63" s="6">
        <f t="shared" ref="Q63:Q81" si="7">SUM(E63/H63)</f>
        <v>1.6752950127818131</v>
      </c>
      <c r="R63" s="6">
        <f t="shared" ref="R63:R81" si="8">+(L63/M63)</f>
        <v>-0.12395335701317871</v>
      </c>
    </row>
    <row r="64" spans="1:18" x14ac:dyDescent="0.3">
      <c r="A64" s="5">
        <v>62</v>
      </c>
      <c r="B64" s="5">
        <v>901084727</v>
      </c>
      <c r="C64" s="5" t="s">
        <v>63</v>
      </c>
      <c r="D64" s="5" t="s">
        <v>28</v>
      </c>
      <c r="E64" s="12">
        <v>2420771</v>
      </c>
      <c r="F64" s="13"/>
      <c r="G64" s="13">
        <v>2420771</v>
      </c>
      <c r="H64" s="13">
        <v>13137026</v>
      </c>
      <c r="I64" s="13"/>
      <c r="J64" s="13">
        <v>13137026</v>
      </c>
      <c r="K64" s="13">
        <v>-10716255</v>
      </c>
      <c r="L64" s="13">
        <v>-2237829</v>
      </c>
      <c r="M64" s="13">
        <v>739029</v>
      </c>
      <c r="N64" s="6">
        <f t="shared" ref="N64:N81" si="9">SUM(L64/K64)</f>
        <v>0.20882565784408827</v>
      </c>
      <c r="O64" s="6">
        <f t="shared" si="5"/>
        <v>-0.92442820902927203</v>
      </c>
      <c r="P64" s="6">
        <f t="shared" si="6"/>
        <v>542.679419077641</v>
      </c>
      <c r="Q64" s="6">
        <f t="shared" si="7"/>
        <v>0.18427085399693965</v>
      </c>
      <c r="R64" s="6">
        <f t="shared" si="8"/>
        <v>-3.0280665576046406</v>
      </c>
    </row>
    <row r="65" spans="1:18" x14ac:dyDescent="0.3">
      <c r="A65" s="5">
        <v>63</v>
      </c>
      <c r="B65" s="5">
        <v>901087745</v>
      </c>
      <c r="C65" s="5" t="s">
        <v>64</v>
      </c>
      <c r="D65" s="5" t="s">
        <v>28</v>
      </c>
      <c r="E65" s="12">
        <v>4896160</v>
      </c>
      <c r="F65" s="13">
        <v>15147800</v>
      </c>
      <c r="G65" s="13">
        <v>20043960</v>
      </c>
      <c r="H65" s="13">
        <v>3784454</v>
      </c>
      <c r="I65" s="13">
        <v>629704</v>
      </c>
      <c r="J65" s="13">
        <v>4414158</v>
      </c>
      <c r="K65" s="13">
        <v>15629802</v>
      </c>
      <c r="L65" s="13">
        <v>15509</v>
      </c>
      <c r="M65" s="13">
        <v>453580</v>
      </c>
      <c r="N65" s="6">
        <f t="shared" si="9"/>
        <v>9.9227104732356811E-4</v>
      </c>
      <c r="O65" s="6">
        <f t="shared" si="5"/>
        <v>7.7374929904070854E-4</v>
      </c>
      <c r="P65" s="6">
        <f t="shared" si="6"/>
        <v>22.022384798213526</v>
      </c>
      <c r="Q65" s="6">
        <f t="shared" si="7"/>
        <v>1.2937559817083257</v>
      </c>
      <c r="R65" s="6">
        <f t="shared" si="8"/>
        <v>3.419242471008422E-2</v>
      </c>
    </row>
    <row r="66" spans="1:18" x14ac:dyDescent="0.3">
      <c r="A66" s="5">
        <v>64</v>
      </c>
      <c r="B66" s="5">
        <v>901087745</v>
      </c>
      <c r="C66" s="5" t="s">
        <v>64</v>
      </c>
      <c r="D66" s="5" t="s">
        <v>28</v>
      </c>
      <c r="E66" s="12">
        <v>5141375</v>
      </c>
      <c r="F66" s="13">
        <v>10953314</v>
      </c>
      <c r="G66" s="13">
        <v>16094689</v>
      </c>
      <c r="H66" s="13">
        <v>5310759</v>
      </c>
      <c r="I66" s="13">
        <v>661086</v>
      </c>
      <c r="J66" s="13">
        <v>5971845</v>
      </c>
      <c r="K66" s="13">
        <v>10122844</v>
      </c>
      <c r="L66" s="13">
        <v>-993802</v>
      </c>
      <c r="M66" s="13">
        <v>187855</v>
      </c>
      <c r="N66" s="6">
        <f t="shared" si="9"/>
        <v>-9.817418899273761E-2</v>
      </c>
      <c r="O66" s="6">
        <f t="shared" si="5"/>
        <v>-6.174720120407421E-2</v>
      </c>
      <c r="P66" s="6">
        <f t="shared" si="6"/>
        <v>37.104444826489036</v>
      </c>
      <c r="Q66" s="6">
        <f t="shared" si="7"/>
        <v>0.96810550055086286</v>
      </c>
      <c r="R66" s="6">
        <f t="shared" si="8"/>
        <v>-5.2902611056399884</v>
      </c>
    </row>
    <row r="67" spans="1:18" x14ac:dyDescent="0.3">
      <c r="A67" s="5">
        <v>65</v>
      </c>
      <c r="B67" s="5">
        <v>901088395</v>
      </c>
      <c r="C67" s="5" t="s">
        <v>65</v>
      </c>
      <c r="D67" s="5" t="s">
        <v>30</v>
      </c>
      <c r="E67" s="12">
        <v>25779244</v>
      </c>
      <c r="F67" s="13">
        <v>772710</v>
      </c>
      <c r="G67" s="13">
        <v>26551954</v>
      </c>
      <c r="H67" s="13">
        <v>8138617</v>
      </c>
      <c r="I67" s="13">
        <v>8836260</v>
      </c>
      <c r="J67" s="13">
        <v>16974877</v>
      </c>
      <c r="K67" s="13">
        <v>9577077</v>
      </c>
      <c r="L67" s="13">
        <v>2092149</v>
      </c>
      <c r="M67" s="13">
        <v>994995</v>
      </c>
      <c r="N67" s="6">
        <f t="shared" si="9"/>
        <v>0.21845381424833485</v>
      </c>
      <c r="O67" s="6">
        <f t="shared" si="5"/>
        <v>7.879453994233343E-2</v>
      </c>
      <c r="P67" s="6">
        <f t="shared" si="6"/>
        <v>63.930801476983575</v>
      </c>
      <c r="Q67" s="6">
        <f t="shared" si="7"/>
        <v>3.1675214597271255</v>
      </c>
      <c r="R67" s="6">
        <f t="shared" si="8"/>
        <v>2.1026728777531547</v>
      </c>
    </row>
    <row r="68" spans="1:18" x14ac:dyDescent="0.3">
      <c r="A68" s="5">
        <v>66</v>
      </c>
      <c r="B68" s="5">
        <v>901096939</v>
      </c>
      <c r="C68" s="5" t="s">
        <v>66</v>
      </c>
      <c r="D68" s="5" t="s">
        <v>30</v>
      </c>
      <c r="E68" s="12">
        <v>204419</v>
      </c>
      <c r="F68" s="13">
        <v>14623789</v>
      </c>
      <c r="G68" s="13">
        <v>14828208</v>
      </c>
      <c r="H68" s="13">
        <v>3299075</v>
      </c>
      <c r="I68" s="13"/>
      <c r="J68" s="13">
        <v>3299075</v>
      </c>
      <c r="K68" s="13">
        <v>11529133</v>
      </c>
      <c r="L68" s="13">
        <v>-97794</v>
      </c>
      <c r="M68" s="13">
        <v>3560994</v>
      </c>
      <c r="N68" s="6">
        <f t="shared" si="9"/>
        <v>-8.4823377438702462E-3</v>
      </c>
      <c r="O68" s="6">
        <f t="shared" si="5"/>
        <v>-6.5951327362011643E-3</v>
      </c>
      <c r="P68" s="6">
        <f t="shared" si="6"/>
        <v>22.248642587155505</v>
      </c>
      <c r="Q68" s="6">
        <f t="shared" si="7"/>
        <v>6.1962519797215884E-2</v>
      </c>
      <c r="R68" s="6">
        <f t="shared" si="8"/>
        <v>-2.7462556802960073E-2</v>
      </c>
    </row>
    <row r="69" spans="1:18" x14ac:dyDescent="0.3">
      <c r="A69" s="5">
        <v>67</v>
      </c>
      <c r="B69" s="5">
        <v>901096939</v>
      </c>
      <c r="C69" s="5" t="s">
        <v>66</v>
      </c>
      <c r="D69" s="5" t="s">
        <v>30</v>
      </c>
      <c r="E69" s="12">
        <v>316520</v>
      </c>
      <c r="F69" s="13">
        <v>16276960</v>
      </c>
      <c r="G69" s="13">
        <v>16593480</v>
      </c>
      <c r="H69" s="13">
        <v>2609456</v>
      </c>
      <c r="I69" s="13">
        <v>722061</v>
      </c>
      <c r="J69" s="13">
        <v>3331517</v>
      </c>
      <c r="K69" s="13">
        <v>13261963</v>
      </c>
      <c r="L69" s="13">
        <v>271938</v>
      </c>
      <c r="M69" s="13">
        <v>1818328</v>
      </c>
      <c r="N69" s="6">
        <f t="shared" si="9"/>
        <v>2.0505109236091217E-2</v>
      </c>
      <c r="O69" s="6">
        <f t="shared" si="5"/>
        <v>1.6388244057304435E-2</v>
      </c>
      <c r="P69" s="6">
        <f t="shared" si="6"/>
        <v>20.077265287329723</v>
      </c>
      <c r="Q69" s="6">
        <f t="shared" si="7"/>
        <v>0.12129731254330404</v>
      </c>
      <c r="R69" s="6">
        <f t="shared" si="8"/>
        <v>0.14955387586838018</v>
      </c>
    </row>
    <row r="70" spans="1:18" x14ac:dyDescent="0.3">
      <c r="A70" s="5">
        <v>68</v>
      </c>
      <c r="B70" s="5">
        <v>901139964</v>
      </c>
      <c r="C70" s="5" t="s">
        <v>67</v>
      </c>
      <c r="D70" s="5" t="s">
        <v>28</v>
      </c>
      <c r="E70" s="12">
        <v>11914404</v>
      </c>
      <c r="F70" s="13">
        <v>262487</v>
      </c>
      <c r="G70" s="13">
        <v>12176891</v>
      </c>
      <c r="H70" s="13">
        <v>4302229</v>
      </c>
      <c r="I70" s="13"/>
      <c r="J70" s="13">
        <v>4302229</v>
      </c>
      <c r="K70" s="13">
        <v>7874662</v>
      </c>
      <c r="L70" s="13">
        <v>1684291</v>
      </c>
      <c r="M70" s="13">
        <v>565302</v>
      </c>
      <c r="N70" s="6">
        <f t="shared" si="9"/>
        <v>0.21388740240533499</v>
      </c>
      <c r="O70" s="6">
        <f t="shared" si="5"/>
        <v>0.13831863979073147</v>
      </c>
      <c r="P70" s="6">
        <f t="shared" si="6"/>
        <v>35.331095597390174</v>
      </c>
      <c r="Q70" s="6">
        <f t="shared" si="7"/>
        <v>2.7693560710041236</v>
      </c>
      <c r="R70" s="6">
        <f t="shared" si="8"/>
        <v>2.9794534602743314</v>
      </c>
    </row>
    <row r="71" spans="1:18" x14ac:dyDescent="0.3">
      <c r="A71" s="5">
        <v>69</v>
      </c>
      <c r="B71" s="5">
        <v>901178795</v>
      </c>
      <c r="C71" s="5" t="s">
        <v>68</v>
      </c>
      <c r="D71" s="5" t="s">
        <v>28</v>
      </c>
      <c r="E71" s="12">
        <v>19373624</v>
      </c>
      <c r="F71" s="13">
        <v>334040</v>
      </c>
      <c r="G71" s="13">
        <v>19707664</v>
      </c>
      <c r="H71" s="13">
        <v>13037089</v>
      </c>
      <c r="I71" s="13">
        <v>1436761</v>
      </c>
      <c r="J71" s="13">
        <v>14473850</v>
      </c>
      <c r="K71" s="13">
        <v>5233814</v>
      </c>
      <c r="L71" s="13">
        <v>-446349</v>
      </c>
      <c r="M71" s="13">
        <v>15863</v>
      </c>
      <c r="N71" s="6">
        <f t="shared" si="9"/>
        <v>-8.5281784946885764E-2</v>
      </c>
      <c r="O71" s="6">
        <f t="shared" si="5"/>
        <v>-2.2648498573955796E-2</v>
      </c>
      <c r="P71" s="6">
        <f t="shared" si="6"/>
        <v>73.442747958357728</v>
      </c>
      <c r="Q71" s="6">
        <f t="shared" si="7"/>
        <v>1.486039099679384</v>
      </c>
      <c r="R71" s="6">
        <f t="shared" si="8"/>
        <v>-28.13774191514846</v>
      </c>
    </row>
    <row r="72" spans="1:18" x14ac:dyDescent="0.3">
      <c r="A72" s="5">
        <v>70</v>
      </c>
      <c r="B72" s="5">
        <v>901179723</v>
      </c>
      <c r="C72" s="5" t="s">
        <v>69</v>
      </c>
      <c r="D72" s="5" t="s">
        <v>54</v>
      </c>
      <c r="E72" s="12">
        <v>49540105</v>
      </c>
      <c r="F72" s="13">
        <v>242242118</v>
      </c>
      <c r="G72" s="13">
        <v>291782223</v>
      </c>
      <c r="H72" s="13">
        <v>8186948</v>
      </c>
      <c r="I72" s="13">
        <v>248430451</v>
      </c>
      <c r="J72" s="13">
        <v>256617399</v>
      </c>
      <c r="K72" s="13">
        <v>35164824</v>
      </c>
      <c r="L72" s="13">
        <v>26507106</v>
      </c>
      <c r="M72" s="13">
        <v>54789898</v>
      </c>
      <c r="N72" s="6">
        <f t="shared" si="9"/>
        <v>0.75379606620525097</v>
      </c>
      <c r="O72" s="6">
        <f t="shared" si="5"/>
        <v>9.0845513916041412E-2</v>
      </c>
      <c r="P72" s="6">
        <f t="shared" si="6"/>
        <v>87.948263729555592</v>
      </c>
      <c r="Q72" s="6">
        <f t="shared" si="7"/>
        <v>6.0511078120931021</v>
      </c>
      <c r="R72" s="6">
        <f t="shared" si="8"/>
        <v>0.48379549821392259</v>
      </c>
    </row>
    <row r="73" spans="1:18" x14ac:dyDescent="0.3">
      <c r="A73" s="5">
        <v>71</v>
      </c>
      <c r="B73" s="5">
        <v>901198964</v>
      </c>
      <c r="C73" s="5" t="s">
        <v>70</v>
      </c>
      <c r="D73" s="5" t="s">
        <v>28</v>
      </c>
      <c r="E73" s="12">
        <v>358158</v>
      </c>
      <c r="F73" s="13">
        <v>5698121</v>
      </c>
      <c r="G73" s="13">
        <v>6056279</v>
      </c>
      <c r="H73" s="13">
        <v>129624</v>
      </c>
      <c r="I73" s="13">
        <v>10247451</v>
      </c>
      <c r="J73" s="13">
        <v>10377075</v>
      </c>
      <c r="K73" s="13">
        <v>-4320796</v>
      </c>
      <c r="L73" s="13">
        <v>-174065</v>
      </c>
      <c r="M73" s="13">
        <v>1085731</v>
      </c>
      <c r="N73" s="6">
        <f t="shared" si="9"/>
        <v>4.0285401115905492E-2</v>
      </c>
      <c r="O73" s="6">
        <f t="shared" si="5"/>
        <v>-2.8741245243160032E-2</v>
      </c>
      <c r="P73" s="6">
        <f t="shared" si="6"/>
        <v>171.34407116977272</v>
      </c>
      <c r="Q73" s="6">
        <f t="shared" si="7"/>
        <v>2.7630531383077206</v>
      </c>
      <c r="R73" s="6">
        <f t="shared" si="8"/>
        <v>-0.16032055822298524</v>
      </c>
    </row>
    <row r="74" spans="1:18" x14ac:dyDescent="0.3">
      <c r="A74" s="5">
        <v>72</v>
      </c>
      <c r="B74" s="5">
        <v>901301865</v>
      </c>
      <c r="C74" s="5" t="s">
        <v>71</v>
      </c>
      <c r="D74" s="5" t="s">
        <v>30</v>
      </c>
      <c r="E74" s="12">
        <v>7198625</v>
      </c>
      <c r="F74" s="13">
        <v>34053600</v>
      </c>
      <c r="G74" s="13">
        <v>41252225</v>
      </c>
      <c r="H74" s="13">
        <v>42275167</v>
      </c>
      <c r="I74" s="13">
        <v>1729058</v>
      </c>
      <c r="J74" s="13">
        <v>44004225</v>
      </c>
      <c r="K74" s="13">
        <v>-2752000</v>
      </c>
      <c r="L74" s="13">
        <v>1997282</v>
      </c>
      <c r="M74" s="13">
        <v>11272651</v>
      </c>
      <c r="N74" s="6">
        <f t="shared" si="9"/>
        <v>-0.72575654069767437</v>
      </c>
      <c r="O74" s="6">
        <f t="shared" si="5"/>
        <v>4.8416346027396098E-2</v>
      </c>
      <c r="P74" s="6">
        <f t="shared" si="6"/>
        <v>106.67115531344066</v>
      </c>
      <c r="Q74" s="6">
        <f t="shared" si="7"/>
        <v>0.17028022621412708</v>
      </c>
      <c r="R74" s="6">
        <f t="shared" si="8"/>
        <v>0.17717944075444189</v>
      </c>
    </row>
    <row r="75" spans="1:18" x14ac:dyDescent="0.3">
      <c r="A75" s="5">
        <v>73</v>
      </c>
      <c r="B75" s="5">
        <v>901301865</v>
      </c>
      <c r="C75" s="5" t="s">
        <v>71</v>
      </c>
      <c r="D75" s="5" t="s">
        <v>30</v>
      </c>
      <c r="E75" s="12">
        <v>5370427</v>
      </c>
      <c r="F75" s="13">
        <v>45485000</v>
      </c>
      <c r="G75" s="13">
        <v>50855427</v>
      </c>
      <c r="H75" s="13">
        <v>40871042</v>
      </c>
      <c r="I75" s="13">
        <v>4491385</v>
      </c>
      <c r="J75" s="13">
        <v>45362427</v>
      </c>
      <c r="K75" s="13">
        <v>5493000</v>
      </c>
      <c r="L75" s="13">
        <v>792385</v>
      </c>
      <c r="M75" s="13">
        <v>2642203</v>
      </c>
      <c r="N75" s="6">
        <f t="shared" si="9"/>
        <v>0.14425359548516292</v>
      </c>
      <c r="O75" s="6">
        <f t="shared" si="5"/>
        <v>1.5581129620640094E-2</v>
      </c>
      <c r="P75" s="6">
        <f t="shared" si="6"/>
        <v>89.198792883992496</v>
      </c>
      <c r="Q75" s="6">
        <f t="shared" si="7"/>
        <v>0.1313993169051085</v>
      </c>
      <c r="R75" s="6">
        <f t="shared" si="8"/>
        <v>0.2998955795599354</v>
      </c>
    </row>
    <row r="76" spans="1:18" x14ac:dyDescent="0.3">
      <c r="A76" s="5">
        <v>74</v>
      </c>
      <c r="B76" s="5">
        <v>901303671</v>
      </c>
      <c r="C76" s="5" t="s">
        <v>72</v>
      </c>
      <c r="D76" s="5" t="s">
        <v>28</v>
      </c>
      <c r="E76" s="12">
        <v>12231700</v>
      </c>
      <c r="F76" s="13">
        <v>133546</v>
      </c>
      <c r="G76" s="13">
        <v>12365246</v>
      </c>
      <c r="H76" s="13">
        <v>4476775</v>
      </c>
      <c r="I76" s="13"/>
      <c r="J76" s="13">
        <v>4476775</v>
      </c>
      <c r="K76" s="13">
        <v>7888471</v>
      </c>
      <c r="L76" s="13">
        <v>11859576</v>
      </c>
      <c r="M76" s="13">
        <v>296</v>
      </c>
      <c r="N76" s="6">
        <f t="shared" si="9"/>
        <v>1.5034061733889876</v>
      </c>
      <c r="O76" s="6">
        <f t="shared" si="5"/>
        <v>0.95910554468548381</v>
      </c>
      <c r="P76" s="6">
        <f t="shared" si="6"/>
        <v>36.204496052888878</v>
      </c>
      <c r="Q76" s="6">
        <f>SUM(E76/H76)</f>
        <v>2.7322570377112987</v>
      </c>
      <c r="R76" s="6">
        <f t="shared" si="8"/>
        <v>40066.135135135133</v>
      </c>
    </row>
    <row r="77" spans="1:18" x14ac:dyDescent="0.3">
      <c r="A77" s="5">
        <v>75</v>
      </c>
      <c r="B77" s="5">
        <v>901357211</v>
      </c>
      <c r="C77" s="5" t="s">
        <v>73</v>
      </c>
      <c r="D77" s="5" t="s">
        <v>30</v>
      </c>
      <c r="E77" s="12">
        <v>251843</v>
      </c>
      <c r="F77" s="13">
        <v>156454724</v>
      </c>
      <c r="G77" s="13">
        <v>156706567</v>
      </c>
      <c r="H77" s="13">
        <v>1643257</v>
      </c>
      <c r="I77" s="13"/>
      <c r="J77" s="13">
        <v>1643257</v>
      </c>
      <c r="K77" s="13">
        <v>155063310</v>
      </c>
      <c r="L77" s="13">
        <v>-59438</v>
      </c>
      <c r="M77" s="13">
        <v>282038</v>
      </c>
      <c r="N77" s="6">
        <f t="shared" si="9"/>
        <v>-3.833144023560441E-4</v>
      </c>
      <c r="O77" s="6">
        <f t="shared" si="5"/>
        <v>-3.7929488940945279E-4</v>
      </c>
      <c r="P77" s="6">
        <f t="shared" si="6"/>
        <v>1.0486203810463157</v>
      </c>
      <c r="Q77" s="6">
        <f t="shared" si="7"/>
        <v>0.15325843735946354</v>
      </c>
      <c r="R77" s="6">
        <f t="shared" si="8"/>
        <v>-0.21074465142994916</v>
      </c>
    </row>
    <row r="78" spans="1:18" x14ac:dyDescent="0.3">
      <c r="A78" s="5">
        <v>76</v>
      </c>
      <c r="B78" s="5">
        <v>901357211</v>
      </c>
      <c r="C78" s="5" t="s">
        <v>73</v>
      </c>
      <c r="D78" s="5" t="s">
        <v>30</v>
      </c>
      <c r="E78" s="12">
        <v>289045</v>
      </c>
      <c r="F78" s="13">
        <v>90332990</v>
      </c>
      <c r="G78" s="13">
        <v>90622035</v>
      </c>
      <c r="H78" s="13">
        <v>1369191</v>
      </c>
      <c r="I78" s="13"/>
      <c r="J78" s="13">
        <v>1369191</v>
      </c>
      <c r="K78" s="13">
        <v>89252844</v>
      </c>
      <c r="L78" s="13">
        <v>-194200</v>
      </c>
      <c r="M78" s="13">
        <v>559237</v>
      </c>
      <c r="N78" s="6">
        <f t="shared" si="9"/>
        <v>-2.1758410297827596E-3</v>
      </c>
      <c r="O78" s="6">
        <f t="shared" si="5"/>
        <v>-2.1429666636817416E-3</v>
      </c>
      <c r="P78" s="6">
        <f t="shared" si="6"/>
        <v>1.5108808801303129</v>
      </c>
      <c r="Q78" s="6">
        <f t="shared" si="7"/>
        <v>0.21110641247276676</v>
      </c>
      <c r="R78" s="6">
        <f t="shared" si="8"/>
        <v>-0.34725885447493637</v>
      </c>
    </row>
    <row r="79" spans="1:18" x14ac:dyDescent="0.3">
      <c r="A79" s="5">
        <v>77</v>
      </c>
      <c r="B79" s="5">
        <v>901399739</v>
      </c>
      <c r="C79" s="5" t="s">
        <v>74</v>
      </c>
      <c r="D79" s="5" t="s">
        <v>28</v>
      </c>
      <c r="E79" s="12">
        <v>15145658</v>
      </c>
      <c r="F79" s="13">
        <v>2895121</v>
      </c>
      <c r="G79" s="13">
        <v>18040779</v>
      </c>
      <c r="H79" s="13">
        <v>4139772</v>
      </c>
      <c r="I79" s="13">
        <v>0</v>
      </c>
      <c r="J79" s="13">
        <v>4139772</v>
      </c>
      <c r="K79" s="13">
        <v>13901007</v>
      </c>
      <c r="L79" s="13">
        <v>13836474</v>
      </c>
      <c r="M79" s="13">
        <v>603857</v>
      </c>
      <c r="N79" s="6">
        <f t="shared" si="9"/>
        <v>0.9953576744476138</v>
      </c>
      <c r="O79" s="6">
        <f t="shared" si="5"/>
        <v>0.76695546239993295</v>
      </c>
      <c r="P79" s="6">
        <f t="shared" si="6"/>
        <v>22.946747476924362</v>
      </c>
      <c r="Q79" s="6">
        <f t="shared" si="7"/>
        <v>3.6585729842126571</v>
      </c>
      <c r="R79" s="6">
        <f t="shared" si="8"/>
        <v>22.913494420036532</v>
      </c>
    </row>
    <row r="80" spans="1:18" ht="15" thickBot="1" x14ac:dyDescent="0.35">
      <c r="A80" s="5">
        <v>78</v>
      </c>
      <c r="B80" s="5">
        <v>901399739</v>
      </c>
      <c r="C80" s="5" t="s">
        <v>74</v>
      </c>
      <c r="D80" s="5" t="s">
        <v>28</v>
      </c>
      <c r="E80" s="12">
        <v>14605817</v>
      </c>
      <c r="F80" s="13">
        <v>2881090</v>
      </c>
      <c r="G80" s="13">
        <v>17486907</v>
      </c>
      <c r="H80" s="13">
        <v>5797074</v>
      </c>
      <c r="I80" s="13">
        <v>0</v>
      </c>
      <c r="J80" s="13">
        <v>5797074</v>
      </c>
      <c r="K80" s="13">
        <v>11689833</v>
      </c>
      <c r="L80" s="13">
        <v>11129352</v>
      </c>
      <c r="M80" s="13">
        <v>435788</v>
      </c>
      <c r="N80" s="6">
        <f t="shared" si="9"/>
        <v>0.95205397716117934</v>
      </c>
      <c r="O80" s="6">
        <f t="shared" si="5"/>
        <v>0.63643913700690469</v>
      </c>
      <c r="P80" s="6">
        <f t="shared" si="6"/>
        <v>33.150939728792515</v>
      </c>
      <c r="Q80" s="6">
        <f t="shared" si="7"/>
        <v>2.5195153624052411</v>
      </c>
      <c r="R80" s="6">
        <f t="shared" si="8"/>
        <v>25.538454477865383</v>
      </c>
    </row>
    <row r="81" spans="1:18" ht="15" thickBot="1" x14ac:dyDescent="0.35">
      <c r="A81" s="5">
        <v>79</v>
      </c>
      <c r="B81" s="5">
        <v>901560866</v>
      </c>
      <c r="C81" s="5" t="s">
        <v>75</v>
      </c>
      <c r="D81" s="5" t="s">
        <v>30</v>
      </c>
      <c r="E81" s="12">
        <v>1003611</v>
      </c>
      <c r="F81" s="13">
        <v>61534330</v>
      </c>
      <c r="G81" s="13">
        <v>62537941</v>
      </c>
      <c r="H81" s="13">
        <v>71622</v>
      </c>
      <c r="I81" s="13"/>
      <c r="J81" s="13">
        <v>71622</v>
      </c>
      <c r="K81" s="13">
        <v>62466319</v>
      </c>
      <c r="L81" s="13">
        <v>2263887</v>
      </c>
      <c r="M81" s="13">
        <v>5441</v>
      </c>
      <c r="N81" s="6">
        <f t="shared" si="9"/>
        <v>3.6241722519298761E-2</v>
      </c>
      <c r="O81" s="6">
        <f t="shared" si="5"/>
        <v>3.6200216441407945E-2</v>
      </c>
      <c r="P81" s="6">
        <f t="shared" si="6"/>
        <v>0.11452567650092604</v>
      </c>
      <c r="Q81" s="6">
        <f t="shared" si="7"/>
        <v>14.01260785792075</v>
      </c>
      <c r="R81" s="6">
        <f t="shared" si="8"/>
        <v>416.07921337989342</v>
      </c>
    </row>
    <row r="82" spans="1:18" ht="15" thickBot="1" x14ac:dyDescent="0.35">
      <c r="L82" s="21" t="s">
        <v>20</v>
      </c>
      <c r="M82" s="22"/>
      <c r="N82" s="9">
        <f>AVERAGE(N3:N81)</f>
        <v>0.10127703653675292</v>
      </c>
      <c r="O82" s="9">
        <f>AVERAGE(O3:O81)</f>
        <v>8.4472216475889844E-2</v>
      </c>
      <c r="P82" s="10">
        <f>AVERAGE(P3:P81)</f>
        <v>61.755424745938619</v>
      </c>
      <c r="Q82" s="9">
        <f>AVERAGE(Q3:Q81)</f>
        <v>2.1114601563925404</v>
      </c>
      <c r="R82" s="11">
        <f>AVERAGE(R3:R81)</f>
        <v>824.26492409628406</v>
      </c>
    </row>
  </sheetData>
  <mergeCells count="3">
    <mergeCell ref="N1:O1"/>
    <mergeCell ref="P1:R1"/>
    <mergeCell ref="L82:M82"/>
  </mergeCells>
  <pageMargins left="0.7" right="0.7" top="0.75" bottom="0.75" header="0.3" footer="0.3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Indicadores 2026</vt:lpstr>
      <vt:lpstr>matriz indicadores 2026 Consult</vt:lpstr>
      <vt:lpstr>'matriz indicadores 2026 Consult'!Área_de_impresión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DIAZ GOMEZ.</dc:creator>
  <cp:lastModifiedBy>jasmin karolina robayo sanchez</cp:lastModifiedBy>
  <dcterms:created xsi:type="dcterms:W3CDTF">2025-12-04T23:01:36Z</dcterms:created>
  <dcterms:modified xsi:type="dcterms:W3CDTF">2026-10-09T00:47:22Z</dcterms:modified>
</cp:coreProperties>
</file>