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mc:AlternateContent xmlns:mc="http://schemas.openxmlformats.org/markup-compatibility/2006">
    <mc:Choice Requires="x15">
      <x15ac:absPath xmlns:x15ac="http://schemas.microsoft.com/office/spreadsheetml/2010/11/ac" url="C:\Users\PIC\Documents\SECRETERIA 2026\Contratacion\Salida Persona mayor y discapacidad\Documentos enviados a contratación\"/>
    </mc:Choice>
  </mc:AlternateContent>
  <xr:revisionPtr revIDLastSave="0" documentId="8_{2EBFF835-7ED0-4273-930C-08A91610FA0F}" xr6:coauthVersionLast="47" xr6:coauthVersionMax="47" xr10:uidLastSave="{00000000-0000-0000-0000-000000000000}"/>
  <bookViews>
    <workbookView xWindow="-120" yWindow="-120" windowWidth="29040" windowHeight="15720" xr2:uid="{00000000-000D-0000-FFFF-FFFF00000000}"/>
  </bookViews>
  <sheets>
    <sheet name="DESCRIPCION TECNICA" sheetId="17"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V50" i="17" l="1"/>
  <c r="W50" i="17" s="1"/>
  <c r="X50" i="17" s="1"/>
  <c r="V53" i="17"/>
  <c r="W53" i="17" s="1"/>
  <c r="X53" i="17" s="1"/>
  <c r="V57" i="17"/>
  <c r="W57" i="17"/>
  <c r="X57" i="17" s="1"/>
  <c r="T45" i="17"/>
  <c r="V45" i="17" s="1"/>
  <c r="W45" i="17" s="1"/>
  <c r="X45" i="17" s="1"/>
  <c r="T46" i="17"/>
  <c r="V46" i="17" s="1"/>
  <c r="W46" i="17" s="1"/>
  <c r="X46" i="17" s="1"/>
  <c r="T47" i="17"/>
  <c r="V47" i="17" s="1"/>
  <c r="W47" i="17" s="1"/>
  <c r="X47" i="17" s="1"/>
  <c r="T48" i="17"/>
  <c r="V48" i="17" s="1"/>
  <c r="W48" i="17" s="1"/>
  <c r="X48" i="17" s="1"/>
  <c r="T49" i="17"/>
  <c r="V49" i="17" s="1"/>
  <c r="W49" i="17" s="1"/>
  <c r="X49" i="17" s="1"/>
  <c r="T50" i="17"/>
  <c r="T51" i="17"/>
  <c r="V51" i="17" s="1"/>
  <c r="W51" i="17" s="1"/>
  <c r="X51" i="17" s="1"/>
  <c r="T52" i="17"/>
  <c r="V52" i="17" s="1"/>
  <c r="W52" i="17" s="1"/>
  <c r="X52" i="17" s="1"/>
  <c r="T53" i="17"/>
  <c r="T54" i="17"/>
  <c r="V54" i="17" s="1"/>
  <c r="W54" i="17" s="1"/>
  <c r="X54" i="17" s="1"/>
  <c r="T55" i="17"/>
  <c r="V55" i="17" s="1"/>
  <c r="W55" i="17" s="1"/>
  <c r="X55" i="17" s="1"/>
  <c r="T56" i="17"/>
  <c r="V56" i="17" s="1"/>
  <c r="W56" i="17" s="1"/>
  <c r="X56" i="17" s="1"/>
  <c r="T57" i="17"/>
  <c r="T44" i="17"/>
  <c r="V44" i="17" s="1"/>
  <c r="W44" i="17" s="1"/>
  <c r="X44" i="17" s="1"/>
  <c r="Q45" i="17"/>
  <c r="R45" i="17" s="1"/>
  <c r="S45" i="17" s="1"/>
  <c r="Q46" i="17"/>
  <c r="R46" i="17" s="1"/>
  <c r="S46" i="17" s="1"/>
  <c r="Q47" i="17"/>
  <c r="R47" i="17" s="1"/>
  <c r="S47" i="17" s="1"/>
  <c r="Q48" i="17"/>
  <c r="R48" i="17" s="1"/>
  <c r="S48" i="17" s="1"/>
  <c r="Q49" i="17"/>
  <c r="R49" i="17" s="1"/>
  <c r="S49" i="17" s="1"/>
  <c r="Q50" i="17"/>
  <c r="R50" i="17" s="1"/>
  <c r="S50" i="17" s="1"/>
  <c r="Q51" i="17"/>
  <c r="R51" i="17"/>
  <c r="S51" i="17" s="1"/>
  <c r="Q52" i="17"/>
  <c r="R52" i="17" s="1"/>
  <c r="S52" i="17" s="1"/>
  <c r="Q53" i="17"/>
  <c r="R53" i="17" s="1"/>
  <c r="S53" i="17" s="1"/>
  <c r="Q54" i="17"/>
  <c r="R54" i="17" s="1"/>
  <c r="S54" i="17" s="1"/>
  <c r="Q55" i="17"/>
  <c r="R55" i="17" s="1"/>
  <c r="S55" i="17" s="1"/>
  <c r="Q56" i="17"/>
  <c r="R56" i="17" s="1"/>
  <c r="S56" i="17" s="1"/>
  <c r="Q57" i="17"/>
  <c r="R57" i="17"/>
  <c r="S57" i="17" s="1"/>
  <c r="R44" i="17"/>
  <c r="S44" i="17" s="1"/>
  <c r="Q44" i="17"/>
  <c r="L45" i="17"/>
  <c r="M45" i="17" s="1"/>
  <c r="N45" i="17" s="1"/>
  <c r="L46" i="17"/>
  <c r="M46" i="17" s="1"/>
  <c r="N46" i="17" s="1"/>
  <c r="L47" i="17"/>
  <c r="M47" i="17" s="1"/>
  <c r="N47" i="17" s="1"/>
  <c r="L48" i="17"/>
  <c r="M48" i="17" s="1"/>
  <c r="N48" i="17" s="1"/>
  <c r="L49" i="17"/>
  <c r="M49" i="17" s="1"/>
  <c r="N49" i="17" s="1"/>
  <c r="L50" i="17"/>
  <c r="M50" i="17" s="1"/>
  <c r="N50" i="17" s="1"/>
  <c r="L51" i="17"/>
  <c r="M51" i="17"/>
  <c r="N51" i="17"/>
  <c r="L52" i="17"/>
  <c r="M52" i="17" s="1"/>
  <c r="N52" i="17" s="1"/>
  <c r="L53" i="17"/>
  <c r="M53" i="17"/>
  <c r="N53" i="17" s="1"/>
  <c r="L54" i="17"/>
  <c r="M54" i="17"/>
  <c r="N54" i="17" s="1"/>
  <c r="L55" i="17"/>
  <c r="M55" i="17"/>
  <c r="N55" i="17" s="1"/>
  <c r="L56" i="17"/>
  <c r="M56" i="17" s="1"/>
  <c r="N56" i="17" s="1"/>
  <c r="L57" i="17"/>
  <c r="M57" i="17" s="1"/>
  <c r="N57" i="17" s="1"/>
  <c r="L44" i="17"/>
  <c r="M44" i="17" s="1"/>
  <c r="N44" i="17" s="1"/>
  <c r="G45" i="17"/>
  <c r="H45" i="17" s="1"/>
  <c r="I45" i="17" s="1"/>
  <c r="G46" i="17"/>
  <c r="H46" i="17"/>
  <c r="I46" i="17" s="1"/>
  <c r="G47" i="17"/>
  <c r="H47" i="17"/>
  <c r="I47" i="17" s="1"/>
  <c r="G48" i="17"/>
  <c r="H48" i="17" s="1"/>
  <c r="I48" i="17" s="1"/>
  <c r="G49" i="17"/>
  <c r="H49" i="17"/>
  <c r="I49" i="17" s="1"/>
  <c r="G50" i="17"/>
  <c r="H50" i="17" s="1"/>
  <c r="I50" i="17" s="1"/>
  <c r="G51" i="17"/>
  <c r="H51" i="17" s="1"/>
  <c r="I51" i="17" s="1"/>
  <c r="G52" i="17"/>
  <c r="H52" i="17" s="1"/>
  <c r="I52" i="17" s="1"/>
  <c r="G53" i="17"/>
  <c r="H53" i="17" s="1"/>
  <c r="I53" i="17" s="1"/>
  <c r="G54" i="17"/>
  <c r="H54" i="17" s="1"/>
  <c r="I54" i="17" s="1"/>
  <c r="G55" i="17"/>
  <c r="H55" i="17" s="1"/>
  <c r="I55" i="17" s="1"/>
  <c r="G56" i="17"/>
  <c r="H56" i="17"/>
  <c r="I56" i="17" s="1"/>
  <c r="G57" i="17"/>
  <c r="H57" i="17" s="1"/>
  <c r="I57" i="17" s="1"/>
  <c r="G44" i="17"/>
  <c r="H44" i="17" s="1"/>
  <c r="I44" i="17" s="1"/>
  <c r="I58" i="17" s="1"/>
  <c r="T25" i="17"/>
  <c r="V25" i="17" s="1"/>
  <c r="W25" i="17" s="1"/>
  <c r="X25" i="17" s="1"/>
  <c r="T26" i="17"/>
  <c r="V26" i="17" s="1"/>
  <c r="W26" i="17" s="1"/>
  <c r="X26" i="17" s="1"/>
  <c r="T27" i="17"/>
  <c r="V27" i="17" s="1"/>
  <c r="W27" i="17" s="1"/>
  <c r="X27" i="17" s="1"/>
  <c r="T28" i="17"/>
  <c r="V28" i="17" s="1"/>
  <c r="W28" i="17" s="1"/>
  <c r="X28" i="17" s="1"/>
  <c r="T29" i="17"/>
  <c r="V29" i="17" s="1"/>
  <c r="W29" i="17" s="1"/>
  <c r="X29" i="17" s="1"/>
  <c r="T30" i="17"/>
  <c r="V30" i="17" s="1"/>
  <c r="W30" i="17" s="1"/>
  <c r="X30" i="17" s="1"/>
  <c r="T31" i="17"/>
  <c r="V31" i="17" s="1"/>
  <c r="W31" i="17" s="1"/>
  <c r="X31" i="17" s="1"/>
  <c r="T32" i="17"/>
  <c r="V32" i="17" s="1"/>
  <c r="W32" i="17" s="1"/>
  <c r="X32" i="17" s="1"/>
  <c r="T33" i="17"/>
  <c r="V33" i="17" s="1"/>
  <c r="W33" i="17" s="1"/>
  <c r="X33" i="17" s="1"/>
  <c r="T34" i="17"/>
  <c r="V34" i="17" s="1"/>
  <c r="W34" i="17" s="1"/>
  <c r="X34" i="17" s="1"/>
  <c r="T35" i="17"/>
  <c r="V35" i="17" s="1"/>
  <c r="W35" i="17" s="1"/>
  <c r="X35" i="17" s="1"/>
  <c r="T36" i="17"/>
  <c r="V36" i="17" s="1"/>
  <c r="W36" i="17" s="1"/>
  <c r="X36" i="17" s="1"/>
  <c r="T37" i="17"/>
  <c r="V37" i="17" s="1"/>
  <c r="W37" i="17" s="1"/>
  <c r="X37" i="17" s="1"/>
  <c r="T38" i="17"/>
  <c r="V38" i="17" s="1"/>
  <c r="W38" i="17" s="1"/>
  <c r="X38" i="17" s="1"/>
  <c r="T39" i="17"/>
  <c r="V39" i="17" s="1"/>
  <c r="W39" i="17" s="1"/>
  <c r="X39" i="17" s="1"/>
  <c r="T40" i="17"/>
  <c r="V40" i="17" s="1"/>
  <c r="W40" i="17" s="1"/>
  <c r="X40" i="17" s="1"/>
  <c r="T41" i="17"/>
  <c r="V41" i="17" s="1"/>
  <c r="W41" i="17" s="1"/>
  <c r="X41" i="17" s="1"/>
  <c r="T24" i="17"/>
  <c r="V24" i="17" s="1"/>
  <c r="W24" i="17" s="1"/>
  <c r="X24" i="17" s="1"/>
  <c r="Q25" i="17"/>
  <c r="R25" i="17" s="1"/>
  <c r="S25" i="17" s="1"/>
  <c r="Q26" i="17"/>
  <c r="R26" i="17"/>
  <c r="S26" i="17" s="1"/>
  <c r="Q27" i="17"/>
  <c r="R27" i="17" s="1"/>
  <c r="S27" i="17" s="1"/>
  <c r="Q28" i="17"/>
  <c r="R28" i="17"/>
  <c r="S28" i="17"/>
  <c r="Q29" i="17"/>
  <c r="R29" i="17" s="1"/>
  <c r="S29" i="17" s="1"/>
  <c r="Q30" i="17"/>
  <c r="R30" i="17" s="1"/>
  <c r="S30" i="17" s="1"/>
  <c r="Q31" i="17"/>
  <c r="R31" i="17" s="1"/>
  <c r="S31" i="17" s="1"/>
  <c r="Q32" i="17"/>
  <c r="R32" i="17"/>
  <c r="S32" i="17" s="1"/>
  <c r="Q33" i="17"/>
  <c r="R33" i="17" s="1"/>
  <c r="S33" i="17" s="1"/>
  <c r="Q34" i="17"/>
  <c r="R34" i="17" s="1"/>
  <c r="S34" i="17" s="1"/>
  <c r="Q35" i="17"/>
  <c r="R35" i="17"/>
  <c r="S35" i="17" s="1"/>
  <c r="Q36" i="17"/>
  <c r="R36" i="17" s="1"/>
  <c r="S36" i="17" s="1"/>
  <c r="Q37" i="17"/>
  <c r="R37" i="17" s="1"/>
  <c r="S37" i="17" s="1"/>
  <c r="Q38" i="17"/>
  <c r="R38" i="17"/>
  <c r="S38" i="17" s="1"/>
  <c r="Q39" i="17"/>
  <c r="R39" i="17" s="1"/>
  <c r="S39" i="17" s="1"/>
  <c r="Q40" i="17"/>
  <c r="R40" i="17" s="1"/>
  <c r="S40" i="17" s="1"/>
  <c r="Q41" i="17"/>
  <c r="R41" i="17" s="1"/>
  <c r="S41" i="17" s="1"/>
  <c r="Q24" i="17"/>
  <c r="R24" i="17" s="1"/>
  <c r="S24" i="17" s="1"/>
  <c r="V7" i="17"/>
  <c r="W7" i="17" s="1"/>
  <c r="X7" i="17" s="1"/>
  <c r="V8" i="17"/>
  <c r="W8" i="17" s="1"/>
  <c r="X8" i="17" s="1"/>
  <c r="V17" i="17"/>
  <c r="W17" i="17" s="1"/>
  <c r="X17" i="17" s="1"/>
  <c r="V18" i="17"/>
  <c r="W18" i="17"/>
  <c r="X18" i="17" s="1"/>
  <c r="T5" i="17"/>
  <c r="V5" i="17" s="1"/>
  <c r="W5" i="17" s="1"/>
  <c r="X5" i="17" s="1"/>
  <c r="T6" i="17"/>
  <c r="V6" i="17" s="1"/>
  <c r="W6" i="17" s="1"/>
  <c r="X6" i="17" s="1"/>
  <c r="T7" i="17"/>
  <c r="T8" i="17"/>
  <c r="T9" i="17"/>
  <c r="V9" i="17" s="1"/>
  <c r="W9" i="17" s="1"/>
  <c r="X9" i="17" s="1"/>
  <c r="T10" i="17"/>
  <c r="V10" i="17" s="1"/>
  <c r="W10" i="17" s="1"/>
  <c r="X10" i="17" s="1"/>
  <c r="T11" i="17"/>
  <c r="V11" i="17" s="1"/>
  <c r="W11" i="17" s="1"/>
  <c r="X11" i="17" s="1"/>
  <c r="T12" i="17"/>
  <c r="V12" i="17" s="1"/>
  <c r="W12" i="17" s="1"/>
  <c r="X12" i="17" s="1"/>
  <c r="T13" i="17"/>
  <c r="V13" i="17" s="1"/>
  <c r="W13" i="17" s="1"/>
  <c r="X13" i="17" s="1"/>
  <c r="T14" i="17"/>
  <c r="V14" i="17" s="1"/>
  <c r="W14" i="17" s="1"/>
  <c r="X14" i="17" s="1"/>
  <c r="T15" i="17"/>
  <c r="V15" i="17" s="1"/>
  <c r="W15" i="17" s="1"/>
  <c r="X15" i="17" s="1"/>
  <c r="T16" i="17"/>
  <c r="V16" i="17" s="1"/>
  <c r="W16" i="17" s="1"/>
  <c r="X16" i="17" s="1"/>
  <c r="T17" i="17"/>
  <c r="T18" i="17"/>
  <c r="T19" i="17"/>
  <c r="V19" i="17" s="1"/>
  <c r="W19" i="17" s="1"/>
  <c r="X19" i="17" s="1"/>
  <c r="T20" i="17"/>
  <c r="V20" i="17" s="1"/>
  <c r="W20" i="17" s="1"/>
  <c r="X20" i="17" s="1"/>
  <c r="T21" i="17"/>
  <c r="V21" i="17" s="1"/>
  <c r="W21" i="17" s="1"/>
  <c r="X21" i="17" s="1"/>
  <c r="Q7" i="17"/>
  <c r="R7" i="17" s="1"/>
  <c r="S7" i="17" s="1"/>
  <c r="Q8" i="17"/>
  <c r="R8" i="17"/>
  <c r="S8" i="17" s="1"/>
  <c r="Q9" i="17"/>
  <c r="R9" i="17"/>
  <c r="S9" i="17"/>
  <c r="Q10" i="17"/>
  <c r="R10" i="17" s="1"/>
  <c r="S10" i="17" s="1"/>
  <c r="Q11" i="17"/>
  <c r="R11" i="17" s="1"/>
  <c r="S11" i="17" s="1"/>
  <c r="Q12" i="17"/>
  <c r="R12" i="17" s="1"/>
  <c r="S12" i="17" s="1"/>
  <c r="Q13" i="17"/>
  <c r="R13" i="17" s="1"/>
  <c r="S13" i="17" s="1"/>
  <c r="Q14" i="17"/>
  <c r="R14" i="17"/>
  <c r="S14" i="17" s="1"/>
  <c r="Q15" i="17"/>
  <c r="R15" i="17"/>
  <c r="S15" i="17"/>
  <c r="Q16" i="17"/>
  <c r="R16" i="17" s="1"/>
  <c r="S16" i="17" s="1"/>
  <c r="Q17" i="17"/>
  <c r="R17" i="17" s="1"/>
  <c r="S17" i="17" s="1"/>
  <c r="Q18" i="17"/>
  <c r="R18" i="17" s="1"/>
  <c r="S18" i="17" s="1"/>
  <c r="Q19" i="17"/>
  <c r="R19" i="17" s="1"/>
  <c r="S19" i="17" s="1"/>
  <c r="Q20" i="17"/>
  <c r="R20" i="17"/>
  <c r="S20" i="17" s="1"/>
  <c r="Q21" i="17"/>
  <c r="R21" i="17" s="1"/>
  <c r="S21" i="17" s="1"/>
  <c r="Q5" i="17"/>
  <c r="R5" i="17" s="1"/>
  <c r="S5" i="17" s="1"/>
  <c r="Q6" i="17"/>
  <c r="R6" i="17" s="1"/>
  <c r="S6" i="17" s="1"/>
  <c r="L35" i="17"/>
  <c r="M35" i="17" s="1"/>
  <c r="N35" i="17" s="1"/>
  <c r="L34" i="17"/>
  <c r="M34" i="17" s="1"/>
  <c r="N34" i="17" s="1"/>
  <c r="L33" i="17"/>
  <c r="M33" i="17" s="1"/>
  <c r="N33" i="17" s="1"/>
  <c r="L32" i="17"/>
  <c r="M32" i="17" s="1"/>
  <c r="N32" i="17" s="1"/>
  <c r="L30" i="17"/>
  <c r="M30" i="17" s="1"/>
  <c r="N30" i="17" s="1"/>
  <c r="L29" i="17"/>
  <c r="M29" i="17" s="1"/>
  <c r="N29" i="17" s="1"/>
  <c r="L28" i="17"/>
  <c r="M28" i="17" s="1"/>
  <c r="N28" i="17" s="1"/>
  <c r="L27" i="17"/>
  <c r="M27" i="17" s="1"/>
  <c r="N27" i="17" s="1"/>
  <c r="L26" i="17"/>
  <c r="M26" i="17" s="1"/>
  <c r="N26" i="17" s="1"/>
  <c r="L36" i="17"/>
  <c r="M36" i="17" s="1"/>
  <c r="N36" i="17" s="1"/>
  <c r="L37" i="17"/>
  <c r="M37" i="17" s="1"/>
  <c r="N37" i="17" s="1"/>
  <c r="L38" i="17"/>
  <c r="M38" i="17" s="1"/>
  <c r="N38" i="17" s="1"/>
  <c r="L39" i="17"/>
  <c r="M39" i="17" s="1"/>
  <c r="N39" i="17" s="1"/>
  <c r="L40" i="17"/>
  <c r="M40" i="17" s="1"/>
  <c r="N40" i="17" s="1"/>
  <c r="L41" i="17"/>
  <c r="M41" i="17"/>
  <c r="N41" i="17" s="1"/>
  <c r="L6" i="17"/>
  <c r="M6" i="17" s="1"/>
  <c r="N6" i="17" s="1"/>
  <c r="L7" i="17"/>
  <c r="M7" i="17" s="1"/>
  <c r="N7" i="17" s="1"/>
  <c r="L8" i="17"/>
  <c r="M8" i="17" s="1"/>
  <c r="N8" i="17" s="1"/>
  <c r="L9" i="17"/>
  <c r="M9" i="17" s="1"/>
  <c r="N9" i="17" s="1"/>
  <c r="L10" i="17"/>
  <c r="M10" i="17" s="1"/>
  <c r="N10" i="17" s="1"/>
  <c r="L11" i="17"/>
  <c r="M11" i="17" s="1"/>
  <c r="N11" i="17" s="1"/>
  <c r="L12" i="17"/>
  <c r="M12" i="17"/>
  <c r="N12" i="17"/>
  <c r="L13" i="17"/>
  <c r="M13" i="17"/>
  <c r="N13" i="17"/>
  <c r="L14" i="17"/>
  <c r="M14" i="17"/>
  <c r="N14" i="17"/>
  <c r="L15" i="17"/>
  <c r="M15" i="17" s="1"/>
  <c r="N15" i="17" s="1"/>
  <c r="L16" i="17"/>
  <c r="M16" i="17" s="1"/>
  <c r="N16" i="17" s="1"/>
  <c r="L17" i="17"/>
  <c r="M17" i="17" s="1"/>
  <c r="N17" i="17" s="1"/>
  <c r="L18" i="17"/>
  <c r="M18" i="17" s="1"/>
  <c r="N18" i="17" s="1"/>
  <c r="L19" i="17"/>
  <c r="M19" i="17"/>
  <c r="N19" i="17"/>
  <c r="L20" i="17"/>
  <c r="M20" i="17"/>
  <c r="N20" i="17"/>
  <c r="L21" i="17"/>
  <c r="M21" i="17" s="1"/>
  <c r="N21" i="17" s="1"/>
  <c r="L24" i="17"/>
  <c r="M24" i="17" s="1"/>
  <c r="N24" i="17" s="1"/>
  <c r="L25" i="17"/>
  <c r="M25" i="17" s="1"/>
  <c r="N25" i="17" s="1"/>
  <c r="L31" i="17"/>
  <c r="M31" i="17" s="1"/>
  <c r="N31" i="17" s="1"/>
  <c r="L5" i="17"/>
  <c r="M5" i="17" s="1"/>
  <c r="N5" i="17" s="1"/>
  <c r="G25" i="17"/>
  <c r="H25" i="17" s="1"/>
  <c r="I25" i="17" s="1"/>
  <c r="G26" i="17"/>
  <c r="H26" i="17" s="1"/>
  <c r="I26" i="17" s="1"/>
  <c r="G27" i="17"/>
  <c r="H27" i="17"/>
  <c r="I27" i="17"/>
  <c r="G28" i="17"/>
  <c r="H28" i="17" s="1"/>
  <c r="I28" i="17" s="1"/>
  <c r="G29" i="17"/>
  <c r="H29" i="17" s="1"/>
  <c r="I29" i="17" s="1"/>
  <c r="G30" i="17"/>
  <c r="H30" i="17" s="1"/>
  <c r="I30" i="17" s="1"/>
  <c r="G31" i="17"/>
  <c r="H31" i="17" s="1"/>
  <c r="I31" i="17" s="1"/>
  <c r="G32" i="17"/>
  <c r="H32" i="17" s="1"/>
  <c r="I32" i="17" s="1"/>
  <c r="G33" i="17"/>
  <c r="H33" i="17" s="1"/>
  <c r="I33" i="17" s="1"/>
  <c r="G34" i="17"/>
  <c r="H34" i="17"/>
  <c r="I34" i="17"/>
  <c r="G35" i="17"/>
  <c r="H35" i="17" s="1"/>
  <c r="I35" i="17" s="1"/>
  <c r="G36" i="17"/>
  <c r="H36" i="17"/>
  <c r="I36" i="17" s="1"/>
  <c r="G37" i="17"/>
  <c r="H37" i="17"/>
  <c r="I37" i="17" s="1"/>
  <c r="G38" i="17"/>
  <c r="H38" i="17"/>
  <c r="I38" i="17"/>
  <c r="G39" i="17"/>
  <c r="H39" i="17" s="1"/>
  <c r="I39" i="17" s="1"/>
  <c r="G40" i="17"/>
  <c r="H40" i="17" s="1"/>
  <c r="I40" i="17" s="1"/>
  <c r="G41" i="17"/>
  <c r="H41" i="17" s="1"/>
  <c r="I41" i="17" s="1"/>
  <c r="G24" i="17"/>
  <c r="H24" i="17" s="1"/>
  <c r="I24" i="17" s="1"/>
  <c r="G21" i="17"/>
  <c r="H21" i="17" s="1"/>
  <c r="I21" i="17" s="1"/>
  <c r="G16" i="17"/>
  <c r="H16" i="17" s="1"/>
  <c r="I16" i="17" s="1"/>
  <c r="G11" i="17"/>
  <c r="H11" i="17" s="1"/>
  <c r="I11" i="17" s="1"/>
  <c r="G10" i="17"/>
  <c r="H10" i="17" s="1"/>
  <c r="I10" i="17" s="1"/>
  <c r="G9" i="17"/>
  <c r="H9" i="17" s="1"/>
  <c r="I9" i="17" s="1"/>
  <c r="G7" i="17"/>
  <c r="H7" i="17"/>
  <c r="I7" i="17" s="1"/>
  <c r="G8" i="17"/>
  <c r="H8" i="17" s="1"/>
  <c r="I8" i="17" s="1"/>
  <c r="G12" i="17"/>
  <c r="H12" i="17" s="1"/>
  <c r="I12" i="17" s="1"/>
  <c r="G13" i="17"/>
  <c r="H13" i="17" s="1"/>
  <c r="I13" i="17" s="1"/>
  <c r="G14" i="17"/>
  <c r="H14" i="17" s="1"/>
  <c r="I14" i="17" s="1"/>
  <c r="G15" i="17"/>
  <c r="H15" i="17" s="1"/>
  <c r="I15" i="17" s="1"/>
  <c r="G17" i="17"/>
  <c r="H17" i="17" s="1"/>
  <c r="I17" i="17" s="1"/>
  <c r="G18" i="17"/>
  <c r="H18" i="17" s="1"/>
  <c r="I18" i="17" s="1"/>
  <c r="G19" i="17"/>
  <c r="H19" i="17" s="1"/>
  <c r="I19" i="17" s="1"/>
  <c r="G20" i="17"/>
  <c r="H20" i="17" s="1"/>
  <c r="I20" i="17" s="1"/>
  <c r="G5" i="17"/>
  <c r="H5" i="17"/>
  <c r="I5" i="17"/>
  <c r="G6" i="17"/>
  <c r="H6" i="17" s="1"/>
  <c r="I6" i="17" s="1"/>
  <c r="T4" i="17"/>
  <c r="V4" i="17" s="1"/>
  <c r="W4" i="17" s="1"/>
  <c r="X4" i="17" s="1"/>
  <c r="Q4" i="17"/>
  <c r="R4" i="17" s="1"/>
  <c r="S4" i="17" s="1"/>
  <c r="L4" i="17"/>
  <c r="M4" i="17" s="1"/>
  <c r="N4" i="17" s="1"/>
  <c r="G4" i="17"/>
  <c r="H4" i="17" s="1"/>
  <c r="I4" i="17" s="1"/>
  <c r="X58" i="17" l="1"/>
  <c r="N58" i="17"/>
  <c r="S58" i="17"/>
  <c r="S59" i="17" s="1"/>
  <c r="N22" i="17"/>
  <c r="S42" i="17"/>
  <c r="S22" i="17"/>
  <c r="X22" i="17"/>
  <c r="I42" i="17"/>
  <c r="I59" i="17" s="1"/>
  <c r="X42" i="17"/>
  <c r="N42" i="17"/>
  <c r="I22" i="17"/>
  <c r="X59" i="17" l="1"/>
  <c r="N59" i="17"/>
</calcChain>
</file>

<file path=xl/sharedStrings.xml><?xml version="1.0" encoding="utf-8"?>
<sst xmlns="http://schemas.openxmlformats.org/spreadsheetml/2006/main" count="136" uniqueCount="71">
  <si>
    <t>EVENTO</t>
  </si>
  <si>
    <t>ITEM</t>
  </si>
  <si>
    <t>DESCRIPCION</t>
  </si>
  <si>
    <t>CANT</t>
  </si>
  <si>
    <t>HOSPEDAJE</t>
  </si>
  <si>
    <t>SALON DE EVENTOS</t>
  </si>
  <si>
    <t>SEGURO DE VIAJE</t>
  </si>
  <si>
    <t xml:space="preserve">HIDRATACION </t>
  </si>
  <si>
    <t xml:space="preserve">AUXILIARES LOGISTICOS </t>
  </si>
  <si>
    <t xml:space="preserve"> DJ ANIMADOR / RECREADOR</t>
  </si>
  <si>
    <t>Incluye accesorios: Bombas, sonido, decoración, bombas mil figuras, espuma, collares.</t>
  </si>
  <si>
    <t>COORDINADOR</t>
  </si>
  <si>
    <t>Coordinador del evento quien debera contar con experiencia profesional en areas de las ciencias sociales, minimo Dos años de experiencia en manejo de programas sociales. Quien sera el encargado de la organización de la salida y sisita a los diferentes lugares turisticos del eje cafetero.</t>
  </si>
  <si>
    <t>TRANSPORTE</t>
  </si>
  <si>
    <t>ALMUERZOS 
Almuerzo se cuenta con 2 opciones de menús:
Opción 1: Sancocho de pollo, acompañado de una (1) porción de arroz, un (1) patacón y una (1) porción de ensalada; mas una (1) limonada natural de panela y limón servida en un vaso 7 Onz.
Opcion 2: Servicio de alimentación compuesto por una opción de proteína a elección entre filete de res, pollo o cerdo, acompañado de ensalada, arroz, papa al vapor, sopa del día y jugo del día, preparado y servido bajo condiciones adecuadas de calidad, higiene e inocuidad alimentaria.</t>
  </si>
  <si>
    <t>DESAYUNOS
Desayuno con dos opciones de menús: 
Opción 1: Caldo de costilla acompañado de arepa o arroz, un (1) jugo natural o una (1) taza de chocolate o fruta de cosecha.
Opción 2: Arroz blanco acompañado de huevos revueltos, una (1) porción de queso, un (1) jugo natural o una (1) taza de chocolate o fruta de cosecha.</t>
  </si>
  <si>
    <t>CAMINATA ECOLOGICA</t>
  </si>
  <si>
    <t>Servicio integral de hospedaje por una (1) noche en establecimiento hotelero ubicado en un entorno natural de la región de los Llanos Orientales, con capacidad para atender grupos y delegaciones minima para Doscientas cincuenta personas, ubicado en un entorno natural, con habitaciones cómodas y acondicionadas, baño privado, camas, lencería, elementos básicos de aseo, limpieza y mantenimiento. El establecimiento deberá contar con amplias zonas verdes, jardines, senderos, áreas de descanso y recreación, piscina, restaurante, zonas comunes, parqueadero y espacios adecuados para actividades de integración y esparcimiento. Deberá disponer de recepción y personal para la atención de los huéspedes, garantizando condiciones de seguridad, higiene, salubridad y comodidad durante la estadía.
El establecimiento deberá contar además con condiciones de accesibilidad para personas con discapacidad o movilidad reducida, incluyendo accesos adecuados, circulación segura, rampas o soluciones de acceso, baños accesibles y facilidades para el desplazamiento y permanencia de los usuarios.</t>
  </si>
  <si>
    <t>El servicio de transporte turístico comprende el traslado terrestre de los pasajeros desde el municipio de El Rosal, Cundinamarca, hacia el Eje Cafetero y el posterior regreso al municipio de El Rosal, de acuerdo con el itinerario y programación establecida para el viaje.
El servicio contempla el transporte de ida y regreso, garantizando la disponibilidad del vehículo durante el desarrollo del recorrido y proporcionando condiciones adecuadas de seguridad, comodidad, higiene y puntualidad para los pasajeros.
Como parte integral del servicio, se incluyen los desplazamientos internos dentro del destino turístico, permitiendo realizar los traslados necesarios entre el lugar de alojamiento, restaurantes, atractivos turísticos, parques, sitios de interés, actividades programadas y demás lugares contemplados dentro del itinerario en los diferentes municipios del Eje Cafetero.</t>
  </si>
  <si>
    <t>El servicio de transporte turístico comprende el traslado terrestre de los pasajeros desde el municipio de El Rosal, Cundinamarca, hacia Los llanos orientales y el posterior regreso al municipio de El Rosal, de acuerdo con el itinerario y programación establecida para el viaje.
El servicio contempla el transporte de ida y regreso, garantizando la disponibilidad del vehículo durante el desarrollo del recorrido y proporcionando condiciones adecuadas de seguridad, comodidad, higiene y puntualidad para los pasajeros.
Como parte integral del servicio, se incluyen los desplazamientos internos dentro del destino turístico, permitiendo realizar los traslados necesarios entre el lugar de alojamiento, restaurantes, atractivos turísticos, sitios de interés, actividades programadas y demás lugares contemplados dentro del itinerario programado.</t>
  </si>
  <si>
    <t>Organización, adecuación y ambientación de un espacio amplio tipo salón para el desarrollo de la actividad denominada “Noche Blanca”, dirigida a la población beneficiaria, garantizando condiciones adecuadas de comodidad, seguridad, presentación y calidad para el desarrollo de la jornada.
La actividad deberá contemplar la ambientación integral del salón mediante la instalación y distribución de telas decorativas de color blanco, complementadas con bombas de diferentes colores, de acuerdo con una propuesta estética acorde con la temática del evento. Se deberá disponer de mesas y silletería suficiente para los asistentes, organizadas de manera funcional y segura, permitiendo la adecuada circulación de los participantes y el desarrollo de las actividades programadas.
De igual manera, deberá incluirse la iluminación decorativa y funcional del espacio, garantizando una adecuada visibilidad y ambientación durante toda la jornada, así como los elementos técnicos necesarios para la reproducción de música ambiental y musicalización del evento..</t>
  </si>
  <si>
    <t>CAMINATA ECOLÓGICA Y AVISTAMIENTO DE AVES: Organización y desarrollo de actividad de integración, recreación y sensibilización ambiental mediante caminatas ecológicas y jornadas de avistamiento de aves, dirigidas a la población beneficiaria.
La actividad se desarrollará en cuatro (4) salidas independientes, conformadas cada una por un grupo de hasta cincuenta (50) participantes, para un total de doscientas (200) personas, distribuidas en los cuatro grupos.
Cada salida deberá contemplar la planeación y acompañamiento durante el recorrido, orientación sobre el entorno natural, reconocimiento de especies de flora y fauna, especialmente aves, y actividades de sensibilización sobre la conservación, protección y cuidado del medio ambiente. El recorrido deberá seleccionarse de acuerdo con las condiciones de seguridad, accesibilidad y características de los participantes.
El servicio deberá incluir la coordinación logística de cada jornada, acompañamiento y orientación de los participantes, guianza durante el recorrido, elementos básicos de apoyo para la actividad, hidratación y demás requerimientos logísticos necesarios para garantizar el adecuado desarrollo de cada salida.</t>
  </si>
  <si>
    <t>GRUPO MUSICAL LLANERO: Servicio de presentación artístico-musical de agrupación especializada en música llanera, destinada a amenizar y acompañar actividades culturales, recreativas, sociales y de integración de la población beneficiaria.
La agrupación deberá contar con músicos e intérpretes con experiencia en repertorio llanero, incluyendo instrumentos tradicionales tales como arpa, cuatro, maracas y bajo, o conformación instrumental equivalente que permita una adecuada interpretación del género. Deberá ofrecer un repertorio variado de música llanera, incluyendo temas tradicionales, pasajes, joropos y otras expresiones representativas de la cultura de los Llanos Orientales. Dos horas de servicio.</t>
  </si>
  <si>
    <t>SERVICIO ARTISTICO</t>
  </si>
  <si>
    <t>Servicio de auxiliar de enfermería para brindar acompañamiento, asistencia y apoyo en el cuidado básico de las personas mayores durante el desarrollo de una salida recreativa, turística y de integración, incluyendo los desplazamientos, recorridos, actividades programadas y estancia en el lugar de alojamiento. El servicio deberá ser prestado por personal con título de Técnico Auxiliar de Enfermería y experiencia mínima de dos (2) años, debidamente acreditada mediante certificaciones laborales.
El servicio comprende el acompañamiento y asistencia a los beneficiarios durante un período de Treinta y seis (36) horas por cada auxiliar de enfermería, de acuerdo con el cronograma e itinerario establecido para la actividad.
Dentro de las actividades a desarrollar se encuentran: apoyo en el cuidado básico y bienestar de las personas mayores; asistencia en actividades de higiene personal, vestido, movilidad y alimentación cuando sea requerido; toma de signos vitales; identificación y reporte oportuno de novedades relacionadas con el estado general de los beneficiarios; apoyo en la verificación del suministro de medicamentos de acuerdo con las prescripciones e indicaciones previamente establecidas; acompañamiento durante los desplazamientos, recorridos, visitas, actividades culturales, recreativas, lúdicas, deportivas y demás actividades programadas.</t>
  </si>
  <si>
    <t>AUXILIARES DEL AREA DE LA SALUD</t>
  </si>
  <si>
    <t xml:space="preserve">
Servicio de auxiliar de apoyo logístico para acompañamiento, asistencia y apoyo operativo durante el desarrollo de la salida turística, desplazamientos, alojamiento, alimentación, recorridos y demás actividades programadas para las personas mayores beneficiarias.
Perfil requerido: Bachiller académico, con título de bachiller debidamente acreditado.
Experiencia específica: El auxiliar deberá acreditar como mínimo tres (3) certificaciones de experiencia que demuestren la ejecución de actividades de apoyo logístico relacionadas con el objeto contractual, organización o acompañamiento de eventos, salidas, excursiones, actividades recreativas, culturales, turísticas o sociales.
</t>
  </si>
  <si>
    <t>Servicio de coordinador de evento y salida turística, quien deberá contar con formación profesional en áreas relacionadas con las Ciencias Sociales, Humanas, Administrativas, Turismo o Gestión Social o, y acreditar una experiencia mínima de dos (2) años en coordinación, ejecución o acompañamiento de programas, proyectos o actividades de carácter social, preferiblemente relacionados con población adulta mayor Y/o discapacidad y/o población vulnerable.
El coordinador será responsable de realizar la planeación, organización, coordinación y seguimiento integral a la actividad, de acuerdo con el cronograma, itinerario y condiciones establecidas por la entidad contratante.</t>
  </si>
  <si>
    <t>PASADIA</t>
  </si>
  <si>
    <t>ALIMENTACION</t>
  </si>
  <si>
    <t xml:space="preserve">Servicio de pasadía en finca rural o espacio campestre, destinado al desarrollo de actividades de recreación, integración, descanso y aprovechamiento del entorno natural, que cuente con amplias zonas verdes y espacios adecuados para la atención de los beneficiarios. El servicio deberá incluir como mínimo:
Ingreso y permanencia durante la jornada en las instalaciones de la finca rural.
Uso de amplias zonas verdes y espacios campestres para actividades de integración, recreación y descanso.
Zona de descanso y esparcimiento con mobiliario disponible para los participantes.
Zonas recreativas y deportivas, tales como cancha múltiple, juegos tradicionales o espacios para actividades lúdicas, de acuerdo con la infraestructura disponible.
Espacios para actividades culturales y sociales, destinados a encuentros, presentaciones y actividades de integración.
Senderos o espacios naturales para caminatas ecológicas y actividades de contacto con la naturaleza, cuando las condiciones del lugar lo permitan.
Servicios sanitarios suficientes, en adecuadas condiciones de higiene y funcionamiento.
Zona de alimentación, adecuada para el suministro y consumo de alimentos durante la jornada.
Agua potable y puntos de hidratación para los participantes.
Parqueadero para los vehículos destinados al traslado de los beneficiarios.
Condiciones de accesibilidad y movilidad, especialmente para personas mayores y personas con discapacidad, garantizando rutas de acceso seguras y espacios que permitan su desplazamiento.
</t>
  </si>
  <si>
    <t>REFRIGERIO – SÁNDWICH Y JUGO NATURAL: Suministro de refrigerio individual compuesto por un (1) sándwich elaborado con pan de buena calidad, relleno con proteína como jamón, pollo, atún o equivalente, acompañado de queso y vegetales frescos, y un (1) jugo natural de fruta, en presentación mínima de 250 ml. El refrigerio deberá ser preparado con productos frescos y de buena calidad, garantizando condiciones adecuadas de higiene, manipulación, conservación y presentación. Deberá entregarse debidamente empacado de manera individual, incluyendo servilletas y los elementos necesarios para su consumo. El contratista deberá asumir los costos de preparación, ingredientes, empaque, transporte, distribución y entrega en el lugar indicado por la entidad.</t>
  </si>
  <si>
    <t xml:space="preserve">Servicio de expedición de póliza colectiva de accidentes personales por la salida, destinada a amparar a los participantes de una salida turística de adultos mayores durante el desarrollo del viaje, incluyendo el traslado desde el municipio de origen hacia el destino turístico, los desplazamientos internos y el regreso al lugar de origen. Seguro por Un dia
- MUERTE ACCIDENTAL $10.000.000
- INVALIDEZ ACCIDENTAL Y/O DESMEMBRACIÓN  $10.000.000 
- GASTOS MEDICOS POR ACCIDENTE  $6.000.000 </t>
  </si>
  <si>
    <t xml:space="preserve">Servicio de expedición de póliza colectiva de accidentes personales por la salida, destinada a amparar a los participantes de una salida turística de adultos mayores durante el desarrollo del viaje, incluyendo el traslado desde el municipio de origen hacia el destino turístico, los desplazamientos internos y el regreso al lugar de origen. Cubrimiento por Dos (2) dias
</t>
  </si>
  <si>
    <t>ACTIVIDAD RECREATIVA TIPO CARNAVAL</t>
  </si>
  <si>
    <t>Servicio de auxiliar de apoyo logístico para acompañamiento, asistencia y apoyo operativo durante el desarrollo de la actividad.
Perfil requerido: Bachiller académico, con título de bachiller debidamente acreditado.
Experiencia específica: El auxiliar deberá acreditar como mínimo tres (3) certificaciones de experiencia que demuestren la ejecución de actividades de apoyo logístico relacionadas con el objeto contractual, organización o acompañamiento de eventos, salidas, excursiones, actividades recreativas, culturales, turísticas o sociales.</t>
  </si>
  <si>
    <t>Almuerzo llanero servido en restaurante tipico de los llanos Orientales, compuesto por: Taza de sancocho de res, 1/2 carne mamona, papa, plátano, yuca, ají, limonada preparada.</t>
  </si>
  <si>
    <t>ALMUERZO LLANERAZO</t>
  </si>
  <si>
    <t>BEBIDA</t>
  </si>
  <si>
    <t>Bebida hidratante, en presentación individual en lata de 330 cm³, nueva, sellada y apta para consumo humano. El producto deberá contar con registro sanitario vigente cuando aplique, fecha de vencimiento y lote claramente identificados en el empaque, y conservarse en condiciones adecuadas de almacenamiento, higiene y temperatura hasta el momento de su entrega.</t>
  </si>
  <si>
    <t xml:space="preserve">Suministro de kit de aseo personal individual, destinado a cada uno de los beneficiarios de la actividad, compuesto por elementos básicos de higiene y presentado en una tula deportiva reutilizable, práctica y adecuada para el transporte de los artículos.
Cada kit deberá contener:
1 cepillo de dientes: de uso personal, nuevo, empacado individualmente, con mango ergonómico y cerdas de adecuada calidad para higiene oral.
1 crema dental: presentación individual, nueva, con contenido mínimo de 50 ml o equivalente, debidamente empacada y con registro sanitario cuando aplique.
1 champú: presentación individual en sachet, nuevo, con contenido mínimo de 10 ml, debidamente sellado y apto para uso personal.
1 tula deportiva: elaborada en material resistente, liviano y lavable, con sistema de cierre mediante cordón o mecanismo equivalente, tamaño adecuado para contener los elementos del kit y facilitar su transporte.
1 Botilo elaborado en material ecoplástico reutilizable, resistente y apto para el almacenamiento y consumo de bebidas, con capacidad mínima de 400 ml, tapa de cierre seguro y diseño ergonómico que facilite su transporte y manipulación. Deberá ser nuevo, liviano, resistente a golpes y de fácil limpieza, elaborado con materiales aptos para contacto con alimentos y bebidas.
1 peinilla de tamaño pequeño, elaborada en material plástico resistente y de buena calidad, con dientes uniformes y adecuadamente terminados, sin bordes cortantes o imperfecciones que puedan generar riesgo durante su uso. 
</t>
  </si>
  <si>
    <t>SALIDA A LOS LLANOS ORIENTALES CON EL PROGRAMA DE PERSONA MAYOR</t>
  </si>
  <si>
    <t>SALIDA A LOS LLANOS ORIENTALES CON EL PROGRAMA DE DISCAPACIDAD</t>
  </si>
  <si>
    <t>SHOW DE MAGIA</t>
  </si>
  <si>
    <t>Servicio artístico y recreativo de presentación de magia en vivo, orientado al entretenimiento, integración y participación de los asistentes, mediante la realización de trucos de ilusionismo, magia de escenario, magia participativa, efectos visuales y dinámicas de interacción con el público. La presentación deberá ser desarrollada por un artista o profesional con experiencia en espectáculos de magia, utilizando los elementos, accesorios, utilería y equipos necesarios para su ejecución.
El show deberá contar con una presentación dinámica, entretenida y adecuada para público de diferentes edades, especialmente personas mayores y población con discapacidad, promoviendo la participación, integración y disfrute de los asistentes. El servicio incluirá preparación, desplazamiento, montaje y desmontaje de los elementos requeridos para la presentación, así como todos los costos asociados a su ejecución. La fecha, horario y duración serán definidos de acuerdo con la programación establecida por la entidad y las indicaciones del supervisor.</t>
  </si>
  <si>
    <t>CENAS
Cena con dos opciones de menús: 
Opción 1: plato tipo parrilla con una (1) porción de carne de cerdo a la parrilla, acompañado de ensalada tradicional (lechuga crespa, zanahoria, tomate, aderezo de vinagreta), patacones maduros, una (1) limonada natural de panela y limón o jugo de fruta de cosecha, servido en un vaso 7 Onz.
Opcion2: plato tipo parrilla con una (1) porción de pechuga de pollo acompañada ensalada tradicional (lechuga crespa, zanahoria, tomate, aderezo de vinagreta), papas a la francesa, una (1) limonada natural de panela y limón o jugo de fruta de cosecha, servido en un vaso.</t>
  </si>
  <si>
    <t xml:space="preserve">REFRIGERIO AM Y PM </t>
  </si>
  <si>
    <t>ALMUERZO TIPO PARRILLADA: Suministro de almuerzo individual tipo parrillada, compuesto por los siguientes componentes:
Proteína: porción de carne de res de mínimo 200 gramos y porción de carne de cerdo de mínimo 200 gramos, debidamente preparadas a la parrilla, con adecuada cocción, textura, sabor y presentación.
Carbohidrato: porción de papa, yuca o combinación de ambas, con un peso entre 70 y 150 gramos, de acuerdo con la preparación y disponibilidad del menú.
Acompañamiento vegetal: porción de guacamole entre 30 y 50 gramos, elaborado a base de aguacate fresco y demás ingredientes propios de su preparación.
Bebida: limonada natural, preparada con limón, agua potable y endulzante, en cantidad suficiente para acompañar la alimentación.
La alimentación deberá ser preparada con productos frescos y de buena calidad, garantizando condiciones adecuadas de manipulación, higiene, conservación, temperatura y presentación. El servicio deberá incluir plato o recipiente adecuado para el consumo, cubiertos y servilleta. El contratista deberá asumir los costos de adquisición de alimentos, preparación, cocción, menaje, cubiertos, servilletas, transporte, distribución y demás elementos necesarios para la prestación integral del servicio.</t>
  </si>
  <si>
    <t>DISEÑO, CREACIÓN Y CONSTRUCCIÓN DE ESCENARIOS, TARIMAS, Y EQUIPOS DE ILUMINACIÓN, SONIDO Y AUDIOVISUALES</t>
  </si>
  <si>
    <t xml:space="preserve">sonido mínimo compuesto de: 3 cabinasa activas de dos vías.
* woofer de 12”.
* driver de 1.7”.
* 400w rms bi-amplificado (100w+300w).
* amplificador clase h + clase ab.
* respuesta en frecuencia 50hz-18khz (±3 db).
* spl max 124db.
* 1 entrada xlr y módulo usb/sd/bluetooth.
* 1 salida xlr.
* ecualizador 2 bandas.
* led indicador de clip, selector de line/mic.
* 2 parlantes 4″tipo barra.
* driver 1,75″.
* potencia 400w.
* amplificador clase h en los parlantes, amplificador clase ab en el driver.
* respuesta de frecuencia (-3db):45hz-20khz.
* entrada xlr.
* salida xlr           
mezclador analógico 1202sfx
mezclador de 4 entradas xlr – 4 entradas estereo (plug trs 1/4)
salida de monitor estereo – salida de audifonos
fx send- in/out rca
99 fx seleccionables
selección de envio de stream a monitor o main
phantom power
ecualizador semiparamétrico de 3 bandas para canales 1-4-el canal estéreo 11/12 cambia automáticamente entre la entrada trs y la reproducción usb
</t>
  </si>
  <si>
    <t>ACTIVIDAD DE INTEGRACION PERSONA MAYOR Y PERSONAS CON DISCPACIDAD</t>
  </si>
  <si>
    <t>FICHA TECNICA SALIDAS LUDICO RECREATIVAS PROGRAMA SOCIALES Y ACTIVIDAD DE INTEGRACION</t>
  </si>
  <si>
    <t>ELEMENTO</t>
  </si>
  <si>
    <t>COTIZACION 1</t>
  </si>
  <si>
    <t>COTIZACION 3</t>
  </si>
  <si>
    <t xml:space="preserve">VALORES TOPE </t>
  </si>
  <si>
    <t>VALOR SIN IVA</t>
  </si>
  <si>
    <t>IVA</t>
  </si>
  <si>
    <t>VALOR IVA</t>
  </si>
  <si>
    <t>VALOR UNITARIO CON IVA</t>
  </si>
  <si>
    <t>VALOR TOTAL DE LA ACTIVIDAD IVA INCLUIDO</t>
  </si>
  <si>
    <t>BOTELLA DE AGUA: Suministro de agua potable para consumo humano, en presentación individual de 250 ml, en botella nueva, sellada y elaborada en material apto para contacto con alimentos y bebidas, con tapa de seguridad y etiqueta correspondiente. El producto deberá contar con registro sanitario cuando aplique, lote y fecha de vencimiento claramente identificados, y cumplir con las condiciones de calidad e inocuidad establecidas para agua potable envasada.
Las botellas deberán entregarse en condiciones óptimas de higiene, conservación y presentación, sin fisuras, perforaciones, deformaciones o alteraciones en el envase. El suministro estará destinado al consumo de los participantes durante su permanencia y desarrollo de las actividades en las instalaciones del hotel, y deberá realizarse de acuerdo con la programación y cantidades requeridas por la entidad contratante.</t>
  </si>
  <si>
    <t>BOTELLA DE AGUA: Suministro de agua potable para consumo humano, en presentación individual de 250 ml, en botella nueva, sellada y elaborada en material apto para contacto con alimentos y bebidas, con tapa de seguridad y etiqueta correspondiente. El producto deberá contar con registro sanitario cuando aplique, lote y fecha de vencimiento claramente identificados, y cumplir con las condiciones de calidad e inocuidad establecidas para agua potable envasada.
Las botellas deberán entregarse en condiciones óptimas de higiene, conservación y presentación, sin fisuras, perforaciones, deformaciones o alteraciones en el envase. El suministro estará destinado al consumo de los participantes durante su permanencia y desarrollo de las actividades en las instalaciones del centro recreativo.</t>
  </si>
  <si>
    <t>REFRIGERIOS
Suministro de refrigerios individuales para los participantes de las actividades programadas por la entidad contratante, de acuerdo con las cantidades, fechas, horarios y lugares establecidos por el supervisor del contrato. Los refrigerios deberán ser entregados individualmente, en condiciones adecuadas de calidad, higiene, conservación, manipulación, inocuidad y presentación, de acuerdo con las siguientes opciones:
Opción 1 – Papas, galletas y bebida: Un (1) paquete individual de papas fritas o producto equivalente a base de papa, con contenido neto mínimo de ciento cincuenta gramos (150 g); una (1) porción individual de galletas dulces o saladas, con contenido mínimo de treinta gramos (30 g), debidamente empacada; y una (1) bebida de fruta o jugo en botella individual, con contenido mínimo de doscientos cincuenta mililitros (250 ml), de marca reconocida y apta para consumo humano.
Opción 2 – Ponqué, galletas y bebida: Un (1) ponqué tipo gala, en presentación individual, fresco, de buena calidad y debidamente empacado; una (1) porción individual de galletas dulces o saladas, con contenido mínimo de treinta gramos (30 g); y una (1) bebida de fruta o jugo en botella individual, con contenido mínimo de doscientos cincuenta mililitros (250 ml), de marca reconocida y apta para consumo humano.</t>
  </si>
  <si>
    <t>KITS PARA POBLACION ADULTO MAYOR</t>
  </si>
  <si>
    <t>KIT PARA PROGRAMA DE DISCAPACIDAD</t>
  </si>
  <si>
    <t>VALOR INTEGRACION PROGRAMA PERSONA MAYOR Y DISCAPACIDAD</t>
  </si>
  <si>
    <t xml:space="preserve">GRAN TOTAL </t>
  </si>
  <si>
    <r>
      <t xml:space="preserve">Servicio de DJ, animador y recreador para el desarrollo y acompañamiento de las actividades sociales, culturales, recreativas y de integración programadas durante la jornada o salida turística, dirigido a la población beneficiaria.
El servicio deberá incluir la ambientación musical, animación, recreación, integración y dinamización de los participantes, mediante la selección y reproducción de música acorde con las características de la población, la actividad y el espacio dispuesto para el evento.
</t>
    </r>
    <r>
      <rPr>
        <b/>
        <sz val="12"/>
        <color theme="1"/>
        <rFont val="Calibri"/>
        <family val="2"/>
      </rPr>
      <t>EXPERIENCIA ESPECÍFICA</t>
    </r>
    <r>
      <rPr>
        <b/>
        <sz val="12"/>
        <color rgb="FF000000"/>
        <rFont val="Calibri"/>
        <family val="2"/>
      </rPr>
      <t>:</t>
    </r>
    <r>
      <rPr>
        <sz val="12"/>
        <color rgb="FF000000"/>
        <rFont val="Calibri"/>
        <family val="2"/>
      </rPr>
      <t xml:space="preserve"> Allegar mínimo TRES (3) certificaciones donde conste que participo en proyectos, con población adulto mayor y/o personas en condicion de discapacidad, realizando actividades como animador y/o recreador. </t>
    </r>
  </si>
  <si>
    <r>
      <rPr>
        <b/>
        <sz val="12"/>
        <color rgb="FF000000"/>
        <rFont val="Calibri"/>
        <family val="2"/>
      </rPr>
      <t>FORMACIÓN DE DJ PROFESIONAL, ANIMADOR O RECREADOR</t>
    </r>
    <r>
      <rPr>
        <sz val="12"/>
        <color rgb="FF000000"/>
        <rFont val="Calibri"/>
        <family val="2"/>
      </rPr>
      <t xml:space="preserve">
Conocimiento básico certificados, en formación de recreadores, o recreación lúdica, o recreación ecológica.  
</t>
    </r>
    <r>
      <rPr>
        <b/>
        <sz val="12"/>
        <color theme="1"/>
        <rFont val="Calibri"/>
        <family val="2"/>
      </rPr>
      <t>EXPERIENCIA ESPECÍFICA</t>
    </r>
    <r>
      <rPr>
        <b/>
        <sz val="12"/>
        <color rgb="FF000000"/>
        <rFont val="Calibri"/>
        <family val="2"/>
      </rPr>
      <t>:</t>
    </r>
    <r>
      <rPr>
        <sz val="12"/>
        <color rgb="FF000000"/>
        <rFont val="Calibri"/>
        <family val="2"/>
      </rPr>
      <t xml:space="preserve"> Allegar mínimo TRES (3) certificaciones donde conste que participo en proyectos, con población adulto mayor, realizando actividades como recreacionista. </t>
    </r>
  </si>
  <si>
    <t>COTIZACIÓN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</si>
</sst>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12" x14ac:knownFonts="1">
    <font>
      <sz val="11"/>
      <color rgb="FF000000"/>
      <name val="Calibri"/>
    </font>
    <font>
      <b/>
      <sz val="11"/>
      <color rgb="FF000000"/>
      <name val="Calibri"/>
      <family val="2"/>
    </font>
    <font>
      <sz val="11"/>
      <color rgb="FF000000"/>
      <name val="Calibri"/>
      <family val="2"/>
    </font>
    <font>
      <sz val="10"/>
      <color rgb="FF000000"/>
      <name val="Calibri"/>
      <family val="2"/>
    </font>
    <font>
      <b/>
      <sz val="8"/>
      <color rgb="FF000000"/>
      <name val="Calibri"/>
      <family val="2"/>
    </font>
    <font>
      <sz val="11"/>
      <color rgb="FF000000"/>
      <name val="Calibri"/>
    </font>
    <font>
      <b/>
      <sz val="12"/>
      <color rgb="FF000000"/>
      <name val="Calibri"/>
      <family val="2"/>
    </font>
    <font>
      <sz val="12"/>
      <color rgb="FF000000"/>
      <name val="Calibri"/>
      <family val="2"/>
    </font>
    <font>
      <b/>
      <sz val="12"/>
      <color theme="1"/>
      <name val="Calibri"/>
      <family val="2"/>
    </font>
    <font>
      <b/>
      <sz val="10"/>
      <color rgb="FF000000"/>
      <name val="Calibri"/>
      <family val="2"/>
    </font>
    <font>
      <b/>
      <sz val="8"/>
      <color theme="1"/>
      <name val="Calibri"/>
      <family val="2"/>
    </font>
    <font>
      <sz val="12"/>
      <color theme="1"/>
      <name val="Calibri"/>
      <family val="2"/>
    </font>
  </fonts>
  <fills count="5">
    <fill>
      <patternFill patternType="none"/>
    </fill>
    <fill>
      <patternFill patternType="gray125"/>
    </fill>
    <fill>
      <patternFill patternType="solid">
        <fgColor theme="9" tint="0.79998168889431442"/>
        <bgColor indexed="64"/>
      </patternFill>
    </fill>
    <fill>
      <patternFill patternType="solid">
        <fgColor theme="4" tint="0.39997558519241921"/>
        <bgColor indexed="64"/>
      </patternFill>
    </fill>
    <fill>
      <patternFill patternType="solid">
        <fgColor theme="8" tint="0.59999389629810485"/>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s>
  <cellStyleXfs count="3">
    <xf numFmtId="0" fontId="0" fillId="0" borderId="0"/>
    <xf numFmtId="44" fontId="2" fillId="0" borderId="0" applyFont="0" applyFill="0" applyBorder="0" applyAlignment="0" applyProtection="0"/>
    <xf numFmtId="9" fontId="5" fillId="0" borderId="0" applyFont="0" applyFill="0" applyBorder="0" applyAlignment="0" applyProtection="0"/>
  </cellStyleXfs>
  <cellXfs count="29">
    <xf numFmtId="0" fontId="0" fillId="0" borderId="0" xfId="0"/>
    <xf numFmtId="0" fontId="0" fillId="0" borderId="0" xfId="0" applyAlignment="1">
      <alignment horizontal="center" vertical="center"/>
    </xf>
    <xf numFmtId="0" fontId="0" fillId="0" borderId="0" xfId="0" applyAlignment="1">
      <alignment vertical="center"/>
    </xf>
    <xf numFmtId="0" fontId="1" fillId="0" borderId="0" xfId="0" applyFont="1" applyAlignment="1">
      <alignment horizontal="center" vertical="center"/>
    </xf>
    <xf numFmtId="0" fontId="3" fillId="0" borderId="0" xfId="0" applyFont="1" applyAlignment="1">
      <alignment vertical="center"/>
    </xf>
    <xf numFmtId="0" fontId="4" fillId="0" borderId="1" xfId="0" applyFont="1" applyBorder="1" applyAlignment="1">
      <alignment horizontal="center" vertical="center"/>
    </xf>
    <xf numFmtId="9" fontId="2" fillId="0" borderId="1" xfId="2" applyFont="1" applyBorder="1" applyAlignment="1">
      <alignment horizontal="center" vertical="center"/>
    </xf>
    <xf numFmtId="164" fontId="1" fillId="0" borderId="1" xfId="0" applyNumberFormat="1" applyFont="1" applyBorder="1" applyAlignment="1">
      <alignment vertical="center"/>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0" fontId="7" fillId="0" borderId="1" xfId="0" applyFont="1" applyBorder="1" applyAlignment="1">
      <alignment vertical="center" wrapText="1"/>
    </xf>
    <xf numFmtId="0" fontId="7" fillId="0" borderId="1" xfId="0" applyFont="1" applyBorder="1" applyAlignment="1">
      <alignment horizontal="center" vertical="center" wrapText="1"/>
    </xf>
    <xf numFmtId="44" fontId="10" fillId="3" borderId="6" xfId="1" applyFont="1" applyFill="1" applyBorder="1" applyAlignment="1">
      <alignment horizontal="center" vertical="center"/>
    </xf>
    <xf numFmtId="44" fontId="10" fillId="3" borderId="6" xfId="1" applyFont="1" applyFill="1" applyBorder="1" applyAlignment="1">
      <alignment horizontal="center" vertical="center" wrapText="1"/>
    </xf>
    <xf numFmtId="44" fontId="10" fillId="3" borderId="7" xfId="1" applyFont="1" applyFill="1" applyBorder="1" applyAlignment="1">
      <alignment horizontal="center" vertical="center" wrapText="1"/>
    </xf>
    <xf numFmtId="44" fontId="10" fillId="4" borderId="8" xfId="1" applyFont="1" applyFill="1" applyBorder="1" applyAlignment="1">
      <alignment horizontal="center" vertical="center" wrapText="1"/>
    </xf>
    <xf numFmtId="164" fontId="2" fillId="0" borderId="1" xfId="1" applyNumberFormat="1" applyFont="1" applyBorder="1" applyAlignment="1">
      <alignment vertical="center"/>
    </xf>
    <xf numFmtId="164" fontId="2" fillId="0" borderId="1" xfId="0" applyNumberFormat="1" applyFont="1" applyBorder="1" applyAlignment="1">
      <alignment vertical="center"/>
    </xf>
    <xf numFmtId="0" fontId="11" fillId="0" borderId="1" xfId="0" applyFont="1" applyBorder="1" applyAlignment="1">
      <alignment horizontal="left" vertical="center" wrapText="1"/>
    </xf>
    <xf numFmtId="0" fontId="7" fillId="0" borderId="1" xfId="0" applyFont="1" applyBorder="1" applyAlignment="1">
      <alignment horizontal="left" vertical="center" wrapText="1"/>
    </xf>
    <xf numFmtId="0" fontId="6" fillId="0" borderId="1" xfId="0" applyFont="1" applyBorder="1" applyAlignment="1">
      <alignment vertical="center" wrapText="1"/>
    </xf>
    <xf numFmtId="44" fontId="8" fillId="2" borderId="5" xfId="1" applyFont="1" applyFill="1" applyBorder="1" applyAlignment="1">
      <alignment horizontal="center" vertical="center" wrapText="1"/>
    </xf>
    <xf numFmtId="44" fontId="8" fillId="2" borderId="9" xfId="1" applyFont="1" applyFill="1" applyBorder="1" applyAlignment="1">
      <alignment horizontal="center" vertical="center" wrapText="1"/>
    </xf>
    <xf numFmtId="44" fontId="8" fillId="2" borderId="2" xfId="1" applyFont="1" applyFill="1" applyBorder="1" applyAlignment="1">
      <alignment horizontal="center" vertical="center" wrapText="1"/>
    </xf>
    <xf numFmtId="44" fontId="8" fillId="2" borderId="4" xfId="1" applyFont="1" applyFill="1" applyBorder="1" applyAlignment="1">
      <alignment horizontal="center" vertical="center" wrapText="1"/>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0" fontId="9" fillId="0" borderId="1" xfId="0" applyFont="1" applyBorder="1" applyAlignment="1">
      <alignment horizontal="center" vertical="center"/>
    </xf>
    <xf numFmtId="44" fontId="8" fillId="2" borderId="3" xfId="1" applyFont="1" applyFill="1" applyBorder="1" applyAlignment="1">
      <alignment horizontal="center" vertical="center" wrapText="1"/>
    </xf>
  </cellXfs>
  <cellStyles count="3">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F99E95-F1AB-4F29-8110-DD926A72AE58}">
  <sheetPr>
    <pageSetUpPr fitToPage="1"/>
  </sheetPr>
  <dimension ref="A1:X59"/>
  <sheetViews>
    <sheetView tabSelected="1" view="pageBreakPreview" topLeftCell="A8" zoomScale="73" zoomScaleNormal="73" zoomScaleSheetLayoutView="73" workbookViewId="0">
      <selection activeCell="C8" sqref="C8"/>
    </sheetView>
  </sheetViews>
  <sheetFormatPr baseColWidth="10" defaultColWidth="11.5703125" defaultRowHeight="15" x14ac:dyDescent="0.25"/>
  <cols>
    <col min="1" max="1" width="6.42578125" style="2" customWidth="1"/>
    <col min="2" max="2" width="21.42578125" style="1" customWidth="1"/>
    <col min="3" max="3" width="98.140625" style="2" customWidth="1"/>
    <col min="4" max="4" width="8.28515625" style="2" customWidth="1"/>
    <col min="5" max="5" width="13.5703125" style="2" customWidth="1"/>
    <col min="6" max="6" width="8.5703125" style="2" customWidth="1"/>
    <col min="7" max="7" width="13.7109375" style="2" customWidth="1"/>
    <col min="8" max="8" width="12.85546875" style="2" customWidth="1"/>
    <col min="9" max="9" width="20.28515625" style="2" customWidth="1"/>
    <col min="10" max="10" width="14.7109375" style="2" bestFit="1" customWidth="1"/>
    <col min="11" max="11" width="8.5703125" style="2" customWidth="1"/>
    <col min="12" max="12" width="12.5703125" style="2" customWidth="1"/>
    <col min="13" max="13" width="15.42578125" style="2" customWidth="1"/>
    <col min="14" max="14" width="21.140625" style="2" customWidth="1"/>
    <col min="15" max="15" width="12.7109375" style="2" customWidth="1"/>
    <col min="16" max="16" width="8.5703125" style="2" customWidth="1"/>
    <col min="17" max="17" width="11.7109375" style="2" bestFit="1" customWidth="1"/>
    <col min="18" max="18" width="13.28515625" style="2" customWidth="1"/>
    <col min="19" max="19" width="15.85546875" style="2" customWidth="1"/>
    <col min="20" max="20" width="12.140625" style="2" bestFit="1" customWidth="1"/>
    <col min="21" max="21" width="8.5703125" style="2" customWidth="1"/>
    <col min="22" max="22" width="11.7109375" style="2" bestFit="1" customWidth="1"/>
    <col min="23" max="24" width="18.5703125" style="2" customWidth="1"/>
    <col min="25" max="16384" width="11.5703125" style="2"/>
  </cols>
  <sheetData>
    <row r="1" spans="1:24" ht="16.5" thickBot="1" x14ac:dyDescent="0.3">
      <c r="A1" s="25" t="s">
        <v>51</v>
      </c>
      <c r="B1" s="25"/>
      <c r="C1" s="25"/>
      <c r="D1" s="25"/>
      <c r="E1" s="23" t="s">
        <v>53</v>
      </c>
      <c r="F1" s="23"/>
      <c r="G1" s="23"/>
      <c r="H1" s="28"/>
      <c r="I1" s="28"/>
      <c r="J1" s="23" t="s">
        <v>70</v>
      </c>
      <c r="K1" s="23"/>
      <c r="L1" s="23"/>
      <c r="M1" s="28"/>
      <c r="N1" s="24"/>
      <c r="O1" s="23" t="s">
        <v>54</v>
      </c>
      <c r="P1" s="23"/>
      <c r="Q1" s="23"/>
      <c r="R1" s="28"/>
      <c r="S1" s="24"/>
      <c r="T1" s="21" t="s">
        <v>55</v>
      </c>
      <c r="U1" s="22"/>
      <c r="V1" s="23"/>
      <c r="W1" s="23"/>
      <c r="X1" s="24"/>
    </row>
    <row r="2" spans="1:24" s="4" customFormat="1" ht="34.15" customHeight="1" x14ac:dyDescent="0.25">
      <c r="A2" s="27" t="s">
        <v>41</v>
      </c>
      <c r="B2" s="27"/>
      <c r="C2" s="27"/>
      <c r="D2" s="27"/>
      <c r="E2" s="12" t="s">
        <v>56</v>
      </c>
      <c r="F2" s="12" t="s">
        <v>57</v>
      </c>
      <c r="G2" s="13" t="s">
        <v>58</v>
      </c>
      <c r="H2" s="14" t="s">
        <v>59</v>
      </c>
      <c r="I2" s="15" t="s">
        <v>60</v>
      </c>
      <c r="J2" s="13" t="s">
        <v>56</v>
      </c>
      <c r="K2" s="12" t="s">
        <v>57</v>
      </c>
      <c r="L2" s="13" t="s">
        <v>58</v>
      </c>
      <c r="M2" s="14" t="s">
        <v>59</v>
      </c>
      <c r="N2" s="15" t="s">
        <v>60</v>
      </c>
      <c r="O2" s="12" t="s">
        <v>56</v>
      </c>
      <c r="P2" s="12" t="s">
        <v>57</v>
      </c>
      <c r="Q2" s="13" t="s">
        <v>58</v>
      </c>
      <c r="R2" s="14" t="s">
        <v>59</v>
      </c>
      <c r="S2" s="15" t="s">
        <v>60</v>
      </c>
      <c r="T2" s="13" t="s">
        <v>56</v>
      </c>
      <c r="U2" s="12" t="s">
        <v>57</v>
      </c>
      <c r="V2" s="13" t="s">
        <v>58</v>
      </c>
      <c r="W2" s="14" t="s">
        <v>59</v>
      </c>
      <c r="X2" s="15" t="s">
        <v>60</v>
      </c>
    </row>
    <row r="3" spans="1:24" s="3" customFormat="1" ht="15.75" x14ac:dyDescent="0.25">
      <c r="A3" s="8" t="s">
        <v>1</v>
      </c>
      <c r="B3" s="8" t="s">
        <v>52</v>
      </c>
      <c r="C3" s="8" t="s">
        <v>2</v>
      </c>
      <c r="D3" s="8" t="s">
        <v>3</v>
      </c>
      <c r="E3" s="5"/>
      <c r="F3" s="5"/>
      <c r="G3" s="5"/>
      <c r="H3" s="5"/>
      <c r="I3" s="5"/>
      <c r="J3" s="5"/>
      <c r="K3" s="5"/>
      <c r="L3" s="5"/>
      <c r="M3" s="5"/>
      <c r="N3" s="5"/>
      <c r="O3" s="5"/>
      <c r="P3" s="5"/>
      <c r="Q3" s="5"/>
      <c r="R3" s="5"/>
      <c r="S3" s="5"/>
      <c r="T3" s="5"/>
      <c r="U3" s="5"/>
      <c r="V3" s="5"/>
      <c r="W3" s="5"/>
      <c r="X3" s="5"/>
    </row>
    <row r="4" spans="1:24" ht="216" customHeight="1" x14ac:dyDescent="0.25">
      <c r="A4" s="8">
        <v>1</v>
      </c>
      <c r="B4" s="8" t="s">
        <v>4</v>
      </c>
      <c r="C4" s="10" t="s">
        <v>17</v>
      </c>
      <c r="D4" s="11">
        <v>200</v>
      </c>
      <c r="E4" s="16">
        <v>224319.32773109246</v>
      </c>
      <c r="F4" s="6">
        <v>0.19</v>
      </c>
      <c r="G4" s="17">
        <f>E4*F4</f>
        <v>42620.672268907569</v>
      </c>
      <c r="H4" s="17">
        <f>G4+E4</f>
        <v>266940</v>
      </c>
      <c r="I4" s="17">
        <f>H4*D4</f>
        <v>53388000</v>
      </c>
      <c r="J4" s="17">
        <v>244258.82352941178</v>
      </c>
      <c r="K4" s="6">
        <v>0.19</v>
      </c>
      <c r="L4" s="17">
        <f>J4*K4</f>
        <v>46409.176470588238</v>
      </c>
      <c r="M4" s="17">
        <f>L4+J4</f>
        <v>290668</v>
      </c>
      <c r="N4" s="17">
        <f>M4*D4</f>
        <v>58133600</v>
      </c>
      <c r="O4" s="16">
        <v>279152.9411764706</v>
      </c>
      <c r="P4" s="6">
        <v>0.19</v>
      </c>
      <c r="Q4" s="17">
        <f>O4*P4</f>
        <v>53039.058823529413</v>
      </c>
      <c r="R4" s="17">
        <f>O4+Q4</f>
        <v>332192</v>
      </c>
      <c r="S4" s="17">
        <f>R4*D4</f>
        <v>66438400</v>
      </c>
      <c r="T4" s="17">
        <f>AVERAGE(E4,J4,O4)</f>
        <v>249243.69747899161</v>
      </c>
      <c r="U4" s="6">
        <v>0.19</v>
      </c>
      <c r="V4" s="17">
        <f>T4*U4</f>
        <v>47356.302521008409</v>
      </c>
      <c r="W4" s="17">
        <f>V4+T4</f>
        <v>296600</v>
      </c>
      <c r="X4" s="17">
        <f>W4*D4</f>
        <v>59320000</v>
      </c>
    </row>
    <row r="5" spans="1:24" ht="135" customHeight="1" x14ac:dyDescent="0.25">
      <c r="A5" s="25">
        <v>2</v>
      </c>
      <c r="B5" s="26" t="s">
        <v>29</v>
      </c>
      <c r="C5" s="10" t="s">
        <v>15</v>
      </c>
      <c r="D5" s="11">
        <v>400</v>
      </c>
      <c r="E5" s="16">
        <v>27000</v>
      </c>
      <c r="F5" s="6">
        <v>0</v>
      </c>
      <c r="G5" s="17">
        <f t="shared" ref="G5:G7" si="0">E5*F5</f>
        <v>0</v>
      </c>
      <c r="H5" s="17">
        <f t="shared" ref="H5:H7" si="1">G5+E5</f>
        <v>27000</v>
      </c>
      <c r="I5" s="17">
        <f t="shared" ref="I5:I7" si="2">H5*D5</f>
        <v>10800000</v>
      </c>
      <c r="J5" s="16">
        <v>29400.000000000004</v>
      </c>
      <c r="K5" s="6">
        <v>0</v>
      </c>
      <c r="L5" s="17">
        <f>J5*K5</f>
        <v>0</v>
      </c>
      <c r="M5" s="17">
        <f>L5+J5</f>
        <v>29400.000000000004</v>
      </c>
      <c r="N5" s="17">
        <f>M5*D5</f>
        <v>11760000.000000002</v>
      </c>
      <c r="O5" s="17">
        <v>33600</v>
      </c>
      <c r="P5" s="6">
        <v>0</v>
      </c>
      <c r="Q5" s="17">
        <f t="shared" ref="Q5:Q7" si="3">O5*P5</f>
        <v>0</v>
      </c>
      <c r="R5" s="17">
        <f t="shared" ref="R5:R7" si="4">O5+Q5</f>
        <v>33600</v>
      </c>
      <c r="S5" s="17">
        <f t="shared" ref="S5:S7" si="5">R5*D5</f>
        <v>13440000</v>
      </c>
      <c r="T5" s="17">
        <f t="shared" ref="T5:T21" si="6">AVERAGE(E5,J5,O5)</f>
        <v>30000</v>
      </c>
      <c r="U5" s="6">
        <v>0</v>
      </c>
      <c r="V5" s="17">
        <f t="shared" ref="V5:V21" si="7">T5*U5</f>
        <v>0</v>
      </c>
      <c r="W5" s="17">
        <f t="shared" ref="W5:W21" si="8">V5+T5</f>
        <v>30000</v>
      </c>
      <c r="X5" s="17">
        <f t="shared" ref="X5:X21" si="9">W5*D5</f>
        <v>12000000</v>
      </c>
    </row>
    <row r="6" spans="1:24" ht="141.75" x14ac:dyDescent="0.25">
      <c r="A6" s="25"/>
      <c r="B6" s="26"/>
      <c r="C6" s="10" t="s">
        <v>14</v>
      </c>
      <c r="D6" s="11">
        <v>200</v>
      </c>
      <c r="E6" s="16">
        <v>52470</v>
      </c>
      <c r="F6" s="6">
        <v>0</v>
      </c>
      <c r="G6" s="17">
        <f t="shared" si="0"/>
        <v>0</v>
      </c>
      <c r="H6" s="17">
        <f t="shared" si="1"/>
        <v>52470</v>
      </c>
      <c r="I6" s="17">
        <f t="shared" si="2"/>
        <v>10494000</v>
      </c>
      <c r="J6" s="16">
        <v>57134.000000000007</v>
      </c>
      <c r="K6" s="6">
        <v>0</v>
      </c>
      <c r="L6" s="17">
        <f t="shared" ref="L6:L34" si="10">J6*K6</f>
        <v>0</v>
      </c>
      <c r="M6" s="17">
        <f t="shared" ref="M6:M34" si="11">L6+J6</f>
        <v>57134.000000000007</v>
      </c>
      <c r="N6" s="17">
        <f t="shared" ref="N6:N34" si="12">M6*D6</f>
        <v>11426800.000000002</v>
      </c>
      <c r="O6" s="17">
        <v>65296</v>
      </c>
      <c r="P6" s="6">
        <v>0</v>
      </c>
      <c r="Q6" s="17">
        <f t="shared" si="3"/>
        <v>0</v>
      </c>
      <c r="R6" s="17">
        <f t="shared" si="4"/>
        <v>65296</v>
      </c>
      <c r="S6" s="17">
        <f t="shared" si="5"/>
        <v>13059200</v>
      </c>
      <c r="T6" s="17">
        <f t="shared" si="6"/>
        <v>58300</v>
      </c>
      <c r="U6" s="6">
        <v>0</v>
      </c>
      <c r="V6" s="17">
        <f t="shared" si="7"/>
        <v>0</v>
      </c>
      <c r="W6" s="17">
        <f t="shared" si="8"/>
        <v>58300</v>
      </c>
      <c r="X6" s="17">
        <f t="shared" si="9"/>
        <v>11660000</v>
      </c>
    </row>
    <row r="7" spans="1:24" ht="157.5" x14ac:dyDescent="0.25">
      <c r="A7" s="25"/>
      <c r="B7" s="26"/>
      <c r="C7" s="10" t="s">
        <v>45</v>
      </c>
      <c r="D7" s="11">
        <v>200</v>
      </c>
      <c r="E7" s="16">
        <v>52470</v>
      </c>
      <c r="F7" s="6">
        <v>0</v>
      </c>
      <c r="G7" s="17">
        <f t="shared" si="0"/>
        <v>0</v>
      </c>
      <c r="H7" s="17">
        <f t="shared" si="1"/>
        <v>52470</v>
      </c>
      <c r="I7" s="17">
        <f t="shared" si="2"/>
        <v>10494000</v>
      </c>
      <c r="J7" s="16">
        <v>57134.000000000007</v>
      </c>
      <c r="K7" s="6">
        <v>0</v>
      </c>
      <c r="L7" s="17">
        <f t="shared" si="10"/>
        <v>0</v>
      </c>
      <c r="M7" s="17">
        <f t="shared" si="11"/>
        <v>57134.000000000007</v>
      </c>
      <c r="N7" s="17">
        <f t="shared" si="12"/>
        <v>11426800.000000002</v>
      </c>
      <c r="O7" s="17">
        <v>65296</v>
      </c>
      <c r="P7" s="6">
        <v>0</v>
      </c>
      <c r="Q7" s="17">
        <f t="shared" si="3"/>
        <v>0</v>
      </c>
      <c r="R7" s="17">
        <f t="shared" si="4"/>
        <v>65296</v>
      </c>
      <c r="S7" s="17">
        <f t="shared" si="5"/>
        <v>13059200</v>
      </c>
      <c r="T7" s="17">
        <f t="shared" si="6"/>
        <v>58300</v>
      </c>
      <c r="U7" s="6">
        <v>0</v>
      </c>
      <c r="V7" s="17">
        <f t="shared" si="7"/>
        <v>0</v>
      </c>
      <c r="W7" s="17">
        <f t="shared" si="8"/>
        <v>58300</v>
      </c>
      <c r="X7" s="17">
        <f t="shared" si="9"/>
        <v>11660000</v>
      </c>
    </row>
    <row r="8" spans="1:24" ht="283.5" x14ac:dyDescent="0.25">
      <c r="A8" s="25"/>
      <c r="B8" s="26"/>
      <c r="C8" s="10" t="s">
        <v>63</v>
      </c>
      <c r="D8" s="11">
        <v>400</v>
      </c>
      <c r="E8" s="16">
        <v>13500</v>
      </c>
      <c r="F8" s="6">
        <v>0</v>
      </c>
      <c r="G8" s="17">
        <f t="shared" ref="G8:G21" si="13">E8*F8</f>
        <v>0</v>
      </c>
      <c r="H8" s="17">
        <f t="shared" ref="H8:H21" si="14">G8+E8</f>
        <v>13500</v>
      </c>
      <c r="I8" s="17">
        <f t="shared" ref="I8:I21" si="15">H8*D8</f>
        <v>5400000</v>
      </c>
      <c r="J8" s="16">
        <v>14700.000000000002</v>
      </c>
      <c r="K8" s="6">
        <v>0</v>
      </c>
      <c r="L8" s="17">
        <f t="shared" si="10"/>
        <v>0</v>
      </c>
      <c r="M8" s="17">
        <f t="shared" si="11"/>
        <v>14700.000000000002</v>
      </c>
      <c r="N8" s="17">
        <f t="shared" si="12"/>
        <v>5880000.0000000009</v>
      </c>
      <c r="O8" s="17">
        <v>16800</v>
      </c>
      <c r="P8" s="6">
        <v>0</v>
      </c>
      <c r="Q8" s="17">
        <f t="shared" ref="Q8:Q21" si="16">O8*P8</f>
        <v>0</v>
      </c>
      <c r="R8" s="17">
        <f t="shared" ref="R8:R21" si="17">O8+Q8</f>
        <v>16800</v>
      </c>
      <c r="S8" s="17">
        <f t="shared" ref="S8:S21" si="18">R8*D8</f>
        <v>6720000</v>
      </c>
      <c r="T8" s="17">
        <f t="shared" si="6"/>
        <v>15000</v>
      </c>
      <c r="U8" s="6">
        <v>0</v>
      </c>
      <c r="V8" s="17">
        <f t="shared" si="7"/>
        <v>0</v>
      </c>
      <c r="W8" s="17">
        <f t="shared" si="8"/>
        <v>15000</v>
      </c>
      <c r="X8" s="17">
        <f t="shared" si="9"/>
        <v>6000000</v>
      </c>
    </row>
    <row r="9" spans="1:24" ht="182.45" customHeight="1" x14ac:dyDescent="0.25">
      <c r="A9" s="8">
        <v>3</v>
      </c>
      <c r="B9" s="9" t="s">
        <v>7</v>
      </c>
      <c r="C9" s="10" t="s">
        <v>61</v>
      </c>
      <c r="D9" s="11">
        <v>400</v>
      </c>
      <c r="E9" s="16">
        <v>4950</v>
      </c>
      <c r="F9" s="6">
        <v>0</v>
      </c>
      <c r="G9" s="17">
        <f t="shared" si="13"/>
        <v>0</v>
      </c>
      <c r="H9" s="17">
        <f t="shared" si="14"/>
        <v>4950</v>
      </c>
      <c r="I9" s="17">
        <f t="shared" si="15"/>
        <v>1980000</v>
      </c>
      <c r="J9" s="16">
        <v>5390</v>
      </c>
      <c r="K9" s="6">
        <v>0</v>
      </c>
      <c r="L9" s="17">
        <f t="shared" si="10"/>
        <v>0</v>
      </c>
      <c r="M9" s="17">
        <f t="shared" si="11"/>
        <v>5390</v>
      </c>
      <c r="N9" s="17">
        <f t="shared" si="12"/>
        <v>2156000</v>
      </c>
      <c r="O9" s="17">
        <v>6160</v>
      </c>
      <c r="P9" s="6">
        <v>0</v>
      </c>
      <c r="Q9" s="17">
        <f t="shared" si="16"/>
        <v>0</v>
      </c>
      <c r="R9" s="17">
        <f t="shared" si="17"/>
        <v>6160</v>
      </c>
      <c r="S9" s="17">
        <f t="shared" si="18"/>
        <v>2464000</v>
      </c>
      <c r="T9" s="17">
        <f t="shared" si="6"/>
        <v>5500</v>
      </c>
      <c r="U9" s="6">
        <v>0</v>
      </c>
      <c r="V9" s="17">
        <f t="shared" si="7"/>
        <v>0</v>
      </c>
      <c r="W9" s="17">
        <f t="shared" si="8"/>
        <v>5500</v>
      </c>
      <c r="X9" s="17">
        <f t="shared" si="9"/>
        <v>2200000</v>
      </c>
    </row>
    <row r="10" spans="1:24" ht="51" customHeight="1" x14ac:dyDescent="0.25">
      <c r="A10" s="8">
        <v>4</v>
      </c>
      <c r="B10" s="9" t="s">
        <v>37</v>
      </c>
      <c r="C10" s="10" t="s">
        <v>36</v>
      </c>
      <c r="D10" s="11">
        <v>200</v>
      </c>
      <c r="E10" s="16">
        <v>36000</v>
      </c>
      <c r="F10" s="6">
        <v>0</v>
      </c>
      <c r="G10" s="17">
        <f t="shared" si="13"/>
        <v>0</v>
      </c>
      <c r="H10" s="17">
        <f t="shared" si="14"/>
        <v>36000</v>
      </c>
      <c r="I10" s="17">
        <f t="shared" si="15"/>
        <v>7200000</v>
      </c>
      <c r="J10" s="16">
        <v>39200</v>
      </c>
      <c r="K10" s="6">
        <v>0</v>
      </c>
      <c r="L10" s="17">
        <f t="shared" si="10"/>
        <v>0</v>
      </c>
      <c r="M10" s="17">
        <f t="shared" si="11"/>
        <v>39200</v>
      </c>
      <c r="N10" s="17">
        <f t="shared" si="12"/>
        <v>7840000</v>
      </c>
      <c r="O10" s="17">
        <v>44800</v>
      </c>
      <c r="P10" s="6">
        <v>0</v>
      </c>
      <c r="Q10" s="17">
        <f t="shared" si="16"/>
        <v>0</v>
      </c>
      <c r="R10" s="17">
        <f t="shared" si="17"/>
        <v>44800</v>
      </c>
      <c r="S10" s="17">
        <f t="shared" si="18"/>
        <v>8960000</v>
      </c>
      <c r="T10" s="17">
        <f t="shared" si="6"/>
        <v>40000</v>
      </c>
      <c r="U10" s="6">
        <v>0</v>
      </c>
      <c r="V10" s="17">
        <f t="shared" si="7"/>
        <v>0</v>
      </c>
      <c r="W10" s="17">
        <f t="shared" si="8"/>
        <v>40000</v>
      </c>
      <c r="X10" s="17">
        <f t="shared" si="9"/>
        <v>8000000</v>
      </c>
    </row>
    <row r="11" spans="1:24" ht="84.6" customHeight="1" x14ac:dyDescent="0.25">
      <c r="A11" s="8">
        <v>5</v>
      </c>
      <c r="B11" s="9" t="s">
        <v>38</v>
      </c>
      <c r="C11" s="10" t="s">
        <v>39</v>
      </c>
      <c r="D11" s="11">
        <v>400</v>
      </c>
      <c r="E11" s="16">
        <v>9900</v>
      </c>
      <c r="F11" s="6">
        <v>0</v>
      </c>
      <c r="G11" s="17">
        <f t="shared" si="13"/>
        <v>0</v>
      </c>
      <c r="H11" s="17">
        <f t="shared" si="14"/>
        <v>9900</v>
      </c>
      <c r="I11" s="17">
        <f t="shared" si="15"/>
        <v>3960000</v>
      </c>
      <c r="J11" s="16">
        <v>10780.000000000002</v>
      </c>
      <c r="K11" s="6">
        <v>0</v>
      </c>
      <c r="L11" s="17">
        <f t="shared" si="10"/>
        <v>0</v>
      </c>
      <c r="M11" s="17">
        <f t="shared" si="11"/>
        <v>10780.000000000002</v>
      </c>
      <c r="N11" s="17">
        <f t="shared" si="12"/>
        <v>4312000.0000000009</v>
      </c>
      <c r="O11" s="17">
        <v>12320.000000000002</v>
      </c>
      <c r="P11" s="6">
        <v>0</v>
      </c>
      <c r="Q11" s="17">
        <f t="shared" si="16"/>
        <v>0</v>
      </c>
      <c r="R11" s="17">
        <f t="shared" si="17"/>
        <v>12320.000000000002</v>
      </c>
      <c r="S11" s="17">
        <f t="shared" si="18"/>
        <v>4928000.0000000009</v>
      </c>
      <c r="T11" s="17">
        <f t="shared" si="6"/>
        <v>11000</v>
      </c>
      <c r="U11" s="6">
        <v>0</v>
      </c>
      <c r="V11" s="17">
        <f t="shared" si="7"/>
        <v>0</v>
      </c>
      <c r="W11" s="17">
        <f t="shared" si="8"/>
        <v>11000</v>
      </c>
      <c r="X11" s="17">
        <f t="shared" si="9"/>
        <v>4400000</v>
      </c>
    </row>
    <row r="12" spans="1:24" ht="70.150000000000006" customHeight="1" x14ac:dyDescent="0.25">
      <c r="A12" s="8">
        <v>6</v>
      </c>
      <c r="B12" s="9" t="s">
        <v>6</v>
      </c>
      <c r="C12" s="18" t="s">
        <v>33</v>
      </c>
      <c r="D12" s="11">
        <v>200</v>
      </c>
      <c r="E12" s="16">
        <v>20880</v>
      </c>
      <c r="F12" s="6">
        <v>0</v>
      </c>
      <c r="G12" s="17">
        <f t="shared" si="13"/>
        <v>0</v>
      </c>
      <c r="H12" s="17">
        <f t="shared" si="14"/>
        <v>20880</v>
      </c>
      <c r="I12" s="17">
        <f t="shared" si="15"/>
        <v>4176000</v>
      </c>
      <c r="J12" s="16">
        <v>22736.000000000004</v>
      </c>
      <c r="K12" s="6">
        <v>0</v>
      </c>
      <c r="L12" s="17">
        <f t="shared" si="10"/>
        <v>0</v>
      </c>
      <c r="M12" s="17">
        <f t="shared" si="11"/>
        <v>22736.000000000004</v>
      </c>
      <c r="N12" s="17">
        <f t="shared" si="12"/>
        <v>4547200.0000000009</v>
      </c>
      <c r="O12" s="17">
        <v>25984</v>
      </c>
      <c r="P12" s="6">
        <v>0</v>
      </c>
      <c r="Q12" s="17">
        <f t="shared" si="16"/>
        <v>0</v>
      </c>
      <c r="R12" s="17">
        <f t="shared" si="17"/>
        <v>25984</v>
      </c>
      <c r="S12" s="17">
        <f t="shared" si="18"/>
        <v>5196800</v>
      </c>
      <c r="T12" s="17">
        <f t="shared" si="6"/>
        <v>23200</v>
      </c>
      <c r="U12" s="6">
        <v>0</v>
      </c>
      <c r="V12" s="17">
        <f t="shared" si="7"/>
        <v>0</v>
      </c>
      <c r="W12" s="17">
        <f t="shared" si="8"/>
        <v>23200</v>
      </c>
      <c r="X12" s="17">
        <f t="shared" si="9"/>
        <v>4640000</v>
      </c>
    </row>
    <row r="13" spans="1:24" ht="189" x14ac:dyDescent="0.25">
      <c r="A13" s="8">
        <v>7</v>
      </c>
      <c r="B13" s="9" t="s">
        <v>13</v>
      </c>
      <c r="C13" s="19" t="s">
        <v>19</v>
      </c>
      <c r="D13" s="11">
        <v>200</v>
      </c>
      <c r="E13" s="16">
        <v>152550</v>
      </c>
      <c r="F13" s="6">
        <v>0</v>
      </c>
      <c r="G13" s="17">
        <f t="shared" si="13"/>
        <v>0</v>
      </c>
      <c r="H13" s="17">
        <f t="shared" si="14"/>
        <v>152550</v>
      </c>
      <c r="I13" s="17">
        <f t="shared" si="15"/>
        <v>30510000</v>
      </c>
      <c r="J13" s="16">
        <v>166110</v>
      </c>
      <c r="K13" s="6">
        <v>0</v>
      </c>
      <c r="L13" s="17">
        <f t="shared" si="10"/>
        <v>0</v>
      </c>
      <c r="M13" s="17">
        <f t="shared" si="11"/>
        <v>166110</v>
      </c>
      <c r="N13" s="17">
        <f t="shared" si="12"/>
        <v>33222000</v>
      </c>
      <c r="O13" s="17">
        <v>189840</v>
      </c>
      <c r="P13" s="6">
        <v>0</v>
      </c>
      <c r="Q13" s="17">
        <f t="shared" si="16"/>
        <v>0</v>
      </c>
      <c r="R13" s="17">
        <f t="shared" si="17"/>
        <v>189840</v>
      </c>
      <c r="S13" s="17">
        <f t="shared" si="18"/>
        <v>37968000</v>
      </c>
      <c r="T13" s="17">
        <f t="shared" si="6"/>
        <v>169500</v>
      </c>
      <c r="U13" s="6">
        <v>0</v>
      </c>
      <c r="V13" s="17">
        <f t="shared" si="7"/>
        <v>0</v>
      </c>
      <c r="W13" s="17">
        <f t="shared" si="8"/>
        <v>169500</v>
      </c>
      <c r="X13" s="17">
        <f t="shared" si="9"/>
        <v>33900000</v>
      </c>
    </row>
    <row r="14" spans="1:24" ht="220.5" x14ac:dyDescent="0.25">
      <c r="A14" s="8">
        <v>8</v>
      </c>
      <c r="B14" s="9" t="s">
        <v>5</v>
      </c>
      <c r="C14" s="10" t="s">
        <v>20</v>
      </c>
      <c r="D14" s="11">
        <v>1</v>
      </c>
      <c r="E14" s="16">
        <v>2700000</v>
      </c>
      <c r="F14" s="6">
        <v>0</v>
      </c>
      <c r="G14" s="17">
        <f t="shared" si="13"/>
        <v>0</v>
      </c>
      <c r="H14" s="17">
        <f t="shared" si="14"/>
        <v>2700000</v>
      </c>
      <c r="I14" s="17">
        <f t="shared" si="15"/>
        <v>2700000</v>
      </c>
      <c r="J14" s="16">
        <v>2940000</v>
      </c>
      <c r="K14" s="6">
        <v>0</v>
      </c>
      <c r="L14" s="17">
        <f t="shared" si="10"/>
        <v>0</v>
      </c>
      <c r="M14" s="17">
        <f t="shared" si="11"/>
        <v>2940000</v>
      </c>
      <c r="N14" s="17">
        <f t="shared" si="12"/>
        <v>2940000</v>
      </c>
      <c r="O14" s="17">
        <v>3360000</v>
      </c>
      <c r="P14" s="6">
        <v>0</v>
      </c>
      <c r="Q14" s="17">
        <f t="shared" si="16"/>
        <v>0</v>
      </c>
      <c r="R14" s="17">
        <f t="shared" si="17"/>
        <v>3360000</v>
      </c>
      <c r="S14" s="17">
        <f t="shared" si="18"/>
        <v>3360000</v>
      </c>
      <c r="T14" s="17">
        <f t="shared" si="6"/>
        <v>3000000</v>
      </c>
      <c r="U14" s="6">
        <v>0</v>
      </c>
      <c r="V14" s="17">
        <f t="shared" si="7"/>
        <v>0</v>
      </c>
      <c r="W14" s="17">
        <f t="shared" si="8"/>
        <v>3000000</v>
      </c>
      <c r="X14" s="17">
        <f t="shared" si="9"/>
        <v>3000000</v>
      </c>
    </row>
    <row r="15" spans="1:24" ht="283.5" x14ac:dyDescent="0.25">
      <c r="A15" s="8">
        <v>9</v>
      </c>
      <c r="B15" s="9" t="s">
        <v>16</v>
      </c>
      <c r="C15" s="10" t="s">
        <v>21</v>
      </c>
      <c r="D15" s="11">
        <v>1</v>
      </c>
      <c r="E15" s="16">
        <v>2700000</v>
      </c>
      <c r="F15" s="6">
        <v>0</v>
      </c>
      <c r="G15" s="17">
        <f t="shared" si="13"/>
        <v>0</v>
      </c>
      <c r="H15" s="17">
        <f t="shared" si="14"/>
        <v>2700000</v>
      </c>
      <c r="I15" s="17">
        <f t="shared" si="15"/>
        <v>2700000</v>
      </c>
      <c r="J15" s="16">
        <v>2940000</v>
      </c>
      <c r="K15" s="6">
        <v>0</v>
      </c>
      <c r="L15" s="17">
        <f t="shared" si="10"/>
        <v>0</v>
      </c>
      <c r="M15" s="17">
        <f t="shared" si="11"/>
        <v>2940000</v>
      </c>
      <c r="N15" s="17">
        <f t="shared" si="12"/>
        <v>2940000</v>
      </c>
      <c r="O15" s="17">
        <v>3360000</v>
      </c>
      <c r="P15" s="6">
        <v>0</v>
      </c>
      <c r="Q15" s="17">
        <f t="shared" si="16"/>
        <v>0</v>
      </c>
      <c r="R15" s="17">
        <f t="shared" si="17"/>
        <v>3360000</v>
      </c>
      <c r="S15" s="17">
        <f t="shared" si="18"/>
        <v>3360000</v>
      </c>
      <c r="T15" s="17">
        <f t="shared" si="6"/>
        <v>3000000</v>
      </c>
      <c r="U15" s="6">
        <v>0</v>
      </c>
      <c r="V15" s="17">
        <f t="shared" si="7"/>
        <v>0</v>
      </c>
      <c r="W15" s="17">
        <f t="shared" si="8"/>
        <v>3000000</v>
      </c>
      <c r="X15" s="17">
        <f t="shared" si="9"/>
        <v>3000000</v>
      </c>
    </row>
    <row r="16" spans="1:24" ht="141.75" x14ac:dyDescent="0.25">
      <c r="A16" s="8">
        <v>10</v>
      </c>
      <c r="B16" s="9" t="s">
        <v>23</v>
      </c>
      <c r="C16" s="10" t="s">
        <v>22</v>
      </c>
      <c r="D16" s="11">
        <v>1</v>
      </c>
      <c r="E16" s="16">
        <v>3600000</v>
      </c>
      <c r="F16" s="6">
        <v>0</v>
      </c>
      <c r="G16" s="17">
        <f t="shared" si="13"/>
        <v>0</v>
      </c>
      <c r="H16" s="17">
        <f t="shared" si="14"/>
        <v>3600000</v>
      </c>
      <c r="I16" s="17">
        <f t="shared" si="15"/>
        <v>3600000</v>
      </c>
      <c r="J16" s="16">
        <v>3920000</v>
      </c>
      <c r="K16" s="6">
        <v>0</v>
      </c>
      <c r="L16" s="17">
        <f t="shared" si="10"/>
        <v>0</v>
      </c>
      <c r="M16" s="17">
        <f t="shared" si="11"/>
        <v>3920000</v>
      </c>
      <c r="N16" s="17">
        <f t="shared" si="12"/>
        <v>3920000</v>
      </c>
      <c r="O16" s="17">
        <v>4480000</v>
      </c>
      <c r="P16" s="6">
        <v>0</v>
      </c>
      <c r="Q16" s="17">
        <f t="shared" si="16"/>
        <v>0</v>
      </c>
      <c r="R16" s="17">
        <f t="shared" si="17"/>
        <v>4480000</v>
      </c>
      <c r="S16" s="17">
        <f t="shared" si="18"/>
        <v>4480000</v>
      </c>
      <c r="T16" s="17">
        <f t="shared" si="6"/>
        <v>4000000</v>
      </c>
      <c r="U16" s="6">
        <v>0</v>
      </c>
      <c r="V16" s="17">
        <f t="shared" si="7"/>
        <v>0</v>
      </c>
      <c r="W16" s="17">
        <f t="shared" si="8"/>
        <v>4000000</v>
      </c>
      <c r="X16" s="17">
        <f t="shared" si="9"/>
        <v>4000000</v>
      </c>
    </row>
    <row r="17" spans="1:24" ht="287.45" customHeight="1" x14ac:dyDescent="0.25">
      <c r="A17" s="8">
        <v>11</v>
      </c>
      <c r="B17" s="9" t="s">
        <v>25</v>
      </c>
      <c r="C17" s="10" t="s">
        <v>24</v>
      </c>
      <c r="D17" s="11">
        <v>9</v>
      </c>
      <c r="E17" s="16">
        <v>531000</v>
      </c>
      <c r="F17" s="6">
        <v>0</v>
      </c>
      <c r="G17" s="17">
        <f t="shared" si="13"/>
        <v>0</v>
      </c>
      <c r="H17" s="17">
        <f t="shared" si="14"/>
        <v>531000</v>
      </c>
      <c r="I17" s="17">
        <f t="shared" si="15"/>
        <v>4779000</v>
      </c>
      <c r="J17" s="16">
        <v>578200</v>
      </c>
      <c r="K17" s="6">
        <v>0</v>
      </c>
      <c r="L17" s="17">
        <f t="shared" si="10"/>
        <v>0</v>
      </c>
      <c r="M17" s="17">
        <f t="shared" si="11"/>
        <v>578200</v>
      </c>
      <c r="N17" s="17">
        <f t="shared" si="12"/>
        <v>5203800</v>
      </c>
      <c r="O17" s="17">
        <v>660800</v>
      </c>
      <c r="P17" s="6">
        <v>0</v>
      </c>
      <c r="Q17" s="17">
        <f t="shared" si="16"/>
        <v>0</v>
      </c>
      <c r="R17" s="17">
        <f t="shared" si="17"/>
        <v>660800</v>
      </c>
      <c r="S17" s="17">
        <f t="shared" si="18"/>
        <v>5947200</v>
      </c>
      <c r="T17" s="17">
        <f t="shared" si="6"/>
        <v>590000</v>
      </c>
      <c r="U17" s="6">
        <v>0</v>
      </c>
      <c r="V17" s="17">
        <f t="shared" si="7"/>
        <v>0</v>
      </c>
      <c r="W17" s="17">
        <f t="shared" si="8"/>
        <v>590000</v>
      </c>
      <c r="X17" s="17">
        <f t="shared" si="9"/>
        <v>5310000</v>
      </c>
    </row>
    <row r="18" spans="1:24" ht="137.44999999999999" customHeight="1" x14ac:dyDescent="0.25">
      <c r="A18" s="8">
        <v>12</v>
      </c>
      <c r="B18" s="9" t="s">
        <v>11</v>
      </c>
      <c r="C18" s="10" t="s">
        <v>27</v>
      </c>
      <c r="D18" s="11">
        <v>1</v>
      </c>
      <c r="E18" s="16">
        <v>1980000</v>
      </c>
      <c r="F18" s="6">
        <v>0</v>
      </c>
      <c r="G18" s="17">
        <f t="shared" si="13"/>
        <v>0</v>
      </c>
      <c r="H18" s="17">
        <f t="shared" si="14"/>
        <v>1980000</v>
      </c>
      <c r="I18" s="17">
        <f t="shared" si="15"/>
        <v>1980000</v>
      </c>
      <c r="J18" s="16">
        <v>2156000</v>
      </c>
      <c r="K18" s="6">
        <v>0</v>
      </c>
      <c r="L18" s="17">
        <f t="shared" si="10"/>
        <v>0</v>
      </c>
      <c r="M18" s="17">
        <f t="shared" si="11"/>
        <v>2156000</v>
      </c>
      <c r="N18" s="17">
        <f t="shared" si="12"/>
        <v>2156000</v>
      </c>
      <c r="O18" s="17">
        <v>2464000</v>
      </c>
      <c r="P18" s="6">
        <v>0</v>
      </c>
      <c r="Q18" s="17">
        <f t="shared" si="16"/>
        <v>0</v>
      </c>
      <c r="R18" s="17">
        <f t="shared" si="17"/>
        <v>2464000</v>
      </c>
      <c r="S18" s="17">
        <f t="shared" si="18"/>
        <v>2464000</v>
      </c>
      <c r="T18" s="17">
        <f t="shared" si="6"/>
        <v>2200000</v>
      </c>
      <c r="U18" s="6">
        <v>0</v>
      </c>
      <c r="V18" s="17">
        <f t="shared" si="7"/>
        <v>0</v>
      </c>
      <c r="W18" s="17">
        <f t="shared" si="8"/>
        <v>2200000</v>
      </c>
      <c r="X18" s="17">
        <f t="shared" si="9"/>
        <v>2200000</v>
      </c>
    </row>
    <row r="19" spans="1:24" ht="133.15" customHeight="1" x14ac:dyDescent="0.25">
      <c r="A19" s="8">
        <v>13</v>
      </c>
      <c r="B19" s="9" t="s">
        <v>9</v>
      </c>
      <c r="C19" s="10" t="s">
        <v>68</v>
      </c>
      <c r="D19" s="11">
        <v>1</v>
      </c>
      <c r="E19" s="16">
        <v>1080000</v>
      </c>
      <c r="F19" s="6">
        <v>0</v>
      </c>
      <c r="G19" s="17">
        <f t="shared" si="13"/>
        <v>0</v>
      </c>
      <c r="H19" s="17">
        <f t="shared" si="14"/>
        <v>1080000</v>
      </c>
      <c r="I19" s="17">
        <f t="shared" si="15"/>
        <v>1080000</v>
      </c>
      <c r="J19" s="16">
        <v>1176000</v>
      </c>
      <c r="K19" s="6">
        <v>0</v>
      </c>
      <c r="L19" s="17">
        <f t="shared" si="10"/>
        <v>0</v>
      </c>
      <c r="M19" s="17">
        <f t="shared" si="11"/>
        <v>1176000</v>
      </c>
      <c r="N19" s="17">
        <f t="shared" si="12"/>
        <v>1176000</v>
      </c>
      <c r="O19" s="17">
        <v>1344000</v>
      </c>
      <c r="P19" s="6">
        <v>0</v>
      </c>
      <c r="Q19" s="17">
        <f t="shared" si="16"/>
        <v>0</v>
      </c>
      <c r="R19" s="17">
        <f t="shared" si="17"/>
        <v>1344000</v>
      </c>
      <c r="S19" s="17">
        <f t="shared" si="18"/>
        <v>1344000</v>
      </c>
      <c r="T19" s="17">
        <f t="shared" si="6"/>
        <v>1200000</v>
      </c>
      <c r="U19" s="6">
        <v>0</v>
      </c>
      <c r="V19" s="17">
        <f t="shared" si="7"/>
        <v>0</v>
      </c>
      <c r="W19" s="17">
        <f t="shared" si="8"/>
        <v>1200000</v>
      </c>
      <c r="X19" s="17">
        <f t="shared" si="9"/>
        <v>1200000</v>
      </c>
    </row>
    <row r="20" spans="1:24" ht="165.6" customHeight="1" x14ac:dyDescent="0.25">
      <c r="A20" s="8">
        <v>14</v>
      </c>
      <c r="B20" s="9" t="s">
        <v>8</v>
      </c>
      <c r="C20" s="10" t="s">
        <v>26</v>
      </c>
      <c r="D20" s="11">
        <v>3</v>
      </c>
      <c r="E20" s="16">
        <v>450000</v>
      </c>
      <c r="F20" s="6">
        <v>0</v>
      </c>
      <c r="G20" s="17">
        <f t="shared" si="13"/>
        <v>0</v>
      </c>
      <c r="H20" s="17">
        <f t="shared" si="14"/>
        <v>450000</v>
      </c>
      <c r="I20" s="17">
        <f t="shared" si="15"/>
        <v>1350000</v>
      </c>
      <c r="J20" s="16">
        <v>490000</v>
      </c>
      <c r="K20" s="6">
        <v>0</v>
      </c>
      <c r="L20" s="17">
        <f t="shared" si="10"/>
        <v>0</v>
      </c>
      <c r="M20" s="17">
        <f t="shared" si="11"/>
        <v>490000</v>
      </c>
      <c r="N20" s="17">
        <f t="shared" si="12"/>
        <v>1470000</v>
      </c>
      <c r="O20" s="17">
        <v>560000</v>
      </c>
      <c r="P20" s="6">
        <v>0</v>
      </c>
      <c r="Q20" s="17">
        <f t="shared" si="16"/>
        <v>0</v>
      </c>
      <c r="R20" s="17">
        <f t="shared" si="17"/>
        <v>560000</v>
      </c>
      <c r="S20" s="17">
        <f t="shared" si="18"/>
        <v>1680000</v>
      </c>
      <c r="T20" s="17">
        <f t="shared" si="6"/>
        <v>500000</v>
      </c>
      <c r="U20" s="6">
        <v>0</v>
      </c>
      <c r="V20" s="17">
        <f t="shared" si="7"/>
        <v>0</v>
      </c>
      <c r="W20" s="17">
        <f t="shared" si="8"/>
        <v>500000</v>
      </c>
      <c r="X20" s="17">
        <f t="shared" si="9"/>
        <v>1500000</v>
      </c>
    </row>
    <row r="21" spans="1:24" ht="305.45" customHeight="1" x14ac:dyDescent="0.25">
      <c r="A21" s="8">
        <v>15</v>
      </c>
      <c r="B21" s="9" t="s">
        <v>64</v>
      </c>
      <c r="C21" s="10" t="s">
        <v>40</v>
      </c>
      <c r="D21" s="11">
        <v>200</v>
      </c>
      <c r="E21" s="16">
        <v>54000</v>
      </c>
      <c r="F21" s="6">
        <v>0</v>
      </c>
      <c r="G21" s="17">
        <f t="shared" si="13"/>
        <v>0</v>
      </c>
      <c r="H21" s="17">
        <f t="shared" si="14"/>
        <v>54000</v>
      </c>
      <c r="I21" s="17">
        <f t="shared" si="15"/>
        <v>10800000</v>
      </c>
      <c r="J21" s="16">
        <v>58800.000000000007</v>
      </c>
      <c r="K21" s="6">
        <v>0</v>
      </c>
      <c r="L21" s="17">
        <f t="shared" si="10"/>
        <v>0</v>
      </c>
      <c r="M21" s="17">
        <f t="shared" si="11"/>
        <v>58800.000000000007</v>
      </c>
      <c r="N21" s="17">
        <f t="shared" si="12"/>
        <v>11760000.000000002</v>
      </c>
      <c r="O21" s="17">
        <v>67200</v>
      </c>
      <c r="P21" s="6">
        <v>0</v>
      </c>
      <c r="Q21" s="17">
        <f t="shared" si="16"/>
        <v>0</v>
      </c>
      <c r="R21" s="17">
        <f t="shared" si="17"/>
        <v>67200</v>
      </c>
      <c r="S21" s="17">
        <f t="shared" si="18"/>
        <v>13440000</v>
      </c>
      <c r="T21" s="17">
        <f t="shared" si="6"/>
        <v>60000</v>
      </c>
      <c r="U21" s="6">
        <v>0</v>
      </c>
      <c r="V21" s="17">
        <f t="shared" si="7"/>
        <v>0</v>
      </c>
      <c r="W21" s="17">
        <f t="shared" si="8"/>
        <v>60000</v>
      </c>
      <c r="X21" s="17">
        <f t="shared" si="9"/>
        <v>12000000</v>
      </c>
    </row>
    <row r="22" spans="1:24" ht="15.75" x14ac:dyDescent="0.25">
      <c r="A22" s="25" t="s">
        <v>42</v>
      </c>
      <c r="B22" s="25"/>
      <c r="C22" s="25"/>
      <c r="D22" s="25"/>
      <c r="E22" s="17"/>
      <c r="F22" s="6"/>
      <c r="G22" s="17"/>
      <c r="H22" s="17"/>
      <c r="I22" s="17">
        <f>SUM(I4:I21)</f>
        <v>167391000</v>
      </c>
      <c r="J22" s="17"/>
      <c r="K22" s="6"/>
      <c r="L22" s="17"/>
      <c r="M22" s="17"/>
      <c r="N22" s="17">
        <f>SUM(N4:N21)</f>
        <v>182270200</v>
      </c>
      <c r="O22" s="17"/>
      <c r="P22" s="6"/>
      <c r="Q22" s="17"/>
      <c r="R22" s="17"/>
      <c r="S22" s="17">
        <f>SUM(S4:S21)</f>
        <v>208308800</v>
      </c>
      <c r="T22" s="17"/>
      <c r="U22" s="6"/>
      <c r="V22" s="17"/>
      <c r="W22" s="17"/>
      <c r="X22" s="17">
        <f>SUM(X4:X21)</f>
        <v>185990000</v>
      </c>
    </row>
    <row r="23" spans="1:24" ht="15.75" x14ac:dyDescent="0.25">
      <c r="A23" s="8" t="s">
        <v>1</v>
      </c>
      <c r="B23" s="8" t="s">
        <v>0</v>
      </c>
      <c r="C23" s="8" t="s">
        <v>2</v>
      </c>
      <c r="D23" s="8" t="s">
        <v>3</v>
      </c>
      <c r="E23" s="17"/>
      <c r="F23" s="6"/>
      <c r="G23" s="17"/>
      <c r="H23" s="17"/>
      <c r="I23" s="17"/>
      <c r="J23" s="17"/>
      <c r="K23" s="6"/>
      <c r="L23" s="17"/>
      <c r="M23" s="17"/>
      <c r="N23" s="17"/>
      <c r="O23" s="17"/>
      <c r="P23" s="6"/>
      <c r="Q23" s="17"/>
      <c r="R23" s="17"/>
      <c r="S23" s="17"/>
      <c r="T23" s="17"/>
      <c r="U23" s="6"/>
      <c r="V23" s="17"/>
      <c r="W23" s="17"/>
      <c r="X23" s="17"/>
    </row>
    <row r="24" spans="1:24" ht="204.75" x14ac:dyDescent="0.25">
      <c r="A24" s="8">
        <v>1</v>
      </c>
      <c r="B24" s="8" t="s">
        <v>4</v>
      </c>
      <c r="C24" s="10" t="s">
        <v>17</v>
      </c>
      <c r="D24" s="11">
        <v>100</v>
      </c>
      <c r="E24" s="16">
        <v>224319.32773109246</v>
      </c>
      <c r="F24" s="6">
        <v>0.19</v>
      </c>
      <c r="G24" s="17">
        <f>E24*F24</f>
        <v>42620.672268907569</v>
      </c>
      <c r="H24" s="17">
        <f>G24+E24</f>
        <v>266940</v>
      </c>
      <c r="I24" s="17">
        <f>H24*D24</f>
        <v>26694000</v>
      </c>
      <c r="J24" s="17">
        <v>244258.82352941178</v>
      </c>
      <c r="K24" s="6">
        <v>0.19</v>
      </c>
      <c r="L24" s="17">
        <f t="shared" si="10"/>
        <v>46409.176470588238</v>
      </c>
      <c r="M24" s="17">
        <f t="shared" si="11"/>
        <v>290668</v>
      </c>
      <c r="N24" s="17">
        <f>M24*D24</f>
        <v>29066800</v>
      </c>
      <c r="O24" s="16">
        <v>279152.9411764706</v>
      </c>
      <c r="P24" s="6">
        <v>0.19</v>
      </c>
      <c r="Q24" s="17">
        <f>O24*P24</f>
        <v>53039.058823529413</v>
      </c>
      <c r="R24" s="17">
        <f>O24+Q24</f>
        <v>332192</v>
      </c>
      <c r="S24" s="17">
        <f>R24*D24</f>
        <v>33219200</v>
      </c>
      <c r="T24" s="17">
        <f>AVERAGE(E24,J24,O24)</f>
        <v>249243.69747899161</v>
      </c>
      <c r="U24" s="6">
        <v>0.19</v>
      </c>
      <c r="V24" s="17">
        <f>T24*U24</f>
        <v>47356.302521008409</v>
      </c>
      <c r="W24" s="17">
        <f>V24+T24</f>
        <v>296600</v>
      </c>
      <c r="X24" s="17">
        <f>W24*D24</f>
        <v>29660000</v>
      </c>
    </row>
    <row r="25" spans="1:24" ht="126" x14ac:dyDescent="0.25">
      <c r="A25" s="25">
        <v>2</v>
      </c>
      <c r="B25" s="26" t="s">
        <v>29</v>
      </c>
      <c r="C25" s="10" t="s">
        <v>15</v>
      </c>
      <c r="D25" s="11">
        <v>200</v>
      </c>
      <c r="E25" s="16">
        <v>27000</v>
      </c>
      <c r="F25" s="6">
        <v>0</v>
      </c>
      <c r="G25" s="17">
        <f t="shared" ref="G25:G41" si="19">E25*F25</f>
        <v>0</v>
      </c>
      <c r="H25" s="17">
        <f t="shared" ref="H25:H41" si="20">G25+E25</f>
        <v>27000</v>
      </c>
      <c r="I25" s="17">
        <f t="shared" ref="I25:I41" si="21">H25*D25</f>
        <v>5400000</v>
      </c>
      <c r="J25" s="17">
        <v>29400.000000000004</v>
      </c>
      <c r="K25" s="6">
        <v>0</v>
      </c>
      <c r="L25" s="17">
        <f t="shared" si="10"/>
        <v>0</v>
      </c>
      <c r="M25" s="17">
        <f t="shared" si="11"/>
        <v>29400.000000000004</v>
      </c>
      <c r="N25" s="17">
        <f t="shared" ref="N25:N26" si="22">M25*D25</f>
        <v>5880000.0000000009</v>
      </c>
      <c r="O25" s="17">
        <v>33600</v>
      </c>
      <c r="P25" s="6">
        <v>0</v>
      </c>
      <c r="Q25" s="17">
        <f t="shared" ref="Q25:Q41" si="23">O25*P25</f>
        <v>0</v>
      </c>
      <c r="R25" s="17">
        <f t="shared" ref="R25:R41" si="24">O25+Q25</f>
        <v>33600</v>
      </c>
      <c r="S25" s="17">
        <f t="shared" ref="S25:S41" si="25">R25*D25</f>
        <v>6720000</v>
      </c>
      <c r="T25" s="17">
        <f t="shared" ref="T25:T41" si="26">AVERAGE(E25,J25,O25)</f>
        <v>30000</v>
      </c>
      <c r="U25" s="6">
        <v>0</v>
      </c>
      <c r="V25" s="17">
        <f t="shared" ref="V25:V41" si="27">T25*U25</f>
        <v>0</v>
      </c>
      <c r="W25" s="17">
        <f t="shared" ref="W25:W41" si="28">V25+T25</f>
        <v>30000</v>
      </c>
      <c r="X25" s="17">
        <f t="shared" ref="X25:X41" si="29">W25*D25</f>
        <v>6000000</v>
      </c>
    </row>
    <row r="26" spans="1:24" ht="141.75" x14ac:dyDescent="0.25">
      <c r="A26" s="25"/>
      <c r="B26" s="26"/>
      <c r="C26" s="10" t="s">
        <v>14</v>
      </c>
      <c r="D26" s="11">
        <v>100</v>
      </c>
      <c r="E26" s="16">
        <v>52470</v>
      </c>
      <c r="F26" s="6">
        <v>0</v>
      </c>
      <c r="G26" s="17">
        <f t="shared" si="19"/>
        <v>0</v>
      </c>
      <c r="H26" s="17">
        <f t="shared" si="20"/>
        <v>52470</v>
      </c>
      <c r="I26" s="17">
        <f t="shared" si="21"/>
        <v>5247000</v>
      </c>
      <c r="J26" s="17">
        <v>57134.000000000007</v>
      </c>
      <c r="K26" s="6">
        <v>0</v>
      </c>
      <c r="L26" s="17">
        <f t="shared" si="10"/>
        <v>0</v>
      </c>
      <c r="M26" s="17">
        <f t="shared" si="11"/>
        <v>57134.000000000007</v>
      </c>
      <c r="N26" s="17">
        <f t="shared" si="22"/>
        <v>5713400.0000000009</v>
      </c>
      <c r="O26" s="17">
        <v>65296</v>
      </c>
      <c r="P26" s="6">
        <v>0</v>
      </c>
      <c r="Q26" s="17">
        <f t="shared" si="23"/>
        <v>0</v>
      </c>
      <c r="R26" s="17">
        <f t="shared" si="24"/>
        <v>65296</v>
      </c>
      <c r="S26" s="17">
        <f t="shared" si="25"/>
        <v>6529600</v>
      </c>
      <c r="T26" s="17">
        <f t="shared" si="26"/>
        <v>58300</v>
      </c>
      <c r="U26" s="6">
        <v>0</v>
      </c>
      <c r="V26" s="17">
        <f t="shared" si="27"/>
        <v>0</v>
      </c>
      <c r="W26" s="17">
        <f t="shared" si="28"/>
        <v>58300</v>
      </c>
      <c r="X26" s="17">
        <f t="shared" si="29"/>
        <v>5830000</v>
      </c>
    </row>
    <row r="27" spans="1:24" ht="157.5" x14ac:dyDescent="0.25">
      <c r="A27" s="25"/>
      <c r="B27" s="26"/>
      <c r="C27" s="10" t="s">
        <v>45</v>
      </c>
      <c r="D27" s="11">
        <v>100</v>
      </c>
      <c r="E27" s="16">
        <v>52470</v>
      </c>
      <c r="F27" s="6">
        <v>0</v>
      </c>
      <c r="G27" s="17">
        <f t="shared" si="19"/>
        <v>0</v>
      </c>
      <c r="H27" s="17">
        <f t="shared" si="20"/>
        <v>52470</v>
      </c>
      <c r="I27" s="17">
        <f t="shared" si="21"/>
        <v>5247000</v>
      </c>
      <c r="J27" s="17">
        <v>57134.000000000007</v>
      </c>
      <c r="K27" s="6">
        <v>0</v>
      </c>
      <c r="L27" s="17">
        <f t="shared" si="10"/>
        <v>0</v>
      </c>
      <c r="M27" s="17">
        <f t="shared" si="11"/>
        <v>57134.000000000007</v>
      </c>
      <c r="N27" s="17">
        <f t="shared" si="12"/>
        <v>5713400.0000000009</v>
      </c>
      <c r="O27" s="17">
        <v>65296</v>
      </c>
      <c r="P27" s="6">
        <v>0</v>
      </c>
      <c r="Q27" s="17">
        <f t="shared" si="23"/>
        <v>0</v>
      </c>
      <c r="R27" s="17">
        <f t="shared" si="24"/>
        <v>65296</v>
      </c>
      <c r="S27" s="17">
        <f t="shared" si="25"/>
        <v>6529600</v>
      </c>
      <c r="T27" s="17">
        <f t="shared" si="26"/>
        <v>58300</v>
      </c>
      <c r="U27" s="6">
        <v>0</v>
      </c>
      <c r="V27" s="17">
        <f t="shared" si="27"/>
        <v>0</v>
      </c>
      <c r="W27" s="17">
        <f t="shared" si="28"/>
        <v>58300</v>
      </c>
      <c r="X27" s="17">
        <f t="shared" si="29"/>
        <v>5830000</v>
      </c>
    </row>
    <row r="28" spans="1:24" ht="283.5" x14ac:dyDescent="0.25">
      <c r="A28" s="25"/>
      <c r="B28" s="26"/>
      <c r="C28" s="10" t="s">
        <v>63</v>
      </c>
      <c r="D28" s="11">
        <v>200</v>
      </c>
      <c r="E28" s="16">
        <v>13500</v>
      </c>
      <c r="F28" s="6">
        <v>0</v>
      </c>
      <c r="G28" s="17">
        <f t="shared" si="19"/>
        <v>0</v>
      </c>
      <c r="H28" s="17">
        <f t="shared" si="20"/>
        <v>13500</v>
      </c>
      <c r="I28" s="17">
        <f t="shared" si="21"/>
        <v>2700000</v>
      </c>
      <c r="J28" s="17">
        <v>14700.000000000002</v>
      </c>
      <c r="K28" s="6">
        <v>0</v>
      </c>
      <c r="L28" s="17">
        <f t="shared" si="10"/>
        <v>0</v>
      </c>
      <c r="M28" s="17">
        <f t="shared" si="11"/>
        <v>14700.000000000002</v>
      </c>
      <c r="N28" s="17">
        <f t="shared" si="12"/>
        <v>2940000.0000000005</v>
      </c>
      <c r="O28" s="17">
        <v>16800</v>
      </c>
      <c r="P28" s="6">
        <v>0</v>
      </c>
      <c r="Q28" s="17">
        <f t="shared" si="23"/>
        <v>0</v>
      </c>
      <c r="R28" s="17">
        <f t="shared" si="24"/>
        <v>16800</v>
      </c>
      <c r="S28" s="17">
        <f t="shared" si="25"/>
        <v>3360000</v>
      </c>
      <c r="T28" s="17">
        <f t="shared" si="26"/>
        <v>15000</v>
      </c>
      <c r="U28" s="6">
        <v>0</v>
      </c>
      <c r="V28" s="17">
        <f t="shared" si="27"/>
        <v>0</v>
      </c>
      <c r="W28" s="17">
        <f t="shared" si="28"/>
        <v>15000</v>
      </c>
      <c r="X28" s="17">
        <f t="shared" si="29"/>
        <v>3000000</v>
      </c>
    </row>
    <row r="29" spans="1:24" ht="173.25" x14ac:dyDescent="0.25">
      <c r="A29" s="8">
        <v>3</v>
      </c>
      <c r="B29" s="9" t="s">
        <v>7</v>
      </c>
      <c r="C29" s="10" t="s">
        <v>61</v>
      </c>
      <c r="D29" s="11">
        <v>200</v>
      </c>
      <c r="E29" s="16">
        <v>4950</v>
      </c>
      <c r="F29" s="6">
        <v>0</v>
      </c>
      <c r="G29" s="17">
        <f t="shared" si="19"/>
        <v>0</v>
      </c>
      <c r="H29" s="17">
        <f t="shared" si="20"/>
        <v>4950</v>
      </c>
      <c r="I29" s="17">
        <f t="shared" si="21"/>
        <v>990000</v>
      </c>
      <c r="J29" s="17">
        <v>5390</v>
      </c>
      <c r="K29" s="6">
        <v>0</v>
      </c>
      <c r="L29" s="17">
        <f t="shared" si="10"/>
        <v>0</v>
      </c>
      <c r="M29" s="17">
        <f t="shared" si="11"/>
        <v>5390</v>
      </c>
      <c r="N29" s="17">
        <f t="shared" si="12"/>
        <v>1078000</v>
      </c>
      <c r="O29" s="17">
        <v>6160</v>
      </c>
      <c r="P29" s="6">
        <v>0</v>
      </c>
      <c r="Q29" s="17">
        <f t="shared" si="23"/>
        <v>0</v>
      </c>
      <c r="R29" s="17">
        <f t="shared" si="24"/>
        <v>6160</v>
      </c>
      <c r="S29" s="17">
        <f t="shared" si="25"/>
        <v>1232000</v>
      </c>
      <c r="T29" s="17">
        <f t="shared" si="26"/>
        <v>5500</v>
      </c>
      <c r="U29" s="6">
        <v>0</v>
      </c>
      <c r="V29" s="17">
        <f t="shared" si="27"/>
        <v>0</v>
      </c>
      <c r="W29" s="17">
        <f t="shared" si="28"/>
        <v>5500</v>
      </c>
      <c r="X29" s="17">
        <f t="shared" si="29"/>
        <v>1100000</v>
      </c>
    </row>
    <row r="30" spans="1:24" ht="31.5" x14ac:dyDescent="0.25">
      <c r="A30" s="8">
        <v>4</v>
      </c>
      <c r="B30" s="9" t="s">
        <v>37</v>
      </c>
      <c r="C30" s="10" t="s">
        <v>36</v>
      </c>
      <c r="D30" s="11">
        <v>100</v>
      </c>
      <c r="E30" s="16">
        <v>36000</v>
      </c>
      <c r="F30" s="6">
        <v>0</v>
      </c>
      <c r="G30" s="17">
        <f t="shared" si="19"/>
        <v>0</v>
      </c>
      <c r="H30" s="17">
        <f t="shared" si="20"/>
        <v>36000</v>
      </c>
      <c r="I30" s="17">
        <f t="shared" si="21"/>
        <v>3600000</v>
      </c>
      <c r="J30" s="17">
        <v>39200</v>
      </c>
      <c r="K30" s="6">
        <v>0</v>
      </c>
      <c r="L30" s="17">
        <f t="shared" si="10"/>
        <v>0</v>
      </c>
      <c r="M30" s="17">
        <f t="shared" si="11"/>
        <v>39200</v>
      </c>
      <c r="N30" s="17">
        <f t="shared" si="12"/>
        <v>3920000</v>
      </c>
      <c r="O30" s="17">
        <v>44800</v>
      </c>
      <c r="P30" s="6">
        <v>0</v>
      </c>
      <c r="Q30" s="17">
        <f t="shared" si="23"/>
        <v>0</v>
      </c>
      <c r="R30" s="17">
        <f t="shared" si="24"/>
        <v>44800</v>
      </c>
      <c r="S30" s="17">
        <f t="shared" si="25"/>
        <v>4480000</v>
      </c>
      <c r="T30" s="17">
        <f t="shared" si="26"/>
        <v>40000</v>
      </c>
      <c r="U30" s="6">
        <v>0</v>
      </c>
      <c r="V30" s="17">
        <f t="shared" si="27"/>
        <v>0</v>
      </c>
      <c r="W30" s="17">
        <f t="shared" si="28"/>
        <v>40000</v>
      </c>
      <c r="X30" s="17">
        <f t="shared" si="29"/>
        <v>4000000</v>
      </c>
    </row>
    <row r="31" spans="1:24" ht="63" x14ac:dyDescent="0.25">
      <c r="A31" s="8">
        <v>5</v>
      </c>
      <c r="B31" s="9" t="s">
        <v>38</v>
      </c>
      <c r="C31" s="10" t="s">
        <v>39</v>
      </c>
      <c r="D31" s="11">
        <v>200</v>
      </c>
      <c r="E31" s="16">
        <v>9900</v>
      </c>
      <c r="F31" s="6">
        <v>0</v>
      </c>
      <c r="G31" s="17">
        <f t="shared" si="19"/>
        <v>0</v>
      </c>
      <c r="H31" s="17">
        <f t="shared" si="20"/>
        <v>9900</v>
      </c>
      <c r="I31" s="17">
        <f t="shared" si="21"/>
        <v>1980000</v>
      </c>
      <c r="J31" s="17">
        <v>10780.000000000002</v>
      </c>
      <c r="K31" s="6">
        <v>0</v>
      </c>
      <c r="L31" s="17">
        <f t="shared" si="10"/>
        <v>0</v>
      </c>
      <c r="M31" s="17">
        <f t="shared" si="11"/>
        <v>10780.000000000002</v>
      </c>
      <c r="N31" s="17">
        <f t="shared" si="12"/>
        <v>2156000.0000000005</v>
      </c>
      <c r="O31" s="17">
        <v>12320.000000000002</v>
      </c>
      <c r="P31" s="6">
        <v>0</v>
      </c>
      <c r="Q31" s="17">
        <f t="shared" si="23"/>
        <v>0</v>
      </c>
      <c r="R31" s="17">
        <f t="shared" si="24"/>
        <v>12320.000000000002</v>
      </c>
      <c r="S31" s="17">
        <f t="shared" si="25"/>
        <v>2464000.0000000005</v>
      </c>
      <c r="T31" s="17">
        <f t="shared" si="26"/>
        <v>11000</v>
      </c>
      <c r="U31" s="6">
        <v>0</v>
      </c>
      <c r="V31" s="17">
        <f t="shared" si="27"/>
        <v>0</v>
      </c>
      <c r="W31" s="17">
        <f t="shared" si="28"/>
        <v>11000</v>
      </c>
      <c r="X31" s="17">
        <f t="shared" si="29"/>
        <v>2200000</v>
      </c>
    </row>
    <row r="32" spans="1:24" ht="78.75" x14ac:dyDescent="0.25">
      <c r="A32" s="8">
        <v>6</v>
      </c>
      <c r="B32" s="9" t="s">
        <v>6</v>
      </c>
      <c r="C32" s="18" t="s">
        <v>33</v>
      </c>
      <c r="D32" s="11">
        <v>100</v>
      </c>
      <c r="E32" s="16">
        <v>20880</v>
      </c>
      <c r="F32" s="6">
        <v>0</v>
      </c>
      <c r="G32" s="17">
        <f t="shared" si="19"/>
        <v>0</v>
      </c>
      <c r="H32" s="17">
        <f t="shared" si="20"/>
        <v>20880</v>
      </c>
      <c r="I32" s="17">
        <f t="shared" si="21"/>
        <v>2088000</v>
      </c>
      <c r="J32" s="17">
        <v>22736.000000000004</v>
      </c>
      <c r="K32" s="6">
        <v>0</v>
      </c>
      <c r="L32" s="17">
        <f t="shared" si="10"/>
        <v>0</v>
      </c>
      <c r="M32" s="17">
        <f t="shared" si="11"/>
        <v>22736.000000000004</v>
      </c>
      <c r="N32" s="17">
        <f t="shared" si="12"/>
        <v>2273600.0000000005</v>
      </c>
      <c r="O32" s="17">
        <v>25984</v>
      </c>
      <c r="P32" s="6">
        <v>0</v>
      </c>
      <c r="Q32" s="17">
        <f t="shared" si="23"/>
        <v>0</v>
      </c>
      <c r="R32" s="17">
        <f t="shared" si="24"/>
        <v>25984</v>
      </c>
      <c r="S32" s="17">
        <f t="shared" si="25"/>
        <v>2598400</v>
      </c>
      <c r="T32" s="17">
        <f t="shared" si="26"/>
        <v>23200</v>
      </c>
      <c r="U32" s="6">
        <v>0</v>
      </c>
      <c r="V32" s="17">
        <f t="shared" si="27"/>
        <v>0</v>
      </c>
      <c r="W32" s="17">
        <f t="shared" si="28"/>
        <v>23200</v>
      </c>
      <c r="X32" s="17">
        <f t="shared" si="29"/>
        <v>2320000</v>
      </c>
    </row>
    <row r="33" spans="1:24" ht="189" x14ac:dyDescent="0.25">
      <c r="A33" s="8">
        <v>7</v>
      </c>
      <c r="B33" s="9" t="s">
        <v>13</v>
      </c>
      <c r="C33" s="19" t="s">
        <v>19</v>
      </c>
      <c r="D33" s="11">
        <v>100</v>
      </c>
      <c r="E33" s="16">
        <v>152550</v>
      </c>
      <c r="F33" s="6">
        <v>0</v>
      </c>
      <c r="G33" s="17">
        <f t="shared" si="19"/>
        <v>0</v>
      </c>
      <c r="H33" s="17">
        <f t="shared" si="20"/>
        <v>152550</v>
      </c>
      <c r="I33" s="17">
        <f t="shared" si="21"/>
        <v>15255000</v>
      </c>
      <c r="J33" s="17">
        <v>166110</v>
      </c>
      <c r="K33" s="6">
        <v>0</v>
      </c>
      <c r="L33" s="17">
        <f t="shared" si="10"/>
        <v>0</v>
      </c>
      <c r="M33" s="17">
        <f t="shared" si="11"/>
        <v>166110</v>
      </c>
      <c r="N33" s="17">
        <f t="shared" si="12"/>
        <v>16611000</v>
      </c>
      <c r="O33" s="17">
        <v>189840</v>
      </c>
      <c r="P33" s="6">
        <v>0</v>
      </c>
      <c r="Q33" s="17">
        <f t="shared" si="23"/>
        <v>0</v>
      </c>
      <c r="R33" s="17">
        <f t="shared" si="24"/>
        <v>189840</v>
      </c>
      <c r="S33" s="17">
        <f t="shared" si="25"/>
        <v>18984000</v>
      </c>
      <c r="T33" s="17">
        <f t="shared" si="26"/>
        <v>169500</v>
      </c>
      <c r="U33" s="6">
        <v>0</v>
      </c>
      <c r="V33" s="17">
        <f t="shared" si="27"/>
        <v>0</v>
      </c>
      <c r="W33" s="17">
        <f t="shared" si="28"/>
        <v>169500</v>
      </c>
      <c r="X33" s="17">
        <f t="shared" si="29"/>
        <v>16950000</v>
      </c>
    </row>
    <row r="34" spans="1:24" ht="220.5" x14ac:dyDescent="0.25">
      <c r="A34" s="8">
        <v>8</v>
      </c>
      <c r="B34" s="9" t="s">
        <v>5</v>
      </c>
      <c r="C34" s="10" t="s">
        <v>20</v>
      </c>
      <c r="D34" s="11">
        <v>1</v>
      </c>
      <c r="E34" s="16">
        <v>2700000</v>
      </c>
      <c r="F34" s="6">
        <v>0</v>
      </c>
      <c r="G34" s="17">
        <f t="shared" si="19"/>
        <v>0</v>
      </c>
      <c r="H34" s="17">
        <f t="shared" si="20"/>
        <v>2700000</v>
      </c>
      <c r="I34" s="17">
        <f t="shared" si="21"/>
        <v>2700000</v>
      </c>
      <c r="J34" s="17">
        <v>2940000</v>
      </c>
      <c r="K34" s="6">
        <v>0</v>
      </c>
      <c r="L34" s="17">
        <f t="shared" si="10"/>
        <v>0</v>
      </c>
      <c r="M34" s="17">
        <f t="shared" si="11"/>
        <v>2940000</v>
      </c>
      <c r="N34" s="17">
        <f t="shared" si="12"/>
        <v>2940000</v>
      </c>
      <c r="O34" s="17">
        <v>3360000</v>
      </c>
      <c r="P34" s="6">
        <v>0</v>
      </c>
      <c r="Q34" s="17">
        <f t="shared" si="23"/>
        <v>0</v>
      </c>
      <c r="R34" s="17">
        <f t="shared" si="24"/>
        <v>3360000</v>
      </c>
      <c r="S34" s="17">
        <f t="shared" si="25"/>
        <v>3360000</v>
      </c>
      <c r="T34" s="17">
        <f t="shared" si="26"/>
        <v>3000000</v>
      </c>
      <c r="U34" s="6">
        <v>0</v>
      </c>
      <c r="V34" s="17">
        <f t="shared" si="27"/>
        <v>0</v>
      </c>
      <c r="W34" s="17">
        <f t="shared" si="28"/>
        <v>3000000</v>
      </c>
      <c r="X34" s="17">
        <f t="shared" si="29"/>
        <v>3000000</v>
      </c>
    </row>
    <row r="35" spans="1:24" ht="283.5" x14ac:dyDescent="0.25">
      <c r="A35" s="8">
        <v>9</v>
      </c>
      <c r="B35" s="9" t="s">
        <v>16</v>
      </c>
      <c r="C35" s="10" t="s">
        <v>21</v>
      </c>
      <c r="D35" s="11">
        <v>1</v>
      </c>
      <c r="E35" s="16">
        <v>2700000</v>
      </c>
      <c r="F35" s="6">
        <v>0</v>
      </c>
      <c r="G35" s="17">
        <f t="shared" si="19"/>
        <v>0</v>
      </c>
      <c r="H35" s="17">
        <f t="shared" si="20"/>
        <v>2700000</v>
      </c>
      <c r="I35" s="17">
        <f t="shared" si="21"/>
        <v>2700000</v>
      </c>
      <c r="J35" s="17">
        <v>2940000</v>
      </c>
      <c r="K35" s="6">
        <v>0</v>
      </c>
      <c r="L35" s="17">
        <f>J35*K35</f>
        <v>0</v>
      </c>
      <c r="M35" s="17">
        <f>L35+J35</f>
        <v>2940000</v>
      </c>
      <c r="N35" s="17">
        <f>M35*D35</f>
        <v>2940000</v>
      </c>
      <c r="O35" s="17">
        <v>3360000</v>
      </c>
      <c r="P35" s="6">
        <v>0</v>
      </c>
      <c r="Q35" s="17">
        <f t="shared" si="23"/>
        <v>0</v>
      </c>
      <c r="R35" s="17">
        <f t="shared" si="24"/>
        <v>3360000</v>
      </c>
      <c r="S35" s="17">
        <f t="shared" si="25"/>
        <v>3360000</v>
      </c>
      <c r="T35" s="17">
        <f t="shared" si="26"/>
        <v>3000000</v>
      </c>
      <c r="U35" s="6">
        <v>0</v>
      </c>
      <c r="V35" s="17">
        <f t="shared" si="27"/>
        <v>0</v>
      </c>
      <c r="W35" s="17">
        <f t="shared" si="28"/>
        <v>3000000</v>
      </c>
      <c r="X35" s="17">
        <f t="shared" si="29"/>
        <v>3000000</v>
      </c>
    </row>
    <row r="36" spans="1:24" ht="141.75" x14ac:dyDescent="0.25">
      <c r="A36" s="8">
        <v>10</v>
      </c>
      <c r="B36" s="9" t="s">
        <v>23</v>
      </c>
      <c r="C36" s="10" t="s">
        <v>22</v>
      </c>
      <c r="D36" s="11">
        <v>1</v>
      </c>
      <c r="E36" s="16">
        <v>3600000</v>
      </c>
      <c r="F36" s="6">
        <v>0</v>
      </c>
      <c r="G36" s="17">
        <f t="shared" si="19"/>
        <v>0</v>
      </c>
      <c r="H36" s="17">
        <f t="shared" si="20"/>
        <v>3600000</v>
      </c>
      <c r="I36" s="17">
        <f t="shared" si="21"/>
        <v>3600000</v>
      </c>
      <c r="J36" s="17">
        <v>3920000</v>
      </c>
      <c r="K36" s="6">
        <v>0</v>
      </c>
      <c r="L36" s="17">
        <f t="shared" ref="L36:L41" si="30">J36*K36</f>
        <v>0</v>
      </c>
      <c r="M36" s="17">
        <f t="shared" ref="M36:M41" si="31">L36+J36</f>
        <v>3920000</v>
      </c>
      <c r="N36" s="17">
        <f t="shared" ref="N36:N41" si="32">M36*D36</f>
        <v>3920000</v>
      </c>
      <c r="O36" s="17">
        <v>4480000</v>
      </c>
      <c r="P36" s="6">
        <v>0</v>
      </c>
      <c r="Q36" s="17">
        <f t="shared" si="23"/>
        <v>0</v>
      </c>
      <c r="R36" s="17">
        <f t="shared" si="24"/>
        <v>4480000</v>
      </c>
      <c r="S36" s="17">
        <f t="shared" si="25"/>
        <v>4480000</v>
      </c>
      <c r="T36" s="17">
        <f t="shared" si="26"/>
        <v>4000000</v>
      </c>
      <c r="U36" s="6">
        <v>0</v>
      </c>
      <c r="V36" s="17">
        <f t="shared" si="27"/>
        <v>0</v>
      </c>
      <c r="W36" s="17">
        <f t="shared" si="28"/>
        <v>4000000</v>
      </c>
      <c r="X36" s="17">
        <f t="shared" si="29"/>
        <v>4000000</v>
      </c>
    </row>
    <row r="37" spans="1:24" ht="283.5" x14ac:dyDescent="0.25">
      <c r="A37" s="8">
        <v>11</v>
      </c>
      <c r="B37" s="9" t="s">
        <v>25</v>
      </c>
      <c r="C37" s="10" t="s">
        <v>24</v>
      </c>
      <c r="D37" s="11">
        <v>5</v>
      </c>
      <c r="E37" s="16">
        <v>531000</v>
      </c>
      <c r="F37" s="6">
        <v>0</v>
      </c>
      <c r="G37" s="17">
        <f t="shared" si="19"/>
        <v>0</v>
      </c>
      <c r="H37" s="17">
        <f t="shared" si="20"/>
        <v>531000</v>
      </c>
      <c r="I37" s="17">
        <f t="shared" si="21"/>
        <v>2655000</v>
      </c>
      <c r="J37" s="17">
        <v>578200</v>
      </c>
      <c r="K37" s="6">
        <v>0</v>
      </c>
      <c r="L37" s="17">
        <f t="shared" si="30"/>
        <v>0</v>
      </c>
      <c r="M37" s="17">
        <f t="shared" si="31"/>
        <v>578200</v>
      </c>
      <c r="N37" s="17">
        <f t="shared" si="32"/>
        <v>2891000</v>
      </c>
      <c r="O37" s="17">
        <v>660800</v>
      </c>
      <c r="P37" s="6">
        <v>0</v>
      </c>
      <c r="Q37" s="17">
        <f t="shared" si="23"/>
        <v>0</v>
      </c>
      <c r="R37" s="17">
        <f t="shared" si="24"/>
        <v>660800</v>
      </c>
      <c r="S37" s="17">
        <f t="shared" si="25"/>
        <v>3304000</v>
      </c>
      <c r="T37" s="17">
        <f t="shared" si="26"/>
        <v>590000</v>
      </c>
      <c r="U37" s="6">
        <v>0</v>
      </c>
      <c r="V37" s="17">
        <f t="shared" si="27"/>
        <v>0</v>
      </c>
      <c r="W37" s="17">
        <f t="shared" si="28"/>
        <v>590000</v>
      </c>
      <c r="X37" s="17">
        <f t="shared" si="29"/>
        <v>2950000</v>
      </c>
    </row>
    <row r="38" spans="1:24" ht="126" x14ac:dyDescent="0.25">
      <c r="A38" s="8">
        <v>12</v>
      </c>
      <c r="B38" s="9" t="s">
        <v>11</v>
      </c>
      <c r="C38" s="10" t="s">
        <v>27</v>
      </c>
      <c r="D38" s="11">
        <v>1</v>
      </c>
      <c r="E38" s="16">
        <v>1980000</v>
      </c>
      <c r="F38" s="6">
        <v>0</v>
      </c>
      <c r="G38" s="17">
        <f t="shared" si="19"/>
        <v>0</v>
      </c>
      <c r="H38" s="17">
        <f t="shared" si="20"/>
        <v>1980000</v>
      </c>
      <c r="I38" s="17">
        <f t="shared" si="21"/>
        <v>1980000</v>
      </c>
      <c r="J38" s="17">
        <v>2156000</v>
      </c>
      <c r="K38" s="6">
        <v>0</v>
      </c>
      <c r="L38" s="17">
        <f t="shared" si="30"/>
        <v>0</v>
      </c>
      <c r="M38" s="17">
        <f t="shared" si="31"/>
        <v>2156000</v>
      </c>
      <c r="N38" s="17">
        <f t="shared" si="32"/>
        <v>2156000</v>
      </c>
      <c r="O38" s="17">
        <v>2464000</v>
      </c>
      <c r="P38" s="6">
        <v>0</v>
      </c>
      <c r="Q38" s="17">
        <f t="shared" si="23"/>
        <v>0</v>
      </c>
      <c r="R38" s="17">
        <f t="shared" si="24"/>
        <v>2464000</v>
      </c>
      <c r="S38" s="17">
        <f t="shared" si="25"/>
        <v>2464000</v>
      </c>
      <c r="T38" s="17">
        <f t="shared" si="26"/>
        <v>2200000</v>
      </c>
      <c r="U38" s="6">
        <v>0</v>
      </c>
      <c r="V38" s="17">
        <f t="shared" si="27"/>
        <v>0</v>
      </c>
      <c r="W38" s="17">
        <f t="shared" si="28"/>
        <v>2200000</v>
      </c>
      <c r="X38" s="17">
        <f t="shared" si="29"/>
        <v>2200000</v>
      </c>
    </row>
    <row r="39" spans="1:24" ht="141.75" x14ac:dyDescent="0.25">
      <c r="A39" s="8">
        <v>13</v>
      </c>
      <c r="B39" s="9" t="s">
        <v>9</v>
      </c>
      <c r="C39" s="10" t="s">
        <v>68</v>
      </c>
      <c r="D39" s="11">
        <v>1</v>
      </c>
      <c r="E39" s="16">
        <v>1080000</v>
      </c>
      <c r="F39" s="6">
        <v>0</v>
      </c>
      <c r="G39" s="17">
        <f t="shared" si="19"/>
        <v>0</v>
      </c>
      <c r="H39" s="17">
        <f t="shared" si="20"/>
        <v>1080000</v>
      </c>
      <c r="I39" s="17">
        <f t="shared" si="21"/>
        <v>1080000</v>
      </c>
      <c r="J39" s="17">
        <v>1176000</v>
      </c>
      <c r="K39" s="6">
        <v>0</v>
      </c>
      <c r="L39" s="17">
        <f t="shared" si="30"/>
        <v>0</v>
      </c>
      <c r="M39" s="17">
        <f t="shared" si="31"/>
        <v>1176000</v>
      </c>
      <c r="N39" s="17">
        <f t="shared" si="32"/>
        <v>1176000</v>
      </c>
      <c r="O39" s="17">
        <v>1344000</v>
      </c>
      <c r="P39" s="6">
        <v>0</v>
      </c>
      <c r="Q39" s="17">
        <f t="shared" si="23"/>
        <v>0</v>
      </c>
      <c r="R39" s="17">
        <f t="shared" si="24"/>
        <v>1344000</v>
      </c>
      <c r="S39" s="17">
        <f t="shared" si="25"/>
        <v>1344000</v>
      </c>
      <c r="T39" s="17">
        <f t="shared" si="26"/>
        <v>1200000</v>
      </c>
      <c r="U39" s="6">
        <v>0</v>
      </c>
      <c r="V39" s="17">
        <f t="shared" si="27"/>
        <v>0</v>
      </c>
      <c r="W39" s="17">
        <f t="shared" si="28"/>
        <v>1200000</v>
      </c>
      <c r="X39" s="17">
        <f t="shared" si="29"/>
        <v>1200000</v>
      </c>
    </row>
    <row r="40" spans="1:24" ht="189" x14ac:dyDescent="0.25">
      <c r="A40" s="8">
        <v>14</v>
      </c>
      <c r="B40" s="9" t="s">
        <v>8</v>
      </c>
      <c r="C40" s="10" t="s">
        <v>26</v>
      </c>
      <c r="D40" s="11">
        <v>3</v>
      </c>
      <c r="E40" s="16">
        <v>450000</v>
      </c>
      <c r="F40" s="6">
        <v>0</v>
      </c>
      <c r="G40" s="17">
        <f t="shared" si="19"/>
        <v>0</v>
      </c>
      <c r="H40" s="17">
        <f t="shared" si="20"/>
        <v>450000</v>
      </c>
      <c r="I40" s="17">
        <f t="shared" si="21"/>
        <v>1350000</v>
      </c>
      <c r="J40" s="17">
        <v>490000</v>
      </c>
      <c r="K40" s="6">
        <v>0</v>
      </c>
      <c r="L40" s="17">
        <f t="shared" si="30"/>
        <v>0</v>
      </c>
      <c r="M40" s="17">
        <f t="shared" si="31"/>
        <v>490000</v>
      </c>
      <c r="N40" s="17">
        <f t="shared" si="32"/>
        <v>1470000</v>
      </c>
      <c r="O40" s="17">
        <v>560000</v>
      </c>
      <c r="P40" s="6">
        <v>0</v>
      </c>
      <c r="Q40" s="17">
        <f t="shared" si="23"/>
        <v>0</v>
      </c>
      <c r="R40" s="17">
        <f t="shared" si="24"/>
        <v>560000</v>
      </c>
      <c r="S40" s="17">
        <f t="shared" si="25"/>
        <v>1680000</v>
      </c>
      <c r="T40" s="17">
        <f t="shared" si="26"/>
        <v>500000</v>
      </c>
      <c r="U40" s="6">
        <v>0</v>
      </c>
      <c r="V40" s="17">
        <f t="shared" si="27"/>
        <v>0</v>
      </c>
      <c r="W40" s="17">
        <f t="shared" si="28"/>
        <v>500000</v>
      </c>
      <c r="X40" s="17">
        <f t="shared" si="29"/>
        <v>1500000</v>
      </c>
    </row>
    <row r="41" spans="1:24" ht="319.89999999999998" customHeight="1" x14ac:dyDescent="0.25">
      <c r="A41" s="8">
        <v>15</v>
      </c>
      <c r="B41" s="9" t="s">
        <v>65</v>
      </c>
      <c r="C41" s="10" t="s">
        <v>40</v>
      </c>
      <c r="D41" s="11">
        <v>100</v>
      </c>
      <c r="E41" s="16">
        <v>54000</v>
      </c>
      <c r="F41" s="6">
        <v>0</v>
      </c>
      <c r="G41" s="17">
        <f t="shared" si="19"/>
        <v>0</v>
      </c>
      <c r="H41" s="17">
        <f t="shared" si="20"/>
        <v>54000</v>
      </c>
      <c r="I41" s="17">
        <f t="shared" si="21"/>
        <v>5400000</v>
      </c>
      <c r="J41" s="17">
        <v>58800.000000000007</v>
      </c>
      <c r="K41" s="6">
        <v>0</v>
      </c>
      <c r="L41" s="17">
        <f t="shared" si="30"/>
        <v>0</v>
      </c>
      <c r="M41" s="17">
        <f t="shared" si="31"/>
        <v>58800.000000000007</v>
      </c>
      <c r="N41" s="17">
        <f t="shared" si="32"/>
        <v>5880000.0000000009</v>
      </c>
      <c r="O41" s="17">
        <v>67200</v>
      </c>
      <c r="P41" s="6">
        <v>0</v>
      </c>
      <c r="Q41" s="17">
        <f t="shared" si="23"/>
        <v>0</v>
      </c>
      <c r="R41" s="17">
        <f t="shared" si="24"/>
        <v>67200</v>
      </c>
      <c r="S41" s="17">
        <f t="shared" si="25"/>
        <v>6720000</v>
      </c>
      <c r="T41" s="17">
        <f t="shared" si="26"/>
        <v>60000</v>
      </c>
      <c r="U41" s="6">
        <v>0</v>
      </c>
      <c r="V41" s="17">
        <f t="shared" si="27"/>
        <v>0</v>
      </c>
      <c r="W41" s="17">
        <f t="shared" si="28"/>
        <v>60000</v>
      </c>
      <c r="X41" s="17">
        <f t="shared" si="29"/>
        <v>6000000</v>
      </c>
    </row>
    <row r="42" spans="1:24" ht="16.899999999999999" customHeight="1" x14ac:dyDescent="0.25">
      <c r="A42" s="25" t="s">
        <v>50</v>
      </c>
      <c r="B42" s="25"/>
      <c r="C42" s="25"/>
      <c r="D42" s="25"/>
      <c r="E42" s="17"/>
      <c r="F42" s="6"/>
      <c r="G42" s="17"/>
      <c r="H42" s="17"/>
      <c r="I42" s="17">
        <f>SUM(I24:I41)</f>
        <v>90666000</v>
      </c>
      <c r="J42" s="17"/>
      <c r="K42" s="6"/>
      <c r="L42" s="17"/>
      <c r="M42" s="17"/>
      <c r="N42" s="17">
        <f>SUM(N24:N41)</f>
        <v>98725200</v>
      </c>
      <c r="O42" s="17"/>
      <c r="P42" s="6"/>
      <c r="Q42" s="17"/>
      <c r="R42" s="17"/>
      <c r="S42" s="17">
        <f>SUM(S24:S41)</f>
        <v>112828800</v>
      </c>
      <c r="T42" s="17"/>
      <c r="U42" s="6"/>
      <c r="V42" s="17"/>
      <c r="W42" s="17"/>
      <c r="X42" s="17">
        <f>SUM(X24:X41)</f>
        <v>100740000</v>
      </c>
    </row>
    <row r="43" spans="1:24" ht="15.75" x14ac:dyDescent="0.25">
      <c r="A43" s="8" t="s">
        <v>1</v>
      </c>
      <c r="B43" s="8" t="s">
        <v>0</v>
      </c>
      <c r="C43" s="8" t="s">
        <v>2</v>
      </c>
      <c r="D43" s="8" t="s">
        <v>3</v>
      </c>
      <c r="E43" s="17"/>
      <c r="F43" s="6"/>
      <c r="G43" s="17"/>
      <c r="H43" s="17"/>
      <c r="I43" s="17"/>
      <c r="J43" s="17"/>
      <c r="K43" s="6"/>
      <c r="L43" s="17"/>
      <c r="M43" s="17"/>
      <c r="N43" s="17"/>
      <c r="O43" s="17"/>
      <c r="P43" s="6"/>
      <c r="Q43" s="17"/>
      <c r="R43" s="17"/>
      <c r="S43" s="17"/>
      <c r="T43" s="17"/>
      <c r="U43" s="6"/>
      <c r="V43" s="17"/>
      <c r="W43" s="17"/>
      <c r="X43" s="17"/>
    </row>
    <row r="44" spans="1:24" ht="330.75" x14ac:dyDescent="0.25">
      <c r="A44" s="8">
        <v>1</v>
      </c>
      <c r="B44" s="8" t="s">
        <v>28</v>
      </c>
      <c r="C44" s="10" t="s">
        <v>30</v>
      </c>
      <c r="D44" s="11">
        <v>150</v>
      </c>
      <c r="E44" s="17">
        <v>31500</v>
      </c>
      <c r="F44" s="6">
        <v>0</v>
      </c>
      <c r="G44" s="17">
        <f>E44*F44</f>
        <v>0</v>
      </c>
      <c r="H44" s="17">
        <f>G44+E44</f>
        <v>31500</v>
      </c>
      <c r="I44" s="17">
        <f>H44*D44</f>
        <v>4725000</v>
      </c>
      <c r="J44" s="17">
        <v>34300</v>
      </c>
      <c r="K44" s="6">
        <v>0</v>
      </c>
      <c r="L44" s="17">
        <f>J44*K44</f>
        <v>0</v>
      </c>
      <c r="M44" s="17">
        <f>L44+J44</f>
        <v>34300</v>
      </c>
      <c r="N44" s="17">
        <f>M44*D44</f>
        <v>5145000</v>
      </c>
      <c r="O44" s="17">
        <v>39200</v>
      </c>
      <c r="P44" s="6">
        <v>0</v>
      </c>
      <c r="Q44" s="17">
        <f>O44*P44</f>
        <v>0</v>
      </c>
      <c r="R44" s="17">
        <f>Q44+O44</f>
        <v>39200</v>
      </c>
      <c r="S44" s="17">
        <f>R44*D44</f>
        <v>5880000</v>
      </c>
      <c r="T44" s="17">
        <f>AVERAGE(E44,J44,O44)</f>
        <v>35000</v>
      </c>
      <c r="U44" s="6">
        <v>0</v>
      </c>
      <c r="V44" s="17">
        <f>T44*U44</f>
        <v>0</v>
      </c>
      <c r="W44" s="17">
        <f>V44+T44</f>
        <v>35000</v>
      </c>
      <c r="X44" s="17">
        <f>W44*D44</f>
        <v>5250000</v>
      </c>
    </row>
    <row r="45" spans="1:24" ht="330.75" x14ac:dyDescent="0.25">
      <c r="A45" s="8">
        <v>2</v>
      </c>
      <c r="B45" s="20" t="s">
        <v>29</v>
      </c>
      <c r="C45" s="10" t="s">
        <v>47</v>
      </c>
      <c r="D45" s="11">
        <v>150</v>
      </c>
      <c r="E45" s="17">
        <v>54000</v>
      </c>
      <c r="F45" s="6">
        <v>0</v>
      </c>
      <c r="G45" s="17">
        <f t="shared" ref="G45:G57" si="33">E45*F45</f>
        <v>0</v>
      </c>
      <c r="H45" s="17">
        <f t="shared" ref="H45:H57" si="34">G45+E45</f>
        <v>54000</v>
      </c>
      <c r="I45" s="17">
        <f t="shared" ref="I45:I57" si="35">H45*D45</f>
        <v>8100000</v>
      </c>
      <c r="J45" s="17">
        <v>58800.000000000007</v>
      </c>
      <c r="K45" s="6">
        <v>0</v>
      </c>
      <c r="L45" s="17">
        <f t="shared" ref="L45:L57" si="36">J45*K45</f>
        <v>0</v>
      </c>
      <c r="M45" s="17">
        <f t="shared" ref="M45:M57" si="37">L45+J45</f>
        <v>58800.000000000007</v>
      </c>
      <c r="N45" s="17">
        <f t="shared" ref="N45:N57" si="38">M45*D45</f>
        <v>8820000.0000000019</v>
      </c>
      <c r="O45" s="17">
        <v>67200</v>
      </c>
      <c r="P45" s="6">
        <v>0</v>
      </c>
      <c r="Q45" s="17">
        <f t="shared" ref="Q45:Q57" si="39">O45*P45</f>
        <v>0</v>
      </c>
      <c r="R45" s="17">
        <f t="shared" ref="R45:R57" si="40">Q45+O45</f>
        <v>67200</v>
      </c>
      <c r="S45" s="17">
        <f t="shared" ref="S45:S57" si="41">R45*D45</f>
        <v>10080000</v>
      </c>
      <c r="T45" s="17">
        <f t="shared" ref="T45:T57" si="42">AVERAGE(E45,J45,O45)</f>
        <v>60000</v>
      </c>
      <c r="U45" s="6">
        <v>0</v>
      </c>
      <c r="V45" s="17">
        <f t="shared" ref="V45:V57" si="43">T45*U45</f>
        <v>0</v>
      </c>
      <c r="W45" s="17">
        <f t="shared" ref="W45:W57" si="44">V45+T45</f>
        <v>60000</v>
      </c>
      <c r="X45" s="17">
        <f t="shared" ref="X45:X57" si="45">W45*D45</f>
        <v>9000000</v>
      </c>
    </row>
    <row r="46" spans="1:24" ht="157.15" customHeight="1" x14ac:dyDescent="0.25">
      <c r="A46" s="8">
        <v>3</v>
      </c>
      <c r="B46" s="20" t="s">
        <v>46</v>
      </c>
      <c r="C46" s="10" t="s">
        <v>31</v>
      </c>
      <c r="D46" s="11">
        <v>300</v>
      </c>
      <c r="E46" s="17">
        <v>13500</v>
      </c>
      <c r="F46" s="6">
        <v>0</v>
      </c>
      <c r="G46" s="17">
        <f t="shared" si="33"/>
        <v>0</v>
      </c>
      <c r="H46" s="17">
        <f t="shared" si="34"/>
        <v>13500</v>
      </c>
      <c r="I46" s="17">
        <f t="shared" si="35"/>
        <v>4050000</v>
      </c>
      <c r="J46" s="17">
        <v>14700.000000000002</v>
      </c>
      <c r="K46" s="6">
        <v>0</v>
      </c>
      <c r="L46" s="17">
        <f t="shared" si="36"/>
        <v>0</v>
      </c>
      <c r="M46" s="17">
        <f t="shared" si="37"/>
        <v>14700.000000000002</v>
      </c>
      <c r="N46" s="17">
        <f t="shared" si="38"/>
        <v>4410000.0000000009</v>
      </c>
      <c r="O46" s="17">
        <v>16800</v>
      </c>
      <c r="P46" s="6">
        <v>0</v>
      </c>
      <c r="Q46" s="17">
        <f t="shared" si="39"/>
        <v>0</v>
      </c>
      <c r="R46" s="17">
        <f t="shared" si="40"/>
        <v>16800</v>
      </c>
      <c r="S46" s="17">
        <f t="shared" si="41"/>
        <v>5040000</v>
      </c>
      <c r="T46" s="17">
        <f t="shared" si="42"/>
        <v>15000</v>
      </c>
      <c r="U46" s="6">
        <v>0</v>
      </c>
      <c r="V46" s="17">
        <f t="shared" si="43"/>
        <v>0</v>
      </c>
      <c r="W46" s="17">
        <f t="shared" si="44"/>
        <v>15000</v>
      </c>
      <c r="X46" s="17">
        <f t="shared" si="45"/>
        <v>4500000</v>
      </c>
    </row>
    <row r="47" spans="1:24" ht="167.45" customHeight="1" x14ac:dyDescent="0.25">
      <c r="A47" s="8">
        <v>4</v>
      </c>
      <c r="B47" s="9" t="s">
        <v>7</v>
      </c>
      <c r="C47" s="10" t="s">
        <v>62</v>
      </c>
      <c r="D47" s="11">
        <v>300</v>
      </c>
      <c r="E47" s="17">
        <v>3240</v>
      </c>
      <c r="F47" s="6">
        <v>0</v>
      </c>
      <c r="G47" s="17">
        <f t="shared" si="33"/>
        <v>0</v>
      </c>
      <c r="H47" s="17">
        <f t="shared" si="34"/>
        <v>3240</v>
      </c>
      <c r="I47" s="17">
        <f t="shared" si="35"/>
        <v>972000</v>
      </c>
      <c r="J47" s="17">
        <v>3528</v>
      </c>
      <c r="K47" s="6">
        <v>0</v>
      </c>
      <c r="L47" s="17">
        <f t="shared" si="36"/>
        <v>0</v>
      </c>
      <c r="M47" s="17">
        <f t="shared" si="37"/>
        <v>3528</v>
      </c>
      <c r="N47" s="17">
        <f t="shared" si="38"/>
        <v>1058400</v>
      </c>
      <c r="O47" s="17">
        <v>4032</v>
      </c>
      <c r="P47" s="6">
        <v>0</v>
      </c>
      <c r="Q47" s="17">
        <f t="shared" si="39"/>
        <v>0</v>
      </c>
      <c r="R47" s="17">
        <f t="shared" si="40"/>
        <v>4032</v>
      </c>
      <c r="S47" s="17">
        <f t="shared" si="41"/>
        <v>1209600</v>
      </c>
      <c r="T47" s="17">
        <f t="shared" si="42"/>
        <v>3600</v>
      </c>
      <c r="U47" s="6">
        <v>0</v>
      </c>
      <c r="V47" s="17">
        <f t="shared" si="43"/>
        <v>0</v>
      </c>
      <c r="W47" s="17">
        <f t="shared" si="44"/>
        <v>3600</v>
      </c>
      <c r="X47" s="17">
        <f t="shared" si="45"/>
        <v>1080000</v>
      </c>
    </row>
    <row r="48" spans="1:24" ht="63" x14ac:dyDescent="0.25">
      <c r="A48" s="8">
        <v>5</v>
      </c>
      <c r="B48" s="9" t="s">
        <v>38</v>
      </c>
      <c r="C48" s="10" t="s">
        <v>39</v>
      </c>
      <c r="D48" s="11">
        <v>300</v>
      </c>
      <c r="E48" s="17">
        <v>9900</v>
      </c>
      <c r="F48" s="6">
        <v>0</v>
      </c>
      <c r="G48" s="17">
        <f t="shared" si="33"/>
        <v>0</v>
      </c>
      <c r="H48" s="17">
        <f t="shared" si="34"/>
        <v>9900</v>
      </c>
      <c r="I48" s="17">
        <f t="shared" si="35"/>
        <v>2970000</v>
      </c>
      <c r="J48" s="17">
        <v>10780.000000000002</v>
      </c>
      <c r="K48" s="6">
        <v>0</v>
      </c>
      <c r="L48" s="17">
        <f t="shared" si="36"/>
        <v>0</v>
      </c>
      <c r="M48" s="17">
        <f t="shared" si="37"/>
        <v>10780.000000000002</v>
      </c>
      <c r="N48" s="17">
        <f t="shared" si="38"/>
        <v>3234000.0000000005</v>
      </c>
      <c r="O48" s="17">
        <v>12320.000000000002</v>
      </c>
      <c r="P48" s="6">
        <v>0</v>
      </c>
      <c r="Q48" s="17">
        <f t="shared" si="39"/>
        <v>0</v>
      </c>
      <c r="R48" s="17">
        <f t="shared" si="40"/>
        <v>12320.000000000002</v>
      </c>
      <c r="S48" s="17">
        <f t="shared" si="41"/>
        <v>3696000.0000000005</v>
      </c>
      <c r="T48" s="17">
        <f t="shared" si="42"/>
        <v>11000</v>
      </c>
      <c r="U48" s="6">
        <v>0</v>
      </c>
      <c r="V48" s="17">
        <f t="shared" si="43"/>
        <v>0</v>
      </c>
      <c r="W48" s="17">
        <f t="shared" si="44"/>
        <v>11000</v>
      </c>
      <c r="X48" s="17">
        <f t="shared" si="45"/>
        <v>3300000</v>
      </c>
    </row>
    <row r="49" spans="1:24" ht="110.25" x14ac:dyDescent="0.25">
      <c r="A49" s="8">
        <v>6</v>
      </c>
      <c r="B49" s="9" t="s">
        <v>6</v>
      </c>
      <c r="C49" s="18" t="s">
        <v>32</v>
      </c>
      <c r="D49" s="11">
        <v>150</v>
      </c>
      <c r="E49" s="17">
        <v>10440</v>
      </c>
      <c r="F49" s="6">
        <v>0</v>
      </c>
      <c r="G49" s="17">
        <f t="shared" si="33"/>
        <v>0</v>
      </c>
      <c r="H49" s="17">
        <f t="shared" si="34"/>
        <v>10440</v>
      </c>
      <c r="I49" s="17">
        <f t="shared" si="35"/>
        <v>1566000</v>
      </c>
      <c r="J49" s="17">
        <v>11368.000000000002</v>
      </c>
      <c r="K49" s="6">
        <v>0</v>
      </c>
      <c r="L49" s="17">
        <f t="shared" si="36"/>
        <v>0</v>
      </c>
      <c r="M49" s="17">
        <f t="shared" si="37"/>
        <v>11368.000000000002</v>
      </c>
      <c r="N49" s="17">
        <f t="shared" si="38"/>
        <v>1705200.0000000002</v>
      </c>
      <c r="O49" s="17">
        <v>12992</v>
      </c>
      <c r="P49" s="6">
        <v>0</v>
      </c>
      <c r="Q49" s="17">
        <f t="shared" si="39"/>
        <v>0</v>
      </c>
      <c r="R49" s="17">
        <f t="shared" si="40"/>
        <v>12992</v>
      </c>
      <c r="S49" s="17">
        <f t="shared" si="41"/>
        <v>1948800</v>
      </c>
      <c r="T49" s="17">
        <f t="shared" si="42"/>
        <v>11600</v>
      </c>
      <c r="U49" s="6">
        <v>0</v>
      </c>
      <c r="V49" s="17">
        <f t="shared" si="43"/>
        <v>0</v>
      </c>
      <c r="W49" s="17">
        <f t="shared" si="44"/>
        <v>11600</v>
      </c>
      <c r="X49" s="17">
        <f t="shared" si="45"/>
        <v>1740000</v>
      </c>
    </row>
    <row r="50" spans="1:24" ht="173.25" x14ac:dyDescent="0.25">
      <c r="A50" s="8">
        <v>7</v>
      </c>
      <c r="B50" s="9" t="s">
        <v>13</v>
      </c>
      <c r="C50" s="19" t="s">
        <v>18</v>
      </c>
      <c r="D50" s="11">
        <v>150</v>
      </c>
      <c r="E50" s="17">
        <v>36000</v>
      </c>
      <c r="F50" s="6">
        <v>0</v>
      </c>
      <c r="G50" s="17">
        <f t="shared" si="33"/>
        <v>0</v>
      </c>
      <c r="H50" s="17">
        <f t="shared" si="34"/>
        <v>36000</v>
      </c>
      <c r="I50" s="17">
        <f t="shared" si="35"/>
        <v>5400000</v>
      </c>
      <c r="J50" s="17">
        <v>39200</v>
      </c>
      <c r="K50" s="6">
        <v>0</v>
      </c>
      <c r="L50" s="17">
        <f t="shared" si="36"/>
        <v>0</v>
      </c>
      <c r="M50" s="17">
        <f t="shared" si="37"/>
        <v>39200</v>
      </c>
      <c r="N50" s="17">
        <f t="shared" si="38"/>
        <v>5880000</v>
      </c>
      <c r="O50" s="17">
        <v>44800</v>
      </c>
      <c r="P50" s="6">
        <v>0</v>
      </c>
      <c r="Q50" s="17">
        <f t="shared" si="39"/>
        <v>0</v>
      </c>
      <c r="R50" s="17">
        <f t="shared" si="40"/>
        <v>44800</v>
      </c>
      <c r="S50" s="17">
        <f t="shared" si="41"/>
        <v>6720000</v>
      </c>
      <c r="T50" s="17">
        <f t="shared" si="42"/>
        <v>40000</v>
      </c>
      <c r="U50" s="6">
        <v>0</v>
      </c>
      <c r="V50" s="17">
        <f t="shared" si="43"/>
        <v>0</v>
      </c>
      <c r="W50" s="17">
        <f t="shared" si="44"/>
        <v>40000</v>
      </c>
      <c r="X50" s="17">
        <f t="shared" si="45"/>
        <v>6000000</v>
      </c>
    </row>
    <row r="51" spans="1:24" ht="47.25" x14ac:dyDescent="0.25">
      <c r="A51" s="8">
        <v>8</v>
      </c>
      <c r="B51" s="9" t="s">
        <v>34</v>
      </c>
      <c r="C51" s="10" t="s">
        <v>10</v>
      </c>
      <c r="D51" s="11">
        <v>150</v>
      </c>
      <c r="E51" s="17">
        <v>11700</v>
      </c>
      <c r="F51" s="6">
        <v>0</v>
      </c>
      <c r="G51" s="17">
        <f t="shared" si="33"/>
        <v>0</v>
      </c>
      <c r="H51" s="17">
        <f t="shared" si="34"/>
        <v>11700</v>
      </c>
      <c r="I51" s="17">
        <f t="shared" si="35"/>
        <v>1755000</v>
      </c>
      <c r="J51" s="17">
        <v>12740</v>
      </c>
      <c r="K51" s="6">
        <v>0</v>
      </c>
      <c r="L51" s="17">
        <f t="shared" si="36"/>
        <v>0</v>
      </c>
      <c r="M51" s="17">
        <f t="shared" si="37"/>
        <v>12740</v>
      </c>
      <c r="N51" s="17">
        <f t="shared" si="38"/>
        <v>1911000</v>
      </c>
      <c r="O51" s="17">
        <v>14560</v>
      </c>
      <c r="P51" s="6">
        <v>0</v>
      </c>
      <c r="Q51" s="17">
        <f t="shared" si="39"/>
        <v>0</v>
      </c>
      <c r="R51" s="17">
        <f t="shared" si="40"/>
        <v>14560</v>
      </c>
      <c r="S51" s="17">
        <f t="shared" si="41"/>
        <v>2184000</v>
      </c>
      <c r="T51" s="17">
        <f t="shared" si="42"/>
        <v>13000</v>
      </c>
      <c r="U51" s="6">
        <v>0</v>
      </c>
      <c r="V51" s="17">
        <f t="shared" si="43"/>
        <v>0</v>
      </c>
      <c r="W51" s="17">
        <f t="shared" si="44"/>
        <v>13000</v>
      </c>
      <c r="X51" s="17">
        <f t="shared" si="45"/>
        <v>1950000</v>
      </c>
    </row>
    <row r="52" spans="1:24" ht="47.25" x14ac:dyDescent="0.25">
      <c r="A52" s="8">
        <v>9</v>
      </c>
      <c r="B52" s="9" t="s">
        <v>11</v>
      </c>
      <c r="C52" s="10" t="s">
        <v>12</v>
      </c>
      <c r="D52" s="11">
        <v>1</v>
      </c>
      <c r="E52" s="17">
        <v>1350000</v>
      </c>
      <c r="F52" s="6">
        <v>0</v>
      </c>
      <c r="G52" s="17">
        <f t="shared" si="33"/>
        <v>0</v>
      </c>
      <c r="H52" s="17">
        <f t="shared" si="34"/>
        <v>1350000</v>
      </c>
      <c r="I52" s="17">
        <f t="shared" si="35"/>
        <v>1350000</v>
      </c>
      <c r="J52" s="17">
        <v>1470000</v>
      </c>
      <c r="K52" s="6">
        <v>0</v>
      </c>
      <c r="L52" s="17">
        <f t="shared" si="36"/>
        <v>0</v>
      </c>
      <c r="M52" s="17">
        <f t="shared" si="37"/>
        <v>1470000</v>
      </c>
      <c r="N52" s="17">
        <f t="shared" si="38"/>
        <v>1470000</v>
      </c>
      <c r="O52" s="17">
        <v>1680000</v>
      </c>
      <c r="P52" s="6">
        <v>0</v>
      </c>
      <c r="Q52" s="17">
        <f t="shared" si="39"/>
        <v>0</v>
      </c>
      <c r="R52" s="17">
        <f t="shared" si="40"/>
        <v>1680000</v>
      </c>
      <c r="S52" s="17">
        <f t="shared" si="41"/>
        <v>1680000</v>
      </c>
      <c r="T52" s="17">
        <f t="shared" si="42"/>
        <v>1500000</v>
      </c>
      <c r="U52" s="6">
        <v>0</v>
      </c>
      <c r="V52" s="17">
        <f t="shared" si="43"/>
        <v>0</v>
      </c>
      <c r="W52" s="17">
        <f t="shared" si="44"/>
        <v>1500000</v>
      </c>
      <c r="X52" s="17">
        <f t="shared" si="45"/>
        <v>1500000</v>
      </c>
    </row>
    <row r="53" spans="1:24" ht="283.5" x14ac:dyDescent="0.25">
      <c r="A53" s="8">
        <v>11</v>
      </c>
      <c r="B53" s="9" t="s">
        <v>25</v>
      </c>
      <c r="C53" s="10" t="s">
        <v>24</v>
      </c>
      <c r="D53" s="11">
        <v>5</v>
      </c>
      <c r="E53" s="17">
        <v>270000</v>
      </c>
      <c r="F53" s="6">
        <v>0</v>
      </c>
      <c r="G53" s="17">
        <f t="shared" si="33"/>
        <v>0</v>
      </c>
      <c r="H53" s="17">
        <f t="shared" si="34"/>
        <v>270000</v>
      </c>
      <c r="I53" s="17">
        <f t="shared" si="35"/>
        <v>1350000</v>
      </c>
      <c r="J53" s="17">
        <v>294000</v>
      </c>
      <c r="K53" s="6">
        <v>0</v>
      </c>
      <c r="L53" s="17">
        <f t="shared" si="36"/>
        <v>0</v>
      </c>
      <c r="M53" s="17">
        <f t="shared" si="37"/>
        <v>294000</v>
      </c>
      <c r="N53" s="17">
        <f t="shared" si="38"/>
        <v>1470000</v>
      </c>
      <c r="O53" s="17">
        <v>336000</v>
      </c>
      <c r="P53" s="6">
        <v>0</v>
      </c>
      <c r="Q53" s="17">
        <f t="shared" si="39"/>
        <v>0</v>
      </c>
      <c r="R53" s="17">
        <f t="shared" si="40"/>
        <v>336000</v>
      </c>
      <c r="S53" s="17">
        <f t="shared" si="41"/>
        <v>1680000</v>
      </c>
      <c r="T53" s="17">
        <f t="shared" si="42"/>
        <v>300000</v>
      </c>
      <c r="U53" s="6">
        <v>0</v>
      </c>
      <c r="V53" s="17">
        <f t="shared" si="43"/>
        <v>0</v>
      </c>
      <c r="W53" s="17">
        <f t="shared" si="44"/>
        <v>300000</v>
      </c>
      <c r="X53" s="17">
        <f t="shared" si="45"/>
        <v>1500000</v>
      </c>
    </row>
    <row r="54" spans="1:24" ht="78.75" x14ac:dyDescent="0.25">
      <c r="A54" s="8">
        <v>10</v>
      </c>
      <c r="B54" s="9" t="s">
        <v>9</v>
      </c>
      <c r="C54" s="10" t="s">
        <v>69</v>
      </c>
      <c r="D54" s="11">
        <v>1</v>
      </c>
      <c r="E54" s="17">
        <v>540000</v>
      </c>
      <c r="F54" s="6">
        <v>0</v>
      </c>
      <c r="G54" s="17">
        <f t="shared" si="33"/>
        <v>0</v>
      </c>
      <c r="H54" s="17">
        <f t="shared" si="34"/>
        <v>540000</v>
      </c>
      <c r="I54" s="17">
        <f t="shared" si="35"/>
        <v>540000</v>
      </c>
      <c r="J54" s="17">
        <v>588000</v>
      </c>
      <c r="K54" s="6">
        <v>0</v>
      </c>
      <c r="L54" s="17">
        <f t="shared" si="36"/>
        <v>0</v>
      </c>
      <c r="M54" s="17">
        <f t="shared" si="37"/>
        <v>588000</v>
      </c>
      <c r="N54" s="17">
        <f t="shared" si="38"/>
        <v>588000</v>
      </c>
      <c r="O54" s="17">
        <v>672000</v>
      </c>
      <c r="P54" s="6">
        <v>0</v>
      </c>
      <c r="Q54" s="17">
        <f t="shared" si="39"/>
        <v>0</v>
      </c>
      <c r="R54" s="17">
        <f t="shared" si="40"/>
        <v>672000</v>
      </c>
      <c r="S54" s="17">
        <f t="shared" si="41"/>
        <v>672000</v>
      </c>
      <c r="T54" s="17">
        <f t="shared" si="42"/>
        <v>600000</v>
      </c>
      <c r="U54" s="6">
        <v>0</v>
      </c>
      <c r="V54" s="17">
        <f t="shared" si="43"/>
        <v>0</v>
      </c>
      <c r="W54" s="17">
        <f t="shared" si="44"/>
        <v>600000</v>
      </c>
      <c r="X54" s="17">
        <f t="shared" si="45"/>
        <v>600000</v>
      </c>
    </row>
    <row r="55" spans="1:24" ht="110.25" x14ac:dyDescent="0.25">
      <c r="A55" s="8">
        <v>11</v>
      </c>
      <c r="B55" s="9" t="s">
        <v>8</v>
      </c>
      <c r="C55" s="10" t="s">
        <v>35</v>
      </c>
      <c r="D55" s="11">
        <v>3</v>
      </c>
      <c r="E55" s="17">
        <v>450000</v>
      </c>
      <c r="F55" s="6">
        <v>0</v>
      </c>
      <c r="G55" s="17">
        <f t="shared" si="33"/>
        <v>0</v>
      </c>
      <c r="H55" s="17">
        <f t="shared" si="34"/>
        <v>450000</v>
      </c>
      <c r="I55" s="17">
        <f t="shared" si="35"/>
        <v>1350000</v>
      </c>
      <c r="J55" s="17">
        <v>490000</v>
      </c>
      <c r="K55" s="6">
        <v>0</v>
      </c>
      <c r="L55" s="17">
        <f t="shared" si="36"/>
        <v>0</v>
      </c>
      <c r="M55" s="17">
        <f t="shared" si="37"/>
        <v>490000</v>
      </c>
      <c r="N55" s="17">
        <f t="shared" si="38"/>
        <v>1470000</v>
      </c>
      <c r="O55" s="17">
        <v>560000</v>
      </c>
      <c r="P55" s="6">
        <v>0</v>
      </c>
      <c r="Q55" s="17">
        <f t="shared" si="39"/>
        <v>0</v>
      </c>
      <c r="R55" s="17">
        <f t="shared" si="40"/>
        <v>560000</v>
      </c>
      <c r="S55" s="17">
        <f t="shared" si="41"/>
        <v>1680000</v>
      </c>
      <c r="T55" s="17">
        <f t="shared" si="42"/>
        <v>500000</v>
      </c>
      <c r="U55" s="6">
        <v>0</v>
      </c>
      <c r="V55" s="17">
        <f t="shared" si="43"/>
        <v>0</v>
      </c>
      <c r="W55" s="17">
        <f t="shared" si="44"/>
        <v>500000</v>
      </c>
      <c r="X55" s="17">
        <f t="shared" si="45"/>
        <v>1500000</v>
      </c>
    </row>
    <row r="56" spans="1:24" ht="189" x14ac:dyDescent="0.25">
      <c r="A56" s="8">
        <v>12</v>
      </c>
      <c r="B56" s="9" t="s">
        <v>43</v>
      </c>
      <c r="C56" s="10" t="s">
        <v>44</v>
      </c>
      <c r="D56" s="11">
        <v>1</v>
      </c>
      <c r="E56" s="17">
        <v>1530000</v>
      </c>
      <c r="F56" s="6">
        <v>0</v>
      </c>
      <c r="G56" s="17">
        <f t="shared" si="33"/>
        <v>0</v>
      </c>
      <c r="H56" s="17">
        <f t="shared" si="34"/>
        <v>1530000</v>
      </c>
      <c r="I56" s="17">
        <f t="shared" si="35"/>
        <v>1530000</v>
      </c>
      <c r="J56" s="17">
        <v>1666000</v>
      </c>
      <c r="K56" s="6">
        <v>0</v>
      </c>
      <c r="L56" s="17">
        <f t="shared" si="36"/>
        <v>0</v>
      </c>
      <c r="M56" s="17">
        <f t="shared" si="37"/>
        <v>1666000</v>
      </c>
      <c r="N56" s="17">
        <f t="shared" si="38"/>
        <v>1666000</v>
      </c>
      <c r="O56" s="17">
        <v>1904000</v>
      </c>
      <c r="P56" s="6">
        <v>0</v>
      </c>
      <c r="Q56" s="17">
        <f t="shared" si="39"/>
        <v>0</v>
      </c>
      <c r="R56" s="17">
        <f t="shared" si="40"/>
        <v>1904000</v>
      </c>
      <c r="S56" s="17">
        <f t="shared" si="41"/>
        <v>1904000</v>
      </c>
      <c r="T56" s="17">
        <f t="shared" si="42"/>
        <v>1700000</v>
      </c>
      <c r="U56" s="6">
        <v>0</v>
      </c>
      <c r="V56" s="17">
        <f t="shared" si="43"/>
        <v>0</v>
      </c>
      <c r="W56" s="17">
        <f t="shared" si="44"/>
        <v>1700000</v>
      </c>
      <c r="X56" s="17">
        <f t="shared" si="45"/>
        <v>1700000</v>
      </c>
    </row>
    <row r="57" spans="1:24" ht="409.5" x14ac:dyDescent="0.25">
      <c r="A57" s="8">
        <v>13</v>
      </c>
      <c r="B57" s="9" t="s">
        <v>48</v>
      </c>
      <c r="C57" s="10" t="s">
        <v>49</v>
      </c>
      <c r="D57" s="11">
        <v>1</v>
      </c>
      <c r="E57" s="17">
        <v>3285000</v>
      </c>
      <c r="F57" s="6">
        <v>0</v>
      </c>
      <c r="G57" s="17">
        <f t="shared" si="33"/>
        <v>0</v>
      </c>
      <c r="H57" s="17">
        <f t="shared" si="34"/>
        <v>3285000</v>
      </c>
      <c r="I57" s="17">
        <f t="shared" si="35"/>
        <v>3285000</v>
      </c>
      <c r="J57" s="17">
        <v>3577000</v>
      </c>
      <c r="K57" s="6">
        <v>0</v>
      </c>
      <c r="L57" s="17">
        <f t="shared" si="36"/>
        <v>0</v>
      </c>
      <c r="M57" s="17">
        <f t="shared" si="37"/>
        <v>3577000</v>
      </c>
      <c r="N57" s="17">
        <f t="shared" si="38"/>
        <v>3577000</v>
      </c>
      <c r="O57" s="17">
        <v>4088000</v>
      </c>
      <c r="P57" s="6">
        <v>0</v>
      </c>
      <c r="Q57" s="17">
        <f t="shared" si="39"/>
        <v>0</v>
      </c>
      <c r="R57" s="17">
        <f t="shared" si="40"/>
        <v>4088000</v>
      </c>
      <c r="S57" s="17">
        <f t="shared" si="41"/>
        <v>4088000</v>
      </c>
      <c r="T57" s="17">
        <f t="shared" si="42"/>
        <v>3650000</v>
      </c>
      <c r="U57" s="6">
        <v>0</v>
      </c>
      <c r="V57" s="17">
        <f t="shared" si="43"/>
        <v>0</v>
      </c>
      <c r="W57" s="17">
        <f t="shared" si="44"/>
        <v>3650000</v>
      </c>
      <c r="X57" s="17">
        <f t="shared" si="45"/>
        <v>3650000</v>
      </c>
    </row>
    <row r="58" spans="1:24" ht="15.75" x14ac:dyDescent="0.25">
      <c r="A58" s="25" t="s">
        <v>66</v>
      </c>
      <c r="B58" s="25"/>
      <c r="C58" s="25"/>
      <c r="D58" s="25"/>
      <c r="E58" s="17"/>
      <c r="F58" s="6"/>
      <c r="G58" s="17"/>
      <c r="H58" s="17"/>
      <c r="I58" s="7">
        <f>SUM(I44:I57)</f>
        <v>38943000</v>
      </c>
      <c r="J58" s="17"/>
      <c r="K58" s="6"/>
      <c r="L58" s="17"/>
      <c r="M58" s="17"/>
      <c r="N58" s="7">
        <f>SUM(N44:N57)</f>
        <v>42404600</v>
      </c>
      <c r="O58" s="17"/>
      <c r="P58" s="6"/>
      <c r="Q58" s="17"/>
      <c r="R58" s="17"/>
      <c r="S58" s="7">
        <f>SUM(S44:S57)</f>
        <v>48462400</v>
      </c>
      <c r="T58" s="17"/>
      <c r="U58" s="6"/>
      <c r="V58" s="17"/>
      <c r="W58" s="17"/>
      <c r="X58" s="7">
        <f>SUM(X44:X57)</f>
        <v>43270000</v>
      </c>
    </row>
    <row r="59" spans="1:24" ht="15.75" x14ac:dyDescent="0.25">
      <c r="A59" s="25" t="s">
        <v>67</v>
      </c>
      <c r="B59" s="25"/>
      <c r="C59" s="25"/>
      <c r="D59" s="25"/>
      <c r="E59" s="17"/>
      <c r="F59" s="6"/>
      <c r="G59" s="17"/>
      <c r="H59" s="17"/>
      <c r="I59" s="7">
        <f>I58+I42+I22</f>
        <v>297000000</v>
      </c>
      <c r="J59" s="17"/>
      <c r="K59" s="6"/>
      <c r="L59" s="17"/>
      <c r="M59" s="17"/>
      <c r="N59" s="7">
        <f>N58+N42+N22</f>
        <v>323400000</v>
      </c>
      <c r="O59" s="17"/>
      <c r="P59" s="6"/>
      <c r="Q59" s="17"/>
      <c r="R59" s="17"/>
      <c r="S59" s="7">
        <f>S58+S42+S22</f>
        <v>369600000</v>
      </c>
      <c r="T59" s="17"/>
      <c r="U59" s="6"/>
      <c r="V59" s="17"/>
      <c r="W59" s="17"/>
      <c r="X59" s="7">
        <f>X58+X42+X22</f>
        <v>330000000</v>
      </c>
    </row>
  </sheetData>
  <mergeCells count="14">
    <mergeCell ref="A58:D58"/>
    <mergeCell ref="A59:D59"/>
    <mergeCell ref="E1:I1"/>
    <mergeCell ref="J1:N1"/>
    <mergeCell ref="O1:S1"/>
    <mergeCell ref="T1:X1"/>
    <mergeCell ref="A25:A28"/>
    <mergeCell ref="B25:B28"/>
    <mergeCell ref="A42:D42"/>
    <mergeCell ref="A1:D1"/>
    <mergeCell ref="A2:D2"/>
    <mergeCell ref="A5:A8"/>
    <mergeCell ref="B5:B8"/>
    <mergeCell ref="A22:D22"/>
  </mergeCells>
  <pageMargins left="0.7" right="0.7" top="0.75" bottom="0.75" header="0.3" footer="0.3"/>
  <pageSetup scale="22" fitToHeight="0" orientation="portrait" r:id="rId1"/>
  <rowBreaks count="1" manualBreakCount="1">
    <brk id="9"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DESCRIPCION TECNICA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Fungestores</dc:creator>
  <cp:lastModifiedBy>Leydi Luque</cp:lastModifiedBy>
  <cp:lastPrinted>2022-05-26T15:03:58Z</cp:lastPrinted>
  <dcterms:created xsi:type="dcterms:W3CDTF">2022-05-05T23:09:37Z</dcterms:created>
  <dcterms:modified xsi:type="dcterms:W3CDTF">2026-10-09T14:04:13Z</dcterms:modified>
</cp:coreProperties>
</file>