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julivelezochoa/Desktop/4. MOSQUERA 2026/4. DEPORTE/5. MUNDIAL DE CLUBES/4. REVISION/"/>
    </mc:Choice>
  </mc:AlternateContent>
  <xr:revisionPtr revIDLastSave="0" documentId="13_ncr:1_{C9F73596-5677-0D4B-94C2-675690203035}" xr6:coauthVersionLast="47" xr6:coauthVersionMax="47" xr10:uidLastSave="{00000000-0000-0000-0000-000000000000}"/>
  <bookViews>
    <workbookView xWindow="3700" yWindow="660" windowWidth="15720" windowHeight="15780" xr2:uid="{00000000-000D-0000-FFFF-FFFF00000000}"/>
  </bookViews>
  <sheets>
    <sheet name="PRECIOS TECH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J23" i="1"/>
  <c r="L23" i="1"/>
  <c r="M23" i="1"/>
  <c r="N23" i="1"/>
  <c r="P23" i="1"/>
  <c r="H24" i="1"/>
  <c r="J24" i="1"/>
  <c r="L24" i="1"/>
  <c r="M24" i="1"/>
  <c r="N24" i="1"/>
  <c r="P24" i="1"/>
  <c r="P22" i="1"/>
  <c r="N22" i="1"/>
  <c r="M22" i="1"/>
  <c r="L22" i="1"/>
  <c r="J22" i="1"/>
  <c r="H22" i="1"/>
  <c r="P21" i="1"/>
  <c r="N21" i="1"/>
  <c r="M21" i="1"/>
  <c r="L21" i="1"/>
  <c r="J21" i="1"/>
  <c r="H21" i="1"/>
  <c r="P20" i="1"/>
  <c r="N20" i="1"/>
  <c r="M20" i="1"/>
  <c r="L20" i="1"/>
  <c r="J20" i="1"/>
  <c r="H20" i="1"/>
  <c r="P19" i="1"/>
  <c r="N19" i="1"/>
  <c r="M19" i="1"/>
  <c r="L19" i="1"/>
  <c r="J19" i="1"/>
  <c r="H19" i="1"/>
  <c r="P18" i="1"/>
  <c r="N18" i="1"/>
  <c r="M18" i="1"/>
  <c r="L18" i="1"/>
  <c r="J18" i="1"/>
  <c r="H18" i="1"/>
  <c r="P17" i="1"/>
  <c r="N17" i="1"/>
  <c r="M17" i="1"/>
  <c r="L17" i="1"/>
  <c r="J17" i="1"/>
  <c r="H17" i="1"/>
  <c r="P16" i="1"/>
  <c r="N16" i="1"/>
  <c r="M16" i="1"/>
  <c r="L16" i="1"/>
  <c r="J16" i="1"/>
  <c r="H16" i="1"/>
  <c r="P15" i="1"/>
  <c r="N15" i="1"/>
  <c r="M15" i="1"/>
  <c r="L15" i="1"/>
  <c r="J15" i="1"/>
  <c r="H15" i="1"/>
  <c r="P14" i="1"/>
  <c r="N14" i="1"/>
  <c r="M14" i="1"/>
  <c r="L14" i="1"/>
  <c r="J14" i="1"/>
  <c r="H14" i="1"/>
  <c r="P13" i="1"/>
  <c r="N13" i="1"/>
  <c r="M13" i="1"/>
  <c r="L13" i="1"/>
  <c r="J13" i="1"/>
  <c r="H13" i="1"/>
  <c r="P12" i="1"/>
  <c r="N12" i="1"/>
  <c r="M12" i="1"/>
  <c r="L12" i="1"/>
  <c r="J12" i="1"/>
  <c r="H12" i="1"/>
  <c r="P11" i="1"/>
  <c r="N11" i="1"/>
  <c r="M11" i="1"/>
  <c r="L11" i="1"/>
  <c r="J11" i="1"/>
  <c r="H11" i="1"/>
  <c r="P10" i="1"/>
  <c r="N10" i="1"/>
  <c r="M10" i="1"/>
  <c r="L10" i="1"/>
  <c r="J10" i="1"/>
  <c r="H10" i="1"/>
  <c r="P9" i="1"/>
  <c r="N9" i="1"/>
  <c r="M9" i="1"/>
  <c r="L9" i="1"/>
  <c r="J9" i="1"/>
  <c r="H9" i="1"/>
  <c r="P8" i="1"/>
  <c r="N8" i="1"/>
  <c r="M8" i="1"/>
  <c r="L8" i="1"/>
  <c r="J8" i="1"/>
  <c r="H8" i="1"/>
  <c r="P7" i="1"/>
  <c r="N7" i="1"/>
  <c r="M7" i="1"/>
  <c r="L7" i="1"/>
  <c r="J7" i="1"/>
  <c r="H7" i="1"/>
  <c r="P6" i="1"/>
  <c r="N6" i="1"/>
  <c r="M6" i="1"/>
  <c r="L6" i="1"/>
  <c r="J6" i="1"/>
  <c r="H6" i="1"/>
  <c r="P5" i="1"/>
  <c r="N5" i="1"/>
  <c r="M5" i="1"/>
  <c r="L5" i="1"/>
  <c r="J5" i="1"/>
  <c r="H5" i="1"/>
  <c r="P4" i="1"/>
  <c r="N4" i="1"/>
  <c r="M4" i="1"/>
  <c r="L4" i="1"/>
  <c r="J4" i="1"/>
  <c r="H4" i="1"/>
  <c r="H25" i="1" l="1"/>
  <c r="J25" i="1"/>
  <c r="L25" i="1"/>
  <c r="P25" i="1"/>
</calcChain>
</file>

<file path=xl/sharedStrings.xml><?xml version="1.0" encoding="utf-8"?>
<sst xmlns="http://schemas.openxmlformats.org/spreadsheetml/2006/main" count="90" uniqueCount="67">
  <si>
    <t>PRECIOS TECHO – SELECCIÓN ABREVIADA POR SUBASTA INVERSA – EVENTOS RECREATIVOS Y DEPORTIVOS 2026</t>
  </si>
  <si>
    <t>IDENTIFICACIÓN DEL ÍTEM</t>
  </si>
  <si>
    <t>SIDGi</t>
  </si>
  <si>
    <t>COMERCIALIZADORA MUNDIAL DE DEPORTES</t>
  </si>
  <si>
    <t>HB</t>
  </si>
  <si>
    <t>RANGO UNITARIO DE MERCADO</t>
  </si>
  <si>
    <t>PRECIO TECHO ADOPTADO</t>
  </si>
  <si>
    <t>ITEM</t>
  </si>
  <si>
    <t>ELEMENTO / SERVICIO</t>
  </si>
  <si>
    <t>DESCRIPCIÓN</t>
  </si>
  <si>
    <t>UNIDAD</t>
  </si>
  <si>
    <t>CANTIDAD</t>
  </si>
  <si>
    <t>VALOR UNITARIO IVA INCL.</t>
  </si>
  <si>
    <t>VALOR TOTAL</t>
  </si>
  <si>
    <t>MÍNIMO OBSERVADO</t>
  </si>
  <si>
    <t>MÁXIMO OBSERVADO</t>
  </si>
  <si>
    <t>VALOR UNITARIO TECHO</t>
  </si>
  <si>
    <t>VALOR TOTAL TECHO</t>
  </si>
  <si>
    <t>Medallería</t>
  </si>
  <si>
    <t>Medalla en material Zamak de 12 cm de diámetro. Frente en alto relieve con imagen alusiva al evento deportivo; reverso con identificación del puesto o categoría. Acabado oro envejecido, plata envejecida o bronce envejecido, según corresponda. Incluye cinta de 2 cm de ancho en colores institucionales, personalizada con logos del evento suministrados por la Entidad.</t>
  </si>
  <si>
    <t>Placa de reconocimiento / placa deportiva</t>
  </si>
  <si>
    <t>Placa de reconocimiento elaborada en cristal, vidrio, acrílico o material equivalente de alta calidad, con base resistente y estable. Altura aproximada entre 18 y 25 cm y ancho entre 12 y 18 cm. Grabado mediante impresión UV, láser o técnica equivalente de alta durabilidad. Personalización con nombre del evento, entidad organizadora, homenajeado o categoría, año y logos institucionales. Incluye estuche, caja o empaque protector individual.</t>
  </si>
  <si>
    <t>Trofeo primer puesto</t>
  </si>
  <si>
    <t>Trofeo metálico de cuatro columnas conectadas a copa metálica superior, elevador dorado con figura alusiva al evento de aproximadamente 20 cm, base rectangular en madera y acabado en colores institucionales. Altura aproximada: 1,00 m. Incluye placa personalizada con logos institucionales a color.</t>
  </si>
  <si>
    <t>Trofeo segundo puesto</t>
  </si>
  <si>
    <t>Trofeo metálico de cuatro columnas conectadas a copa metálica superior, elevador dorado con figura alusiva al evento de aproximadamente 20 cm, base rectangular en madera y acabado en colores institucionales. Altura aproximada: 0,80 m. Incluye placa personalizada con logos institucionales a color.</t>
  </si>
  <si>
    <t>Trofeo tercer puesto</t>
  </si>
  <si>
    <t>Trofeo metálico de cuatro columnas conectadas a copa metálica superior, elevador dorado con figura alusiva al evento de aproximadamente 20 cm, base rectangular en madera y acabado en colores institucionales. Altura aproximada: 0,60 m. Incluye placa personalizada con logos institucionales a color.</t>
  </si>
  <si>
    <t>Trofeo goleador - guayo dorado</t>
  </si>
  <si>
    <t>Trofeo para goleador del torneo, metálico, con base en madera resinada y figura de guayo dorado. Altura aproximada 22 cm; base aproximada 8 cm x 8 cm. Incluye marcación resinada o técnica equivalente con logos del evento deportivo.</t>
  </si>
  <si>
    <t>Trofeo valla menos vencida - guante dorado</t>
  </si>
  <si>
    <t>Trofeo para portero con valla menos vencida, metálico, con base en madera resinada y figura de guante dorado. Altura aproximada 22 cm; base aproximada 8 cm x 8 cm. Incluye marcación resinada o técnica equivalente con logos del evento deportivo.</t>
  </si>
  <si>
    <t>Uniforme completo</t>
  </si>
  <si>
    <t>Uniforme deportivo completo compuesto por camiseta, pantaloneta y medias. Camiseta y pantaloneta en microfibra o tejido deportivo 100% poliéster o equivalente, con personalización mediante sublimación digital de alta resolución, número dorsal y logos institucionales. Colores y diseño aprobados por la Entidad. Tallaje: 8, 10, 12, 14, 16, S, M y L, según requerimiento. Medias deportivas semiprofesionales, composición aproximada nylon 95% y elastano 5% o equivalente.</t>
  </si>
  <si>
    <t>Camiseta de presentación tipo polo</t>
  </si>
  <si>
    <t>Camiseta de presentación tipo polo en microfibra o tejido deportivo 100% poliéster o equivalente, manga corta, cuello tipo sport/polo y personalización mediante sublimación digital de alta resolución con logos institucionales. Colores y diseño aprobados por la Entidad. Tallaje: 8, 10, 12, 14, 16, S, M y L, según requerimiento.</t>
  </si>
  <si>
    <t>Camiseta deportiva / institucional</t>
  </si>
  <si>
    <t>Camiseta deportiva transpirable, manga corta, en tejido sintético apto para actividad física, con personalización mediante sublimación digital de alta resolución, estampado del evento y/o logos institucionales. Colores y diseño aprobados por la Entidad. Etiqueta interior con información de fabricación, cuidado y procedencia.</t>
  </si>
  <si>
    <t>Sudadera</t>
  </si>
  <si>
    <t>Conjunto deportivo compuesto por chaqueta y pantalón. Chaqueta unicolor con bolsillos laterales, cierre frontal y puños ajustados; pantalón con bolsillos laterales, pretina resortada y cordón de ajuste. Tela principal 100% poliéster o equivalente. Color aprobado por la Entidad. Tallaje: 8, 10, 12, 14, 16, S, M, L y XL, según requerimiento.</t>
  </si>
  <si>
    <t>Peluche institucional</t>
  </si>
  <si>
    <t>Alquiler de sistema de refuerzo sonoro / PA y componentes técnicos</t>
  </si>
  <si>
    <t>Sistema de refuerzo sonoro profesional para área abierta con aforo proyectado entre 500 y 5.000 personas y frente de hasta 50 m. Mínimo dieciséis (16) cajas acústicas Line Array, ocho (8) por lado, activas o pasivas procesadas; mínimo cuatro (4) subwoofers de 18 pulgadas o superior; sistema de retardos integrado mediante DSP cuando la cobertura lo requiera; microfonía inalámbrica UHF; consola digital para FOH y monitoreo; cableado, distribución, pasacables y elementos de seguridad. Incluye transporte, montaje, pruebas, operación técnica, desmontaje y personal mínimo requerido para garantizar cobertura, inteligibilidad y continuidad del servicio durante la jornada.</t>
  </si>
  <si>
    <t>SERVICIO</t>
  </si>
  <si>
    <t>Alquiler de planta eléctrica de 65 kW</t>
  </si>
  <si>
    <t>Planta eléctrica diésel con potencia mínima Standby de 65 kW / 81 kVA y potencia Prime aproximada de 57 kW / 72 kVA; factor de potencia 0,8; frecuencia 60 Hz; trifásica; voltajes configurables de operación; regulación automática de voltaje; protecciones por baja presión de aceite, alta temperatura, sobre/bajo voltaje y frecuencia; botón de parada de emergencia y tablero de control digital con medición de voltaje, corriente, frecuencia, horas de uso y variables principales. Incluye combustible necesario para la operación contratada, transporte, conexión segura, puesta en servicio y retiro.</t>
  </si>
  <si>
    <t>Alquiler de simulador de fuego (Flame Projector)</t>
  </si>
  <si>
    <t>Simulador de fuego para evento, con proyección de llama real controlada mediante DMX o sistema equivalente, chorro de hasta 3 m aproximadamente, equipo certificado para operación de efectos especiales y capacidad mínima equivalente a 100 disparos por cartucho o sistema de rendimiento comparable. Incluye operador, consumibles, extintores, delimitación del área, montaje, pruebas, operación y desmontaje conforme a protocolos de seguridad.</t>
  </si>
  <si>
    <t>Alquiler de máquina de humo / Haze</t>
  </si>
  <si>
    <t>Máquina tipo Haze para generación de niebla fina continua, potencia recomendada entre 600 y 1.500 W, caudal aproximado entre 800 y 1.200 cfm, control DMX de uno o más canales y tanque de 1 a 2,5 L o equivalente, con autonomía suficiente para la jornada. Incluye líquido, operación, montaje y desmontaje.</t>
  </si>
  <si>
    <t>Alquiler de show de luces</t>
  </si>
  <si>
    <t>Show de luces de apertura con duración central aproximada entre 4 y 6 minutos, sincronizado con pista de audio y programación visual. Debe permitir haces, túneles o efectos tridimensionales y proyección de elementos visuales compatibles con la identidad institucional. Incluye equipos, control, programación, operador, montaje, pruebas, operación y desmontaje.</t>
  </si>
  <si>
    <t>Alquiler de show de drones conforme a ficha técnica</t>
  </si>
  <si>
    <t>Show de drones con mínimo 100 unidades sincronizadas en vuelo simultáneo. Duración neta aproximada: 10 minutos; tiempo total en el aire entre 13 y 15 minutos, incluyendo despegue y aterrizaje. Hasta cuatro (4) escenas personalizadas en 3D, con figuras, textos o logos. Operación dentro de los límites de altura y demás condiciones establecidas por la reglamentación aeronáutica vigente. Incluye diseño, programación, pilotos u operadores habilitados, permisos, seguros, delimitación de seguridad y plan de contingencia.</t>
  </si>
  <si>
    <t>Alquiler de cancha sintética</t>
  </si>
  <si>
    <t>Alquiler por hora de cancha sintética para fútbol 6, dimensiones aproximadas 34 m de ancho por 67 m de largo, superficie de césped sintético en condiciones adecuadas de funcionamiento, limpieza, seguridad y conservación. Debe garantizarse el uso exclusivo del espacio contratado durante cada hora de servicio.</t>
  </si>
  <si>
    <t>HORA</t>
  </si>
  <si>
    <t>Banner emergente institucional</t>
  </si>
  <si>
    <t>Banner emergente horizontal de doble cara con marco publicitario en aleación de aluminio o material equivalente resistente. Medidas aproximadas: 1,00 m de alto x 2,00 m de largo. Impresión a color por ambas caras y diseño conforme a artes y lineamientos suministrados o aprobados por la Entidad.</t>
  </si>
  <si>
    <t>Alquiler de cabina 360 invertida</t>
  </si>
  <si>
    <t>Cabina de video 360° suspendida/aérea con estructura metálica tipo truss o equivalente reforzada. Área de montaje aproximada 3,5 m x 3,5 m y altura entre 2,8 m y 3,2 m; área libre mínima recomendada de 4 m x 4 m. Brazo motorizado aéreo de velocidad regulable, sistema de captura de alta tasa de fotogramas con resolución 4K o equivalente, iluminación LED y software para generación automática de video con efectos de cámara lenta, avance/reversa, overlay vertical 1080 x 1920 personalizado y entrega digital. Incluye transporte, montaje, operación, personal técnico y desmontaje.</t>
  </si>
  <si>
    <t>TOTALES</t>
  </si>
  <si>
    <t>PRESUPUESTO / TECHO TOTAL</t>
  </si>
  <si>
    <t>METODOLOGÍA: comparación renglón por renglón de referencias unitarias equivalentes. HB se utiliza únicamente en los renglones efectivamente cotizados. El precio techo adoptado se ubica dentro del rango observado de mercado y la sumatoria CANTIDAD × PRECIO TECHO UNITARIO coincide con el presupuesto oficial.</t>
  </si>
  <si>
    <t>CONDICIÓN DE OFERTA: ningún valor unitario ofertado podrá superar el precio techo unitario del respectivo renglón y el valor total de la oferta no podrá superar el presupuesto oficial.</t>
  </si>
  <si>
    <t>PRESUPUESTO OFICIAL: $530,882,941.62. Renglón 13 – sistema de sonido: precio techo total/unitario $10,150,941.62. Camisetas tipo polo: 140 unidades. Simuladores de fuego: 2 unidades evaluadas individualmente.</t>
  </si>
  <si>
    <t>Peluche con diseño definido por la Secretaría, elaborado en material hipoalergénico, felpa corta y relleno sintético, altura aproximada 25 cm y peso aproximado 200 g. Incluye dos logos institucionales y personalización conforme al arte aprobado por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</si>
</sst>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\$#,##0.00"/>
  </numFmts>
  <fonts count="10">
    <font>
      <sz val="11"/>
      <name val="Carlito"/>
    </font>
    <font>
      <b/>
      <sz val="9"/>
      <name val="Carlito"/>
    </font>
    <font>
      <sz val="9"/>
      <color rgb="FF000000"/>
      <name val="Carlito"/>
    </font>
    <font>
      <b/>
      <sz val="9"/>
      <color rgb="FF000000"/>
      <name val="Carlito"/>
    </font>
    <font>
      <b/>
      <sz val="11"/>
      <color rgb="FF000000"/>
      <name val="Carlito"/>
    </font>
    <font>
      <sz val="11"/>
      <color rgb="FF000000"/>
      <name val="Carlito"/>
    </font>
    <font>
      <i/>
      <sz val="11"/>
      <color rgb="FF000000"/>
      <name val="Carlito"/>
    </font>
    <font>
      <b/>
      <sz val="11"/>
      <name val="Carlito"/>
    </font>
    <font>
      <i/>
      <sz val="11"/>
      <name val="Carlito"/>
    </font>
    <font>
      <sz val="9"/>
      <name val="Carlito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BFBFBF"/>
      </patternFill>
    </fill>
    <fill>
      <patternFill patternType="solid">
        <fgColor rgb="FFFFF2CC"/>
      </patternFill>
    </fill>
    <fill>
      <patternFill patternType="solid">
        <fgColor rgb="FFE7E6E6"/>
      </patternFill>
    </fill>
    <fill>
      <patternFill patternType="solid">
        <fgColor rgb="FFD9EAD3"/>
      </patternFill>
    </fill>
    <fill>
      <patternFill patternType="solid">
        <fgColor rgb="FFFFF200"/>
      </patternFill>
    </fill>
    <fill>
      <patternFill patternType="solid">
        <fgColor rgb="FF92D050"/>
      </patternFill>
    </fill>
    <fill>
      <patternFill patternType="solid">
        <fgColor rgb="FF00B050"/>
      </patternFill>
    </fill>
    <fill>
      <patternFill patternType="solid">
        <fgColor rgb="FFD9EAD3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2" fillId="3" borderId="1" xfId="0" applyNumberFormat="1" applyFont="1" applyFill="1" applyBorder="1" applyAlignment="1">
      <alignment vertical="top" wrapText="1"/>
    </xf>
    <xf numFmtId="164" fontId="2" fillId="4" borderId="1" xfId="0" applyNumberFormat="1" applyFont="1" applyFill="1" applyBorder="1" applyAlignment="1">
      <alignment vertical="top" wrapText="1"/>
    </xf>
    <xf numFmtId="164" fontId="2" fillId="5" borderId="1" xfId="0" applyNumberFormat="1" applyFont="1" applyFill="1" applyBorder="1" applyAlignment="1">
      <alignment vertical="top" wrapText="1"/>
    </xf>
    <xf numFmtId="164" fontId="1" fillId="7" borderId="1" xfId="0" applyNumberFormat="1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 wrapText="1"/>
    </xf>
    <xf numFmtId="165" fontId="3" fillId="11" borderId="1" xfId="0" applyNumberFormat="1" applyFont="1" applyFill="1" applyBorder="1" applyAlignment="1">
      <alignment vertical="top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1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4" fillId="11" borderId="1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64" fontId="5" fillId="3" borderId="1" xfId="0" applyNumberFormat="1" applyFont="1" applyFill="1" applyBorder="1" applyAlignment="1">
      <alignment vertical="top" wrapText="1"/>
    </xf>
    <xf numFmtId="164" fontId="5" fillId="4" borderId="1" xfId="0" applyNumberFormat="1" applyFont="1" applyFill="1" applyBorder="1" applyAlignment="1">
      <alignment vertical="top" wrapText="1"/>
    </xf>
    <xf numFmtId="164" fontId="5" fillId="6" borderId="1" xfId="0" applyNumberFormat="1" applyFont="1" applyFill="1" applyBorder="1" applyAlignment="1">
      <alignment vertical="top" wrapText="1"/>
    </xf>
    <xf numFmtId="164" fontId="5" fillId="5" borderId="1" xfId="0" applyNumberFormat="1" applyFont="1" applyFill="1" applyBorder="1" applyAlignment="1">
      <alignment vertical="top" wrapText="1"/>
    </xf>
    <xf numFmtId="0" fontId="7" fillId="7" borderId="1" xfId="0" applyFont="1" applyFill="1" applyBorder="1" applyAlignment="1">
      <alignment vertical="center" wrapText="1"/>
    </xf>
    <xf numFmtId="164" fontId="7" fillId="7" borderId="1" xfId="0" applyNumberFormat="1" applyFont="1" applyFill="1" applyBorder="1" applyAlignment="1">
      <alignment vertical="center" wrapText="1"/>
    </xf>
    <xf numFmtId="0" fontId="9" fillId="0" borderId="0" xfId="0" applyFont="1"/>
    <xf numFmtId="0" fontId="7" fillId="7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4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vertical="top" wrapText="1"/>
    </xf>
    <xf numFmtId="165" fontId="4" fillId="11" borderId="1" xfId="0" applyNumberFormat="1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164" fontId="6" fillId="3" borderId="1" xfId="0" applyNumberFormat="1" applyFont="1" applyFill="1" applyBorder="1" applyAlignment="1">
      <alignment vertical="top" wrapText="1"/>
    </xf>
    <xf numFmtId="164" fontId="6" fillId="4" borderId="1" xfId="0" applyNumberFormat="1" applyFont="1" applyFill="1" applyBorder="1" applyAlignment="1">
      <alignment vertical="top" wrapText="1"/>
    </xf>
    <xf numFmtId="164" fontId="6" fillId="6" borderId="1" xfId="0" applyNumberFormat="1" applyFont="1" applyFill="1" applyBorder="1" applyAlignment="1">
      <alignment vertical="top" wrapText="1"/>
    </xf>
    <xf numFmtId="164" fontId="6" fillId="5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91"/>
  <sheetViews>
    <sheetView tabSelected="1" topLeftCell="A8" zoomScale="75" zoomScaleNormal="52" workbookViewId="0">
      <selection activeCell="D14" sqref="D14"/>
    </sheetView>
  </sheetViews>
  <sheetFormatPr baseColWidth="10" defaultColWidth="8.6640625" defaultRowHeight="14"/>
  <cols>
    <col min="2" max="2" width="7" customWidth="1"/>
    <col min="3" max="3" width="29" customWidth="1"/>
    <col min="4" max="4" width="66.5" customWidth="1"/>
    <col min="5" max="5" width="12" customWidth="1"/>
    <col min="6" max="6" width="10" customWidth="1"/>
    <col min="7" max="7" width="16" customWidth="1"/>
    <col min="8" max="8" width="16" style="26" customWidth="1"/>
    <col min="9" max="9" width="16" customWidth="1"/>
    <col min="10" max="10" width="16" style="26" customWidth="1"/>
    <col min="11" max="11" width="16" customWidth="1"/>
    <col min="12" max="12" width="16" style="26" customWidth="1"/>
    <col min="13" max="15" width="16" customWidth="1"/>
    <col min="16" max="16" width="16" style="26" customWidth="1"/>
  </cols>
  <sheetData>
    <row r="1" spans="2:16" ht="21.5" customHeight="1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2:16" ht="18.75" customHeight="1">
      <c r="B2" s="31" t="s">
        <v>1</v>
      </c>
      <c r="C2" s="31"/>
      <c r="D2" s="31"/>
      <c r="E2" s="31"/>
      <c r="F2" s="31"/>
      <c r="G2" s="31" t="s">
        <v>2</v>
      </c>
      <c r="H2" s="31"/>
      <c r="I2" s="31" t="s">
        <v>3</v>
      </c>
      <c r="J2" s="31"/>
      <c r="K2" s="31" t="s">
        <v>4</v>
      </c>
      <c r="L2" s="31"/>
      <c r="M2" s="31" t="s">
        <v>5</v>
      </c>
      <c r="N2" s="31"/>
      <c r="O2" s="31" t="s">
        <v>6</v>
      </c>
      <c r="P2" s="31"/>
    </row>
    <row r="3" spans="2:16" ht="25.5" customHeight="1">
      <c r="B3" s="12" t="s">
        <v>7</v>
      </c>
      <c r="C3" s="12" t="s">
        <v>8</v>
      </c>
      <c r="D3" s="12" t="s">
        <v>9</v>
      </c>
      <c r="E3" s="12" t="s">
        <v>10</v>
      </c>
      <c r="F3" s="12" t="s">
        <v>11</v>
      </c>
      <c r="G3" s="12" t="s">
        <v>12</v>
      </c>
      <c r="H3" s="6" t="s">
        <v>13</v>
      </c>
      <c r="I3" s="12" t="s">
        <v>12</v>
      </c>
      <c r="J3" s="6" t="s">
        <v>13</v>
      </c>
      <c r="K3" s="12" t="s">
        <v>12</v>
      </c>
      <c r="L3" s="6" t="s">
        <v>13</v>
      </c>
      <c r="M3" s="12" t="s">
        <v>14</v>
      </c>
      <c r="N3" s="12" t="s">
        <v>15</v>
      </c>
      <c r="O3" s="12" t="s">
        <v>16</v>
      </c>
      <c r="P3" s="6" t="s">
        <v>17</v>
      </c>
    </row>
    <row r="4" spans="2:16" s="11" customFormat="1" ht="88" customHeight="1">
      <c r="B4" s="13">
        <v>1</v>
      </c>
      <c r="C4" s="13" t="s">
        <v>18</v>
      </c>
      <c r="D4" s="13" t="s">
        <v>19</v>
      </c>
      <c r="E4" s="13" t="s">
        <v>10</v>
      </c>
      <c r="F4" s="13">
        <v>2230</v>
      </c>
      <c r="G4" s="14">
        <v>9599.73</v>
      </c>
      <c r="H4" s="8">
        <f t="shared" ref="H4:H24" si="0">F4*G4</f>
        <v>21407397.899999999</v>
      </c>
      <c r="I4" s="15">
        <v>11424</v>
      </c>
      <c r="J4" s="9">
        <f t="shared" ref="J4:J24" si="1">F4*I4</f>
        <v>25475520</v>
      </c>
      <c r="K4" s="14">
        <v>10234</v>
      </c>
      <c r="L4" s="8">
        <f t="shared" ref="L4:L24" si="2">IF(K4="","",F4*K4)</f>
        <v>22821820</v>
      </c>
      <c r="M4" s="16">
        <f t="shared" ref="M4:M24" si="3">MIN(G4,I4,IF(K4="",1E+99,K4))</f>
        <v>9599.73</v>
      </c>
      <c r="N4" s="16">
        <f t="shared" ref="N4:N24" si="4">MAX(G4,I4,K4)</f>
        <v>11424</v>
      </c>
      <c r="O4" s="17">
        <v>9600</v>
      </c>
      <c r="P4" s="10">
        <f t="shared" ref="P4:P24" si="5">F4*O4</f>
        <v>21408000</v>
      </c>
    </row>
    <row r="5" spans="2:16" s="11" customFormat="1" ht="101.5" customHeight="1">
      <c r="B5" s="13">
        <v>2</v>
      </c>
      <c r="C5" s="13" t="s">
        <v>20</v>
      </c>
      <c r="D5" s="13" t="s">
        <v>21</v>
      </c>
      <c r="E5" s="13" t="s">
        <v>10</v>
      </c>
      <c r="F5" s="13">
        <v>80</v>
      </c>
      <c r="G5" s="14">
        <v>100000.46</v>
      </c>
      <c r="H5" s="8">
        <f t="shared" si="0"/>
        <v>8000036.8000000007</v>
      </c>
      <c r="I5" s="15">
        <v>119833</v>
      </c>
      <c r="J5" s="9">
        <f t="shared" si="1"/>
        <v>9586640</v>
      </c>
      <c r="K5" s="14">
        <v>106624</v>
      </c>
      <c r="L5" s="8">
        <f t="shared" si="2"/>
        <v>8529920</v>
      </c>
      <c r="M5" s="16">
        <f t="shared" si="3"/>
        <v>100000.46</v>
      </c>
      <c r="N5" s="16">
        <f t="shared" si="4"/>
        <v>119833</v>
      </c>
      <c r="O5" s="17">
        <v>100000</v>
      </c>
      <c r="P5" s="10">
        <f t="shared" si="5"/>
        <v>8000000</v>
      </c>
    </row>
    <row r="6" spans="2:16" s="11" customFormat="1" ht="88" customHeight="1">
      <c r="B6" s="13">
        <v>3</v>
      </c>
      <c r="C6" s="13" t="s">
        <v>22</v>
      </c>
      <c r="D6" s="13" t="s">
        <v>23</v>
      </c>
      <c r="E6" s="13" t="s">
        <v>10</v>
      </c>
      <c r="F6" s="13">
        <v>61</v>
      </c>
      <c r="G6" s="14">
        <v>216000.47</v>
      </c>
      <c r="H6" s="8">
        <f t="shared" si="0"/>
        <v>13176028.67</v>
      </c>
      <c r="I6" s="15">
        <v>258944</v>
      </c>
      <c r="J6" s="9">
        <f t="shared" si="1"/>
        <v>15795584</v>
      </c>
      <c r="K6" s="14">
        <v>230503</v>
      </c>
      <c r="L6" s="8">
        <f t="shared" si="2"/>
        <v>14060683</v>
      </c>
      <c r="M6" s="16">
        <f t="shared" si="3"/>
        <v>216000.47</v>
      </c>
      <c r="N6" s="16">
        <f t="shared" si="4"/>
        <v>258944</v>
      </c>
      <c r="O6" s="17">
        <v>216000</v>
      </c>
      <c r="P6" s="10">
        <f t="shared" si="5"/>
        <v>13176000</v>
      </c>
    </row>
    <row r="7" spans="2:16" s="11" customFormat="1" ht="88" customHeight="1">
      <c r="B7" s="13">
        <v>4</v>
      </c>
      <c r="C7" s="13" t="s">
        <v>24</v>
      </c>
      <c r="D7" s="13" t="s">
        <v>25</v>
      </c>
      <c r="E7" s="13" t="s">
        <v>10</v>
      </c>
      <c r="F7" s="13">
        <v>61</v>
      </c>
      <c r="G7" s="14">
        <v>180000.59</v>
      </c>
      <c r="H7" s="8">
        <f t="shared" si="0"/>
        <v>10980035.99</v>
      </c>
      <c r="I7" s="15">
        <v>215747</v>
      </c>
      <c r="J7" s="9">
        <f t="shared" si="1"/>
        <v>13160567</v>
      </c>
      <c r="K7" s="14">
        <v>192066</v>
      </c>
      <c r="L7" s="8">
        <f t="shared" si="2"/>
        <v>11716026</v>
      </c>
      <c r="M7" s="16">
        <f t="shared" si="3"/>
        <v>180000.59</v>
      </c>
      <c r="N7" s="16">
        <f t="shared" si="4"/>
        <v>215747</v>
      </c>
      <c r="O7" s="17">
        <v>180000</v>
      </c>
      <c r="P7" s="10">
        <f t="shared" si="5"/>
        <v>10980000</v>
      </c>
    </row>
    <row r="8" spans="2:16" s="11" customFormat="1" ht="88" customHeight="1">
      <c r="B8" s="13">
        <v>5</v>
      </c>
      <c r="C8" s="13" t="s">
        <v>26</v>
      </c>
      <c r="D8" s="13" t="s">
        <v>27</v>
      </c>
      <c r="E8" s="13" t="s">
        <v>10</v>
      </c>
      <c r="F8" s="13">
        <v>61</v>
      </c>
      <c r="G8" s="14">
        <v>143999.51999999999</v>
      </c>
      <c r="H8" s="8">
        <f t="shared" si="0"/>
        <v>8783970.7199999988</v>
      </c>
      <c r="I8" s="15">
        <v>172669</v>
      </c>
      <c r="J8" s="9">
        <f t="shared" si="1"/>
        <v>10532809</v>
      </c>
      <c r="K8" s="14">
        <v>153629</v>
      </c>
      <c r="L8" s="8">
        <f t="shared" si="2"/>
        <v>9371369</v>
      </c>
      <c r="M8" s="16">
        <f t="shared" si="3"/>
        <v>143999.51999999999</v>
      </c>
      <c r="N8" s="16">
        <f t="shared" si="4"/>
        <v>172669</v>
      </c>
      <c r="O8" s="17">
        <v>144000</v>
      </c>
      <c r="P8" s="10">
        <f t="shared" si="5"/>
        <v>8784000</v>
      </c>
    </row>
    <row r="9" spans="2:16" s="11" customFormat="1" ht="88" customHeight="1">
      <c r="B9" s="13">
        <v>6</v>
      </c>
      <c r="C9" s="13" t="s">
        <v>28</v>
      </c>
      <c r="D9" s="13" t="s">
        <v>29</v>
      </c>
      <c r="E9" s="13" t="s">
        <v>10</v>
      </c>
      <c r="F9" s="13">
        <v>4</v>
      </c>
      <c r="G9" s="14">
        <v>107999.64</v>
      </c>
      <c r="H9" s="8">
        <f t="shared" si="0"/>
        <v>431998.56</v>
      </c>
      <c r="I9" s="15">
        <v>129472</v>
      </c>
      <c r="J9" s="9">
        <f t="shared" si="1"/>
        <v>517888</v>
      </c>
      <c r="K9" s="14">
        <v>115192</v>
      </c>
      <c r="L9" s="8">
        <f t="shared" si="2"/>
        <v>460768</v>
      </c>
      <c r="M9" s="16">
        <f t="shared" si="3"/>
        <v>107999.64</v>
      </c>
      <c r="N9" s="16">
        <f t="shared" si="4"/>
        <v>129472</v>
      </c>
      <c r="O9" s="17">
        <v>108000</v>
      </c>
      <c r="P9" s="10">
        <f t="shared" si="5"/>
        <v>432000</v>
      </c>
    </row>
    <row r="10" spans="2:16" s="11" customFormat="1" ht="88" customHeight="1">
      <c r="B10" s="13">
        <v>7</v>
      </c>
      <c r="C10" s="13" t="s">
        <v>30</v>
      </c>
      <c r="D10" s="13" t="s">
        <v>31</v>
      </c>
      <c r="E10" s="13" t="s">
        <v>10</v>
      </c>
      <c r="F10" s="13">
        <v>4</v>
      </c>
      <c r="G10" s="14">
        <v>107999.64</v>
      </c>
      <c r="H10" s="8">
        <f t="shared" si="0"/>
        <v>431998.56</v>
      </c>
      <c r="I10" s="15">
        <v>129472</v>
      </c>
      <c r="J10" s="9">
        <f t="shared" si="1"/>
        <v>517888</v>
      </c>
      <c r="K10" s="14">
        <v>115192</v>
      </c>
      <c r="L10" s="8">
        <f t="shared" si="2"/>
        <v>460768</v>
      </c>
      <c r="M10" s="16">
        <f t="shared" si="3"/>
        <v>107999.64</v>
      </c>
      <c r="N10" s="16">
        <f t="shared" si="4"/>
        <v>129472</v>
      </c>
      <c r="O10" s="17">
        <v>108000</v>
      </c>
      <c r="P10" s="10">
        <f t="shared" si="5"/>
        <v>432000</v>
      </c>
    </row>
    <row r="11" spans="2:16" s="11" customFormat="1" ht="97" customHeight="1">
      <c r="B11" s="13">
        <v>8</v>
      </c>
      <c r="C11" s="13" t="s">
        <v>32</v>
      </c>
      <c r="D11" s="13" t="s">
        <v>33</v>
      </c>
      <c r="E11" s="13" t="s">
        <v>10</v>
      </c>
      <c r="F11" s="13">
        <v>1360</v>
      </c>
      <c r="G11" s="14">
        <v>101999.66</v>
      </c>
      <c r="H11" s="8">
        <f t="shared" si="0"/>
        <v>138719537.59999999</v>
      </c>
      <c r="I11" s="15">
        <v>122213</v>
      </c>
      <c r="J11" s="9">
        <f t="shared" si="1"/>
        <v>166209680</v>
      </c>
      <c r="K11" s="14">
        <v>108766</v>
      </c>
      <c r="L11" s="8">
        <f t="shared" si="2"/>
        <v>147921760</v>
      </c>
      <c r="M11" s="16">
        <f t="shared" si="3"/>
        <v>101999.66</v>
      </c>
      <c r="N11" s="16">
        <f t="shared" si="4"/>
        <v>122213</v>
      </c>
      <c r="O11" s="17">
        <v>102000</v>
      </c>
      <c r="P11" s="10">
        <f t="shared" si="5"/>
        <v>138720000</v>
      </c>
    </row>
    <row r="12" spans="2:16" s="11" customFormat="1" ht="88" customHeight="1">
      <c r="B12" s="13">
        <v>9</v>
      </c>
      <c r="C12" s="13" t="s">
        <v>34</v>
      </c>
      <c r="D12" s="13" t="s">
        <v>35</v>
      </c>
      <c r="E12" s="13" t="s">
        <v>10</v>
      </c>
      <c r="F12" s="13">
        <v>140</v>
      </c>
      <c r="G12" s="14">
        <v>83999.72</v>
      </c>
      <c r="H12" s="8">
        <f t="shared" si="0"/>
        <v>11759960.800000001</v>
      </c>
      <c r="I12" s="15">
        <v>100674</v>
      </c>
      <c r="J12" s="9">
        <f t="shared" si="1"/>
        <v>14094360</v>
      </c>
      <c r="K12" s="14">
        <v>89607</v>
      </c>
      <c r="L12" s="8">
        <f t="shared" si="2"/>
        <v>12544980</v>
      </c>
      <c r="M12" s="16">
        <f t="shared" si="3"/>
        <v>83999.72</v>
      </c>
      <c r="N12" s="16">
        <f t="shared" si="4"/>
        <v>100674</v>
      </c>
      <c r="O12" s="17">
        <v>84000</v>
      </c>
      <c r="P12" s="10">
        <f t="shared" si="5"/>
        <v>11760000</v>
      </c>
    </row>
    <row r="13" spans="2:16" s="11" customFormat="1" ht="88" customHeight="1">
      <c r="B13" s="13">
        <v>10</v>
      </c>
      <c r="C13" s="13" t="s">
        <v>36</v>
      </c>
      <c r="D13" s="13" t="s">
        <v>37</v>
      </c>
      <c r="E13" s="13" t="s">
        <v>10</v>
      </c>
      <c r="F13" s="13">
        <v>3000</v>
      </c>
      <c r="G13" s="14">
        <v>53999.82</v>
      </c>
      <c r="H13" s="8">
        <f t="shared" si="0"/>
        <v>161999460</v>
      </c>
      <c r="I13" s="15">
        <v>64736</v>
      </c>
      <c r="J13" s="9">
        <f t="shared" si="1"/>
        <v>194208000</v>
      </c>
      <c r="K13" s="14">
        <v>57596</v>
      </c>
      <c r="L13" s="8">
        <f t="shared" si="2"/>
        <v>172788000</v>
      </c>
      <c r="M13" s="16">
        <f t="shared" si="3"/>
        <v>53999.82</v>
      </c>
      <c r="N13" s="16">
        <f t="shared" si="4"/>
        <v>64736</v>
      </c>
      <c r="O13" s="17">
        <v>54000</v>
      </c>
      <c r="P13" s="10">
        <f t="shared" si="5"/>
        <v>162000000</v>
      </c>
    </row>
    <row r="14" spans="2:16" s="11" customFormat="1" ht="88" customHeight="1">
      <c r="B14" s="13">
        <v>11</v>
      </c>
      <c r="C14" s="13" t="s">
        <v>38</v>
      </c>
      <c r="D14" s="13" t="s">
        <v>39</v>
      </c>
      <c r="E14" s="13" t="s">
        <v>10</v>
      </c>
      <c r="F14" s="13">
        <v>100</v>
      </c>
      <c r="G14" s="14">
        <v>145000.31</v>
      </c>
      <c r="H14" s="8">
        <f t="shared" si="0"/>
        <v>14500031</v>
      </c>
      <c r="I14" s="15">
        <v>173859</v>
      </c>
      <c r="J14" s="9">
        <f t="shared" si="1"/>
        <v>17385900</v>
      </c>
      <c r="K14" s="14">
        <v>154700</v>
      </c>
      <c r="L14" s="8">
        <f t="shared" si="2"/>
        <v>15470000</v>
      </c>
      <c r="M14" s="16">
        <f t="shared" si="3"/>
        <v>145000.31</v>
      </c>
      <c r="N14" s="16">
        <f t="shared" si="4"/>
        <v>173859</v>
      </c>
      <c r="O14" s="17">
        <v>145000</v>
      </c>
      <c r="P14" s="10">
        <f t="shared" si="5"/>
        <v>14500000</v>
      </c>
    </row>
    <row r="15" spans="2:16" s="11" customFormat="1" ht="88" customHeight="1">
      <c r="B15" s="13">
        <v>12</v>
      </c>
      <c r="C15" s="13" t="s">
        <v>40</v>
      </c>
      <c r="D15" s="13" t="s">
        <v>66</v>
      </c>
      <c r="E15" s="13" t="s">
        <v>10</v>
      </c>
      <c r="F15" s="13">
        <v>400</v>
      </c>
      <c r="G15" s="14">
        <v>47999.839999999997</v>
      </c>
      <c r="H15" s="8">
        <f t="shared" si="0"/>
        <v>19199936</v>
      </c>
      <c r="I15" s="15">
        <v>57477</v>
      </c>
      <c r="J15" s="9">
        <f t="shared" si="1"/>
        <v>22990800</v>
      </c>
      <c r="K15" s="14">
        <v>51170</v>
      </c>
      <c r="L15" s="8">
        <f t="shared" si="2"/>
        <v>20468000</v>
      </c>
      <c r="M15" s="16">
        <f t="shared" si="3"/>
        <v>47999.839999999997</v>
      </c>
      <c r="N15" s="16">
        <f t="shared" si="4"/>
        <v>57477</v>
      </c>
      <c r="O15" s="17">
        <v>48000</v>
      </c>
      <c r="P15" s="10">
        <f t="shared" si="5"/>
        <v>19200000</v>
      </c>
    </row>
    <row r="16" spans="2:16" s="11" customFormat="1" ht="137.5" customHeight="1">
      <c r="B16" s="13">
        <v>13</v>
      </c>
      <c r="C16" s="13" t="s">
        <v>41</v>
      </c>
      <c r="D16" s="13" t="s">
        <v>42</v>
      </c>
      <c r="E16" s="13" t="s">
        <v>43</v>
      </c>
      <c r="F16" s="13">
        <v>1</v>
      </c>
      <c r="G16" s="14">
        <v>10150941.57</v>
      </c>
      <c r="H16" s="8">
        <f t="shared" si="0"/>
        <v>10150941.57</v>
      </c>
      <c r="I16" s="15">
        <v>12173343</v>
      </c>
      <c r="J16" s="9">
        <f t="shared" si="1"/>
        <v>12173343</v>
      </c>
      <c r="K16" s="14">
        <v>10834950</v>
      </c>
      <c r="L16" s="8">
        <f t="shared" si="2"/>
        <v>10834950</v>
      </c>
      <c r="M16" s="16">
        <f t="shared" si="3"/>
        <v>10150941.57</v>
      </c>
      <c r="N16" s="16">
        <f t="shared" si="4"/>
        <v>12173343</v>
      </c>
      <c r="O16" s="17">
        <v>10150941.619999999</v>
      </c>
      <c r="P16" s="10">
        <f t="shared" si="5"/>
        <v>10150941.619999999</v>
      </c>
    </row>
    <row r="17" spans="2:16" s="11" customFormat="1" ht="119.5" customHeight="1">
      <c r="B17" s="13">
        <v>14</v>
      </c>
      <c r="C17" s="13" t="s">
        <v>44</v>
      </c>
      <c r="D17" s="13" t="s">
        <v>45</v>
      </c>
      <c r="E17" s="13" t="s">
        <v>10</v>
      </c>
      <c r="F17" s="13">
        <v>1</v>
      </c>
      <c r="G17" s="14">
        <v>1699999.49</v>
      </c>
      <c r="H17" s="8">
        <f t="shared" si="0"/>
        <v>1699999.49</v>
      </c>
      <c r="I17" s="15">
        <v>2038589</v>
      </c>
      <c r="J17" s="9">
        <f t="shared" si="1"/>
        <v>2038589</v>
      </c>
      <c r="K17" s="14">
        <v>1814512</v>
      </c>
      <c r="L17" s="8">
        <f t="shared" si="2"/>
        <v>1814512</v>
      </c>
      <c r="M17" s="16">
        <f t="shared" si="3"/>
        <v>1699999.49</v>
      </c>
      <c r="N17" s="16">
        <f t="shared" si="4"/>
        <v>2038589</v>
      </c>
      <c r="O17" s="17">
        <v>1700000</v>
      </c>
      <c r="P17" s="10">
        <f t="shared" si="5"/>
        <v>1700000</v>
      </c>
    </row>
    <row r="18" spans="2:16" s="11" customFormat="1" ht="101.5" customHeight="1">
      <c r="B18" s="13">
        <v>15</v>
      </c>
      <c r="C18" s="13" t="s">
        <v>46</v>
      </c>
      <c r="D18" s="13" t="s">
        <v>47</v>
      </c>
      <c r="E18" s="13" t="s">
        <v>10</v>
      </c>
      <c r="F18" s="13">
        <v>2</v>
      </c>
      <c r="G18" s="14">
        <v>1199999.57</v>
      </c>
      <c r="H18" s="8">
        <f t="shared" si="0"/>
        <v>2399999.14</v>
      </c>
      <c r="I18" s="15">
        <v>1439067</v>
      </c>
      <c r="J18" s="9">
        <f t="shared" si="1"/>
        <v>2878134</v>
      </c>
      <c r="K18" s="14">
        <v>1280797</v>
      </c>
      <c r="L18" s="8">
        <f t="shared" si="2"/>
        <v>2561594</v>
      </c>
      <c r="M18" s="16">
        <f t="shared" si="3"/>
        <v>1199999.57</v>
      </c>
      <c r="N18" s="16">
        <f t="shared" si="4"/>
        <v>1439067</v>
      </c>
      <c r="O18" s="17">
        <v>1200000</v>
      </c>
      <c r="P18" s="10">
        <f t="shared" si="5"/>
        <v>2400000</v>
      </c>
    </row>
    <row r="19" spans="2:16" s="11" customFormat="1" ht="88" customHeight="1">
      <c r="B19" s="13">
        <v>16</v>
      </c>
      <c r="C19" s="13" t="s">
        <v>48</v>
      </c>
      <c r="D19" s="13" t="s">
        <v>49</v>
      </c>
      <c r="E19" s="13" t="s">
        <v>10</v>
      </c>
      <c r="F19" s="13">
        <v>2</v>
      </c>
      <c r="G19" s="14">
        <v>719999.98</v>
      </c>
      <c r="H19" s="8">
        <f t="shared" si="0"/>
        <v>1439999.96</v>
      </c>
      <c r="I19" s="15">
        <v>863345</v>
      </c>
      <c r="J19" s="9">
        <f t="shared" si="1"/>
        <v>1726690</v>
      </c>
      <c r="K19" s="14">
        <v>768502</v>
      </c>
      <c r="L19" s="8">
        <f t="shared" si="2"/>
        <v>1537004</v>
      </c>
      <c r="M19" s="16">
        <f t="shared" si="3"/>
        <v>719999.98</v>
      </c>
      <c r="N19" s="16">
        <f t="shared" si="4"/>
        <v>863345</v>
      </c>
      <c r="O19" s="17">
        <v>720000</v>
      </c>
      <c r="P19" s="10">
        <f t="shared" si="5"/>
        <v>1440000</v>
      </c>
    </row>
    <row r="20" spans="2:16" s="11" customFormat="1" ht="88" customHeight="1">
      <c r="B20" s="13">
        <v>17</v>
      </c>
      <c r="C20" s="13" t="s">
        <v>50</v>
      </c>
      <c r="D20" s="13" t="s">
        <v>51</v>
      </c>
      <c r="E20" s="13" t="s">
        <v>10</v>
      </c>
      <c r="F20" s="13">
        <v>2</v>
      </c>
      <c r="G20" s="14">
        <v>5000000.3899999997</v>
      </c>
      <c r="H20" s="8">
        <f t="shared" si="0"/>
        <v>10000000.779999999</v>
      </c>
      <c r="I20" s="15">
        <v>5996172</v>
      </c>
      <c r="J20" s="9">
        <f t="shared" si="1"/>
        <v>11992344</v>
      </c>
      <c r="K20" s="14">
        <v>5336912</v>
      </c>
      <c r="L20" s="8">
        <f t="shared" si="2"/>
        <v>10673824</v>
      </c>
      <c r="M20" s="16">
        <f t="shared" si="3"/>
        <v>5000000.3899999997</v>
      </c>
      <c r="N20" s="16">
        <f t="shared" si="4"/>
        <v>5996172</v>
      </c>
      <c r="O20" s="17">
        <v>5000000</v>
      </c>
      <c r="P20" s="10">
        <f t="shared" si="5"/>
        <v>10000000</v>
      </c>
    </row>
    <row r="21" spans="2:16" s="11" customFormat="1" ht="115" customHeight="1">
      <c r="B21" s="13">
        <v>18</v>
      </c>
      <c r="C21" s="13" t="s">
        <v>52</v>
      </c>
      <c r="D21" s="13" t="s">
        <v>53</v>
      </c>
      <c r="E21" s="13" t="s">
        <v>43</v>
      </c>
      <c r="F21" s="13">
        <v>1</v>
      </c>
      <c r="G21" s="14">
        <v>80000000.290000007</v>
      </c>
      <c r="H21" s="8">
        <f t="shared" si="0"/>
        <v>80000000.290000007</v>
      </c>
      <c r="I21" s="15">
        <v>95938990</v>
      </c>
      <c r="J21" s="9">
        <f t="shared" si="1"/>
        <v>95938990</v>
      </c>
      <c r="K21" s="14">
        <v>85390711</v>
      </c>
      <c r="L21" s="8">
        <f t="shared" si="2"/>
        <v>85390711</v>
      </c>
      <c r="M21" s="16">
        <f t="shared" si="3"/>
        <v>80000000.290000007</v>
      </c>
      <c r="N21" s="16">
        <f t="shared" si="4"/>
        <v>95938990</v>
      </c>
      <c r="O21" s="17">
        <v>80000000</v>
      </c>
      <c r="P21" s="10">
        <f t="shared" si="5"/>
        <v>80000000</v>
      </c>
    </row>
    <row r="22" spans="2:16" s="11" customFormat="1" ht="88" customHeight="1">
      <c r="B22" s="13">
        <v>19</v>
      </c>
      <c r="C22" s="13" t="s">
        <v>54</v>
      </c>
      <c r="D22" s="13" t="s">
        <v>55</v>
      </c>
      <c r="E22" s="13" t="s">
        <v>56</v>
      </c>
      <c r="F22" s="13">
        <v>40</v>
      </c>
      <c r="G22" s="14">
        <v>145000.31</v>
      </c>
      <c r="H22" s="8">
        <f t="shared" si="0"/>
        <v>5800012.4000000004</v>
      </c>
      <c r="I22" s="15">
        <v>173859</v>
      </c>
      <c r="J22" s="9">
        <f t="shared" si="1"/>
        <v>6954360</v>
      </c>
      <c r="K22" s="14">
        <v>154700</v>
      </c>
      <c r="L22" s="8">
        <f t="shared" si="2"/>
        <v>6188000</v>
      </c>
      <c r="M22" s="16">
        <f t="shared" si="3"/>
        <v>145000.31</v>
      </c>
      <c r="N22" s="16">
        <f t="shared" si="4"/>
        <v>173859</v>
      </c>
      <c r="O22" s="17">
        <v>145000</v>
      </c>
      <c r="P22" s="10">
        <f t="shared" si="5"/>
        <v>5800000</v>
      </c>
    </row>
    <row r="23" spans="2:16" s="11" customFormat="1" ht="88" customHeight="1">
      <c r="B23" s="13">
        <v>20</v>
      </c>
      <c r="C23" s="13" t="s">
        <v>57</v>
      </c>
      <c r="D23" s="13" t="s">
        <v>58</v>
      </c>
      <c r="E23" s="13" t="s">
        <v>10</v>
      </c>
      <c r="F23" s="13">
        <v>5</v>
      </c>
      <c r="G23" s="14">
        <v>1199999.57</v>
      </c>
      <c r="H23" s="8">
        <f t="shared" si="0"/>
        <v>5999997.8500000006</v>
      </c>
      <c r="I23" s="15">
        <v>1439067</v>
      </c>
      <c r="J23" s="9">
        <f t="shared" si="1"/>
        <v>7195335</v>
      </c>
      <c r="K23" s="14">
        <v>1280797</v>
      </c>
      <c r="L23" s="8">
        <f t="shared" si="2"/>
        <v>6403985</v>
      </c>
      <c r="M23" s="16">
        <f t="shared" si="3"/>
        <v>1199999.57</v>
      </c>
      <c r="N23" s="16">
        <f t="shared" si="4"/>
        <v>1439067</v>
      </c>
      <c r="O23" s="17">
        <v>1200000</v>
      </c>
      <c r="P23" s="10">
        <f t="shared" si="5"/>
        <v>6000000</v>
      </c>
    </row>
    <row r="24" spans="2:16" s="11" customFormat="1" ht="125" customHeight="1">
      <c r="B24" s="13">
        <v>21</v>
      </c>
      <c r="C24" s="13" t="s">
        <v>59</v>
      </c>
      <c r="D24" s="13" t="s">
        <v>60</v>
      </c>
      <c r="E24" s="13" t="s">
        <v>43</v>
      </c>
      <c r="F24" s="13">
        <v>1</v>
      </c>
      <c r="G24" s="14">
        <v>4000000.55</v>
      </c>
      <c r="H24" s="8">
        <f t="shared" si="0"/>
        <v>4000000.55</v>
      </c>
      <c r="I24" s="15">
        <v>4796890</v>
      </c>
      <c r="J24" s="9">
        <f t="shared" si="1"/>
        <v>4796890</v>
      </c>
      <c r="K24" s="14">
        <v>4269482</v>
      </c>
      <c r="L24" s="8">
        <f t="shared" si="2"/>
        <v>4269482</v>
      </c>
      <c r="M24" s="16">
        <f t="shared" si="3"/>
        <v>4000000.55</v>
      </c>
      <c r="N24" s="16">
        <f t="shared" si="4"/>
        <v>4796890</v>
      </c>
      <c r="O24" s="17">
        <v>4000000</v>
      </c>
      <c r="P24" s="10">
        <f t="shared" si="5"/>
        <v>4000000</v>
      </c>
    </row>
    <row r="25" spans="2:16" ht="14.5" customHeight="1">
      <c r="B25" s="32" t="s">
        <v>61</v>
      </c>
      <c r="C25" s="33"/>
      <c r="D25" s="33"/>
      <c r="E25" s="32"/>
      <c r="F25" s="32"/>
      <c r="G25" s="34"/>
      <c r="H25" s="7">
        <f>SUM(H4:H24)</f>
        <v>530881344.63</v>
      </c>
      <c r="I25" s="18"/>
      <c r="J25" s="7">
        <f>SUM(J4:J24)</f>
        <v>636170311</v>
      </c>
      <c r="K25" s="18"/>
      <c r="L25" s="7">
        <f>SUM(L4:L24)</f>
        <v>566288156</v>
      </c>
      <c r="M25" s="18"/>
      <c r="N25" s="18"/>
      <c r="O25" s="18" t="s">
        <v>62</v>
      </c>
      <c r="P25" s="7">
        <f>SUM(P4:P24)</f>
        <v>530882941.62</v>
      </c>
    </row>
    <row r="26" spans="2:16" ht="10" customHeight="1">
      <c r="B26" s="13"/>
      <c r="C26" s="19"/>
      <c r="D26" s="19"/>
      <c r="E26" s="13"/>
      <c r="F26" s="13"/>
      <c r="G26" s="20"/>
      <c r="H26" s="1"/>
      <c r="I26" s="21"/>
      <c r="J26" s="2"/>
      <c r="K26" s="20"/>
      <c r="L26" s="1"/>
      <c r="M26" s="22"/>
      <c r="N26" s="22"/>
      <c r="O26" s="23"/>
      <c r="P26" s="3"/>
    </row>
    <row r="27" spans="2:16" ht="10" customHeight="1">
      <c r="B27" s="35" t="s">
        <v>63</v>
      </c>
      <c r="C27" s="36"/>
      <c r="D27" s="36"/>
      <c r="E27" s="35"/>
      <c r="F27" s="35"/>
      <c r="G27" s="37"/>
      <c r="H27" s="37"/>
      <c r="I27" s="38"/>
      <c r="J27" s="38"/>
      <c r="K27" s="37"/>
      <c r="L27" s="37"/>
      <c r="M27" s="39"/>
      <c r="N27" s="39"/>
      <c r="O27" s="40"/>
      <c r="P27" s="40"/>
    </row>
    <row r="28" spans="2:16" ht="10" customHeight="1">
      <c r="B28" s="35" t="s">
        <v>64</v>
      </c>
      <c r="C28" s="36"/>
      <c r="D28" s="36"/>
      <c r="E28" s="35"/>
      <c r="F28" s="35"/>
      <c r="G28" s="37"/>
      <c r="H28" s="37"/>
      <c r="I28" s="38"/>
      <c r="J28" s="38"/>
      <c r="K28" s="37"/>
      <c r="L28" s="37"/>
      <c r="M28" s="39"/>
      <c r="N28" s="39"/>
      <c r="O28" s="40"/>
      <c r="P28" s="40"/>
    </row>
    <row r="29" spans="2:16" ht="10" customHeight="1">
      <c r="B29" s="35" t="s">
        <v>65</v>
      </c>
      <c r="C29" s="36"/>
      <c r="D29" s="36"/>
      <c r="E29" s="35"/>
      <c r="F29" s="35"/>
      <c r="G29" s="37"/>
      <c r="H29" s="37"/>
      <c r="I29" s="38"/>
      <c r="J29" s="38"/>
      <c r="K29" s="37"/>
      <c r="L29" s="37"/>
      <c r="M29" s="39"/>
      <c r="N29" s="39"/>
      <c r="O29" s="40"/>
      <c r="P29" s="40"/>
    </row>
    <row r="30" spans="2:16" ht="38.75" customHeight="1">
      <c r="B30" s="13"/>
      <c r="C30" s="19"/>
      <c r="D30" s="19"/>
      <c r="E30" s="13"/>
      <c r="F30" s="13"/>
      <c r="G30" s="20"/>
      <c r="H30" s="1"/>
      <c r="I30" s="21"/>
      <c r="J30" s="2"/>
      <c r="K30" s="20"/>
      <c r="L30" s="1"/>
      <c r="M30" s="22"/>
      <c r="N30" s="22"/>
      <c r="O30" s="23"/>
      <c r="P30" s="3"/>
    </row>
    <row r="31" spans="2:16" ht="38.75" customHeight="1">
      <c r="B31" s="13"/>
      <c r="C31" s="19"/>
      <c r="D31" s="19"/>
      <c r="E31" s="13"/>
      <c r="F31" s="13"/>
      <c r="G31" s="20"/>
      <c r="H31" s="1"/>
      <c r="I31" s="21"/>
      <c r="J31" s="2"/>
      <c r="K31" s="20"/>
      <c r="L31" s="1"/>
      <c r="M31" s="22"/>
      <c r="N31" s="22"/>
      <c r="O31" s="23"/>
      <c r="P31" s="3"/>
    </row>
    <row r="32" spans="2:16" ht="38.75" customHeight="1">
      <c r="B32" s="13"/>
      <c r="C32" s="19"/>
      <c r="D32" s="19"/>
      <c r="E32" s="13"/>
      <c r="F32" s="13"/>
      <c r="G32" s="20"/>
      <c r="H32" s="1"/>
      <c r="I32" s="21"/>
      <c r="J32" s="2"/>
      <c r="K32" s="20"/>
      <c r="L32" s="1"/>
      <c r="M32" s="22"/>
      <c r="N32" s="22"/>
      <c r="O32" s="23"/>
      <c r="P32" s="3"/>
    </row>
    <row r="33" spans="2:16" ht="38.75" customHeight="1">
      <c r="B33" s="13"/>
      <c r="C33" s="19"/>
      <c r="D33" s="19"/>
      <c r="E33" s="13"/>
      <c r="F33" s="13"/>
      <c r="G33" s="20"/>
      <c r="H33" s="1"/>
      <c r="I33" s="21"/>
      <c r="J33" s="2"/>
      <c r="K33" s="20"/>
      <c r="L33" s="1"/>
      <c r="M33" s="22"/>
      <c r="N33" s="22"/>
      <c r="O33" s="23"/>
      <c r="P33" s="3"/>
    </row>
    <row r="34" spans="2:16" ht="38.75" customHeight="1">
      <c r="B34" s="13"/>
      <c r="C34" s="19"/>
      <c r="D34" s="19"/>
      <c r="E34" s="13"/>
      <c r="F34" s="13"/>
      <c r="G34" s="20"/>
      <c r="H34" s="1"/>
      <c r="I34" s="21"/>
      <c r="J34" s="2"/>
      <c r="K34" s="20"/>
      <c r="L34" s="1"/>
      <c r="M34" s="22"/>
      <c r="N34" s="22"/>
      <c r="O34" s="23"/>
      <c r="P34" s="3"/>
    </row>
    <row r="35" spans="2:16" ht="38.75" customHeight="1">
      <c r="B35" s="13"/>
      <c r="C35" s="19"/>
      <c r="D35" s="19"/>
      <c r="E35" s="13"/>
      <c r="F35" s="13"/>
      <c r="G35" s="20"/>
      <c r="H35" s="1"/>
      <c r="I35" s="21"/>
      <c r="J35" s="2"/>
      <c r="K35" s="20"/>
      <c r="L35" s="1"/>
      <c r="M35" s="22"/>
      <c r="N35" s="22"/>
      <c r="O35" s="23"/>
      <c r="P35" s="3"/>
    </row>
    <row r="36" spans="2:16" ht="38.75" customHeight="1">
      <c r="B36" s="13"/>
      <c r="C36" s="19"/>
      <c r="D36" s="19"/>
      <c r="E36" s="13"/>
      <c r="F36" s="13"/>
      <c r="G36" s="20"/>
      <c r="H36" s="1"/>
      <c r="I36" s="21"/>
      <c r="J36" s="2"/>
      <c r="K36" s="20"/>
      <c r="L36" s="1"/>
      <c r="M36" s="22"/>
      <c r="N36" s="22"/>
      <c r="O36" s="23"/>
      <c r="P36" s="3"/>
    </row>
    <row r="37" spans="2:16" ht="38.75" customHeight="1">
      <c r="B37" s="13"/>
      <c r="C37" s="19"/>
      <c r="D37" s="19"/>
      <c r="E37" s="13"/>
      <c r="F37" s="13"/>
      <c r="G37" s="20"/>
      <c r="H37" s="1"/>
      <c r="I37" s="21"/>
      <c r="J37" s="2"/>
      <c r="K37" s="20"/>
      <c r="L37" s="1"/>
      <c r="M37" s="22"/>
      <c r="N37" s="22"/>
      <c r="O37" s="23"/>
      <c r="P37" s="3"/>
    </row>
    <row r="38" spans="2:16" ht="38.75" customHeight="1">
      <c r="B38" s="13"/>
      <c r="C38" s="19"/>
      <c r="D38" s="19"/>
      <c r="E38" s="13"/>
      <c r="F38" s="13"/>
      <c r="G38" s="20"/>
      <c r="H38" s="1"/>
      <c r="I38" s="21"/>
      <c r="J38" s="2"/>
      <c r="K38" s="20"/>
      <c r="L38" s="1"/>
      <c r="M38" s="22"/>
      <c r="N38" s="22"/>
      <c r="O38" s="23"/>
      <c r="P38" s="3"/>
    </row>
    <row r="39" spans="2:16" ht="38.75" customHeight="1">
      <c r="B39" s="13"/>
      <c r="C39" s="19"/>
      <c r="D39" s="19"/>
      <c r="E39" s="13"/>
      <c r="F39" s="13"/>
      <c r="G39" s="20"/>
      <c r="H39" s="1"/>
      <c r="I39" s="21"/>
      <c r="J39" s="2"/>
      <c r="K39" s="20"/>
      <c r="L39" s="1"/>
      <c r="M39" s="22"/>
      <c r="N39" s="22"/>
      <c r="O39" s="23"/>
      <c r="P39" s="3"/>
    </row>
    <row r="40" spans="2:16" ht="38.75" customHeight="1">
      <c r="B40" s="13"/>
      <c r="C40" s="19"/>
      <c r="D40" s="19"/>
      <c r="E40" s="13"/>
      <c r="F40" s="13"/>
      <c r="G40" s="20"/>
      <c r="H40" s="1"/>
      <c r="I40" s="21"/>
      <c r="J40" s="2"/>
      <c r="K40" s="20"/>
      <c r="L40" s="1"/>
      <c r="M40" s="22"/>
      <c r="N40" s="22"/>
      <c r="O40" s="23"/>
      <c r="P40" s="3"/>
    </row>
    <row r="41" spans="2:16" ht="38.75" customHeight="1">
      <c r="B41" s="13"/>
      <c r="C41" s="19"/>
      <c r="D41" s="19"/>
      <c r="E41" s="13"/>
      <c r="F41" s="13"/>
      <c r="G41" s="20"/>
      <c r="H41" s="1"/>
      <c r="I41" s="21"/>
      <c r="J41" s="2"/>
      <c r="K41" s="20"/>
      <c r="L41" s="1"/>
      <c r="M41" s="22"/>
      <c r="N41" s="22"/>
      <c r="O41" s="23"/>
      <c r="P41" s="3"/>
    </row>
    <row r="42" spans="2:16" ht="38.75" customHeight="1">
      <c r="B42" s="13"/>
      <c r="C42" s="19"/>
      <c r="D42" s="19"/>
      <c r="E42" s="13"/>
      <c r="F42" s="13"/>
      <c r="G42" s="20"/>
      <c r="H42" s="1"/>
      <c r="I42" s="21"/>
      <c r="J42" s="2"/>
      <c r="K42" s="20"/>
      <c r="L42" s="1"/>
      <c r="M42" s="22"/>
      <c r="N42" s="22"/>
      <c r="O42" s="23"/>
      <c r="P42" s="3"/>
    </row>
    <row r="43" spans="2:16" ht="38.75" customHeight="1">
      <c r="B43" s="13"/>
      <c r="C43" s="19"/>
      <c r="D43" s="19"/>
      <c r="E43" s="13"/>
      <c r="F43" s="13"/>
      <c r="G43" s="20"/>
      <c r="H43" s="1"/>
      <c r="I43" s="21"/>
      <c r="J43" s="2"/>
      <c r="K43" s="20"/>
      <c r="L43" s="1"/>
      <c r="M43" s="22"/>
      <c r="N43" s="22"/>
      <c r="O43" s="23"/>
      <c r="P43" s="3"/>
    </row>
    <row r="44" spans="2:16" ht="38.75" customHeight="1">
      <c r="B44" s="13"/>
      <c r="C44" s="19"/>
      <c r="D44" s="19"/>
      <c r="E44" s="13"/>
      <c r="F44" s="13"/>
      <c r="G44" s="20"/>
      <c r="H44" s="1"/>
      <c r="I44" s="21"/>
      <c r="J44" s="2"/>
      <c r="K44" s="20"/>
      <c r="L44" s="1"/>
      <c r="M44" s="22"/>
      <c r="N44" s="22"/>
      <c r="O44" s="23"/>
      <c r="P44" s="3"/>
    </row>
    <row r="45" spans="2:16" ht="38.75" customHeight="1">
      <c r="B45" s="13"/>
      <c r="C45" s="19"/>
      <c r="D45" s="19"/>
      <c r="E45" s="13"/>
      <c r="F45" s="13"/>
      <c r="G45" s="20"/>
      <c r="H45" s="1"/>
      <c r="I45" s="21"/>
      <c r="J45" s="2"/>
      <c r="K45" s="20"/>
      <c r="L45" s="1"/>
      <c r="M45" s="22"/>
      <c r="N45" s="22"/>
      <c r="O45" s="23"/>
      <c r="P45" s="3"/>
    </row>
    <row r="46" spans="2:16" ht="38.75" customHeight="1">
      <c r="B46" s="13"/>
      <c r="C46" s="19"/>
      <c r="D46" s="19"/>
      <c r="E46" s="13"/>
      <c r="F46" s="13"/>
      <c r="G46" s="20"/>
      <c r="H46" s="1"/>
      <c r="I46" s="21"/>
      <c r="J46" s="2"/>
      <c r="K46" s="20"/>
      <c r="L46" s="1"/>
      <c r="M46" s="22"/>
      <c r="N46" s="22"/>
      <c r="O46" s="23"/>
      <c r="P46" s="3"/>
    </row>
    <row r="47" spans="2:16" ht="38.75" customHeight="1">
      <c r="B47" s="13"/>
      <c r="C47" s="19"/>
      <c r="D47" s="19"/>
      <c r="E47" s="13"/>
      <c r="F47" s="13"/>
      <c r="G47" s="20"/>
      <c r="H47" s="1"/>
      <c r="I47" s="21"/>
      <c r="J47" s="2"/>
      <c r="K47" s="20"/>
      <c r="L47" s="1"/>
      <c r="M47" s="22"/>
      <c r="N47" s="22"/>
      <c r="O47" s="23"/>
      <c r="P47" s="3"/>
    </row>
    <row r="48" spans="2:16" ht="38.75" customHeight="1">
      <c r="B48" s="13"/>
      <c r="C48" s="19"/>
      <c r="D48" s="19"/>
      <c r="E48" s="13"/>
      <c r="F48" s="13"/>
      <c r="G48" s="20"/>
      <c r="H48" s="1"/>
      <c r="I48" s="21"/>
      <c r="J48" s="2"/>
      <c r="K48" s="20"/>
      <c r="L48" s="1"/>
      <c r="M48" s="22"/>
      <c r="N48" s="22"/>
      <c r="O48" s="23"/>
      <c r="P48" s="3"/>
    </row>
    <row r="49" spans="2:16" ht="38.75" customHeight="1">
      <c r="B49" s="13"/>
      <c r="C49" s="19"/>
      <c r="D49" s="19"/>
      <c r="E49" s="13"/>
      <c r="F49" s="13"/>
      <c r="G49" s="20"/>
      <c r="H49" s="1"/>
      <c r="I49" s="21"/>
      <c r="J49" s="2"/>
      <c r="K49" s="20"/>
      <c r="L49" s="1"/>
      <c r="M49" s="22"/>
      <c r="N49" s="22"/>
      <c r="O49" s="23"/>
      <c r="P49" s="3"/>
    </row>
    <row r="50" spans="2:16" ht="38.75" customHeight="1">
      <c r="B50" s="13"/>
      <c r="C50" s="19"/>
      <c r="D50" s="19"/>
      <c r="E50" s="13"/>
      <c r="F50" s="13"/>
      <c r="G50" s="20"/>
      <c r="H50" s="1"/>
      <c r="I50" s="21"/>
      <c r="J50" s="2"/>
      <c r="K50" s="20"/>
      <c r="L50" s="1"/>
      <c r="M50" s="22"/>
      <c r="N50" s="22"/>
      <c r="O50" s="23"/>
      <c r="P50" s="3"/>
    </row>
    <row r="51" spans="2:16" ht="38.75" customHeight="1">
      <c r="B51" s="13"/>
      <c r="C51" s="19"/>
      <c r="D51" s="19"/>
      <c r="E51" s="13"/>
      <c r="F51" s="13"/>
      <c r="G51" s="20"/>
      <c r="H51" s="1"/>
      <c r="I51" s="21"/>
      <c r="J51" s="2"/>
      <c r="K51" s="20"/>
      <c r="L51" s="1"/>
      <c r="M51" s="22"/>
      <c r="N51" s="22"/>
      <c r="O51" s="23"/>
      <c r="P51" s="3"/>
    </row>
    <row r="52" spans="2:16" ht="38.75" customHeight="1">
      <c r="B52" s="13"/>
      <c r="C52" s="19"/>
      <c r="D52" s="19"/>
      <c r="E52" s="13"/>
      <c r="F52" s="13"/>
      <c r="G52" s="20"/>
      <c r="H52" s="1"/>
      <c r="I52" s="21"/>
      <c r="J52" s="2"/>
      <c r="K52" s="20"/>
      <c r="L52" s="1"/>
      <c r="M52" s="22"/>
      <c r="N52" s="22"/>
      <c r="O52" s="23"/>
      <c r="P52" s="3"/>
    </row>
    <row r="53" spans="2:16" ht="38.75" customHeight="1">
      <c r="B53" s="13"/>
      <c r="C53" s="19"/>
      <c r="D53" s="19"/>
      <c r="E53" s="13"/>
      <c r="F53" s="13"/>
      <c r="G53" s="20"/>
      <c r="H53" s="1"/>
      <c r="I53" s="21"/>
      <c r="J53" s="2"/>
      <c r="K53" s="20"/>
      <c r="L53" s="1"/>
      <c r="M53" s="22"/>
      <c r="N53" s="22"/>
      <c r="O53" s="23"/>
      <c r="P53" s="3"/>
    </row>
    <row r="54" spans="2:16" ht="38.75" customHeight="1">
      <c r="B54" s="13"/>
      <c r="C54" s="19"/>
      <c r="D54" s="19"/>
      <c r="E54" s="13"/>
      <c r="F54" s="13"/>
      <c r="G54" s="20"/>
      <c r="H54" s="1"/>
      <c r="I54" s="21"/>
      <c r="J54" s="2"/>
      <c r="K54" s="20"/>
      <c r="L54" s="1"/>
      <c r="M54" s="22"/>
      <c r="N54" s="22"/>
      <c r="O54" s="23"/>
      <c r="P54" s="3"/>
    </row>
    <row r="55" spans="2:16" ht="38.75" customHeight="1">
      <c r="B55" s="13"/>
      <c r="C55" s="19"/>
      <c r="D55" s="19"/>
      <c r="E55" s="13"/>
      <c r="F55" s="13"/>
      <c r="G55" s="20"/>
      <c r="H55" s="1"/>
      <c r="I55" s="21"/>
      <c r="J55" s="2"/>
      <c r="K55" s="20"/>
      <c r="L55" s="1"/>
      <c r="M55" s="22"/>
      <c r="N55" s="22"/>
      <c r="O55" s="23"/>
      <c r="P55" s="3"/>
    </row>
    <row r="56" spans="2:16" ht="38.75" customHeight="1">
      <c r="B56" s="13"/>
      <c r="C56" s="19"/>
      <c r="D56" s="19"/>
      <c r="E56" s="13"/>
      <c r="F56" s="13"/>
      <c r="G56" s="20"/>
      <c r="H56" s="1"/>
      <c r="I56" s="21"/>
      <c r="J56" s="2"/>
      <c r="K56" s="20"/>
      <c r="L56" s="1"/>
      <c r="M56" s="22"/>
      <c r="N56" s="22"/>
      <c r="O56" s="23"/>
      <c r="P56" s="3"/>
    </row>
    <row r="57" spans="2:16" ht="38.75" customHeight="1">
      <c r="B57" s="13"/>
      <c r="C57" s="19"/>
      <c r="D57" s="19"/>
      <c r="E57" s="13"/>
      <c r="F57" s="13"/>
      <c r="G57" s="20"/>
      <c r="H57" s="1"/>
      <c r="I57" s="21"/>
      <c r="J57" s="2"/>
      <c r="K57" s="20"/>
      <c r="L57" s="1"/>
      <c r="M57" s="22"/>
      <c r="N57" s="22"/>
      <c r="O57" s="23"/>
      <c r="P57" s="3"/>
    </row>
    <row r="58" spans="2:16" ht="38.75" customHeight="1">
      <c r="B58" s="13"/>
      <c r="C58" s="19"/>
      <c r="D58" s="19"/>
      <c r="E58" s="13"/>
      <c r="F58" s="13"/>
      <c r="G58" s="20"/>
      <c r="H58" s="1"/>
      <c r="I58" s="21"/>
      <c r="J58" s="2"/>
      <c r="K58" s="20"/>
      <c r="L58" s="1"/>
      <c r="M58" s="22"/>
      <c r="N58" s="22"/>
      <c r="O58" s="23"/>
      <c r="P58" s="3"/>
    </row>
    <row r="59" spans="2:16" ht="38.75" customHeight="1">
      <c r="B59" s="13"/>
      <c r="C59" s="19"/>
      <c r="D59" s="19"/>
      <c r="E59" s="13"/>
      <c r="F59" s="13"/>
      <c r="G59" s="20"/>
      <c r="H59" s="1"/>
      <c r="I59" s="21"/>
      <c r="J59" s="2"/>
      <c r="K59" s="20"/>
      <c r="L59" s="1"/>
      <c r="M59" s="22"/>
      <c r="N59" s="22"/>
      <c r="O59" s="23"/>
      <c r="P59" s="3"/>
    </row>
    <row r="60" spans="2:16" ht="38.75" customHeight="1">
      <c r="B60" s="13"/>
      <c r="C60" s="19"/>
      <c r="D60" s="19"/>
      <c r="E60" s="13"/>
      <c r="F60" s="13"/>
      <c r="G60" s="20"/>
      <c r="H60" s="1"/>
      <c r="I60" s="21"/>
      <c r="J60" s="2"/>
      <c r="K60" s="20"/>
      <c r="L60" s="1"/>
      <c r="M60" s="22"/>
      <c r="N60" s="22"/>
      <c r="O60" s="23"/>
      <c r="P60" s="3"/>
    </row>
    <row r="61" spans="2:16" ht="38.75" customHeight="1">
      <c r="B61" s="13"/>
      <c r="C61" s="19"/>
      <c r="D61" s="19"/>
      <c r="E61" s="13"/>
      <c r="F61" s="13"/>
      <c r="G61" s="20"/>
      <c r="H61" s="1"/>
      <c r="I61" s="21"/>
      <c r="J61" s="2"/>
      <c r="K61" s="20"/>
      <c r="L61" s="1"/>
      <c r="M61" s="22"/>
      <c r="N61" s="22"/>
      <c r="O61" s="23"/>
      <c r="P61" s="3"/>
    </row>
    <row r="62" spans="2:16" ht="38.75" customHeight="1">
      <c r="B62" s="13"/>
      <c r="C62" s="19"/>
      <c r="D62" s="19"/>
      <c r="E62" s="13"/>
      <c r="F62" s="13"/>
      <c r="G62" s="20"/>
      <c r="H62" s="1"/>
      <c r="I62" s="21"/>
      <c r="J62" s="2"/>
      <c r="K62" s="20"/>
      <c r="L62" s="1"/>
      <c r="M62" s="22"/>
      <c r="N62" s="22"/>
      <c r="O62" s="23"/>
      <c r="P62" s="3"/>
    </row>
    <row r="63" spans="2:16" ht="38.75" customHeight="1">
      <c r="B63" s="13"/>
      <c r="C63" s="19"/>
      <c r="D63" s="19"/>
      <c r="E63" s="13"/>
      <c r="F63" s="13"/>
      <c r="G63" s="20"/>
      <c r="H63" s="1"/>
      <c r="I63" s="21"/>
      <c r="J63" s="2"/>
      <c r="K63" s="20"/>
      <c r="L63" s="1"/>
      <c r="M63" s="22"/>
      <c r="N63" s="22"/>
      <c r="O63" s="23"/>
      <c r="P63" s="3"/>
    </row>
    <row r="64" spans="2:16" ht="38.75" customHeight="1">
      <c r="B64" s="13"/>
      <c r="C64" s="19"/>
      <c r="D64" s="19"/>
      <c r="E64" s="13"/>
      <c r="F64" s="13"/>
      <c r="G64" s="20"/>
      <c r="H64" s="1"/>
      <c r="I64" s="21"/>
      <c r="J64" s="2"/>
      <c r="K64" s="20"/>
      <c r="L64" s="1"/>
      <c r="M64" s="22"/>
      <c r="N64" s="22"/>
      <c r="O64" s="23"/>
      <c r="P64" s="3"/>
    </row>
    <row r="65" spans="2:16" ht="38.75" customHeight="1">
      <c r="B65" s="13"/>
      <c r="C65" s="19"/>
      <c r="D65" s="19"/>
      <c r="E65" s="13"/>
      <c r="F65" s="13"/>
      <c r="G65" s="20"/>
      <c r="H65" s="1"/>
      <c r="I65" s="21"/>
      <c r="J65" s="2"/>
      <c r="K65" s="20"/>
      <c r="L65" s="1"/>
      <c r="M65" s="22"/>
      <c r="N65" s="22"/>
      <c r="O65" s="23"/>
      <c r="P65" s="3"/>
    </row>
    <row r="66" spans="2:16" ht="38.75" customHeight="1">
      <c r="B66" s="13"/>
      <c r="C66" s="19"/>
      <c r="D66" s="19"/>
      <c r="E66" s="13"/>
      <c r="F66" s="13"/>
      <c r="G66" s="20"/>
      <c r="H66" s="1"/>
      <c r="I66" s="21"/>
      <c r="J66" s="2"/>
      <c r="K66" s="20"/>
      <c r="L66" s="1"/>
      <c r="M66" s="22"/>
      <c r="N66" s="22"/>
      <c r="O66" s="23"/>
      <c r="P66" s="3"/>
    </row>
    <row r="67" spans="2:16" ht="38.75" customHeight="1">
      <c r="B67" s="13"/>
      <c r="C67" s="19"/>
      <c r="D67" s="19"/>
      <c r="E67" s="13"/>
      <c r="F67" s="13"/>
      <c r="G67" s="20"/>
      <c r="H67" s="1"/>
      <c r="I67" s="21"/>
      <c r="J67" s="2"/>
      <c r="K67" s="20"/>
      <c r="L67" s="1"/>
      <c r="M67" s="22"/>
      <c r="N67" s="22"/>
      <c r="O67" s="23"/>
      <c r="P67" s="3"/>
    </row>
    <row r="68" spans="2:16" ht="38.75" customHeight="1">
      <c r="B68" s="13"/>
      <c r="C68" s="19"/>
      <c r="D68" s="19"/>
      <c r="E68" s="13"/>
      <c r="F68" s="13"/>
      <c r="G68" s="20"/>
      <c r="H68" s="1"/>
      <c r="I68" s="21"/>
      <c r="J68" s="2"/>
      <c r="K68" s="20"/>
      <c r="L68" s="1"/>
      <c r="M68" s="22"/>
      <c r="N68" s="22"/>
      <c r="O68" s="23"/>
      <c r="P68" s="3"/>
    </row>
    <row r="69" spans="2:16" ht="38.75" customHeight="1">
      <c r="B69" s="13"/>
      <c r="C69" s="19"/>
      <c r="D69" s="19"/>
      <c r="E69" s="13"/>
      <c r="F69" s="13"/>
      <c r="G69" s="20"/>
      <c r="H69" s="1"/>
      <c r="I69" s="21"/>
      <c r="J69" s="2"/>
      <c r="K69" s="20"/>
      <c r="L69" s="1"/>
      <c r="M69" s="22"/>
      <c r="N69" s="22"/>
      <c r="O69" s="23"/>
      <c r="P69" s="3"/>
    </row>
    <row r="70" spans="2:16" ht="38.75" customHeight="1">
      <c r="B70" s="13"/>
      <c r="C70" s="19"/>
      <c r="D70" s="19"/>
      <c r="E70" s="13"/>
      <c r="F70" s="13"/>
      <c r="G70" s="20"/>
      <c r="H70" s="1"/>
      <c r="I70" s="21"/>
      <c r="J70" s="2"/>
      <c r="K70" s="20"/>
      <c r="L70" s="1"/>
      <c r="M70" s="22"/>
      <c r="N70" s="22"/>
      <c r="O70" s="23"/>
      <c r="P70" s="3"/>
    </row>
    <row r="71" spans="2:16" ht="38.75" customHeight="1">
      <c r="B71" s="13"/>
      <c r="C71" s="19"/>
      <c r="D71" s="19"/>
      <c r="E71" s="13"/>
      <c r="F71" s="13"/>
      <c r="G71" s="20"/>
      <c r="H71" s="1"/>
      <c r="I71" s="21"/>
      <c r="J71" s="2"/>
      <c r="K71" s="20"/>
      <c r="L71" s="1"/>
      <c r="M71" s="22"/>
      <c r="N71" s="22"/>
      <c r="O71" s="23"/>
      <c r="P71" s="3"/>
    </row>
    <row r="72" spans="2:16" ht="38.75" customHeight="1">
      <c r="B72" s="13"/>
      <c r="C72" s="19"/>
      <c r="D72" s="19"/>
      <c r="E72" s="13"/>
      <c r="F72" s="13"/>
      <c r="G72" s="20"/>
      <c r="H72" s="1"/>
      <c r="I72" s="21"/>
      <c r="J72" s="2"/>
      <c r="K72" s="20"/>
      <c r="L72" s="1"/>
      <c r="M72" s="22"/>
      <c r="N72" s="22"/>
      <c r="O72" s="23"/>
      <c r="P72" s="3"/>
    </row>
    <row r="73" spans="2:16" ht="38.75" customHeight="1">
      <c r="B73" s="13"/>
      <c r="C73" s="19"/>
      <c r="D73" s="19"/>
      <c r="E73" s="13"/>
      <c r="F73" s="13"/>
      <c r="G73" s="20"/>
      <c r="H73" s="1"/>
      <c r="I73" s="21"/>
      <c r="J73" s="2"/>
      <c r="K73" s="20"/>
      <c r="L73" s="1"/>
      <c r="M73" s="22"/>
      <c r="N73" s="22"/>
      <c r="O73" s="23"/>
      <c r="P73" s="3"/>
    </row>
    <row r="74" spans="2:16" ht="38.75" customHeight="1">
      <c r="B74" s="13"/>
      <c r="C74" s="19"/>
      <c r="D74" s="19"/>
      <c r="E74" s="13"/>
      <c r="F74" s="13"/>
      <c r="G74" s="20"/>
      <c r="H74" s="1"/>
      <c r="I74" s="21"/>
      <c r="J74" s="2"/>
      <c r="K74" s="20"/>
      <c r="L74" s="1"/>
      <c r="M74" s="22"/>
      <c r="N74" s="22"/>
      <c r="O74" s="23"/>
      <c r="P74" s="3"/>
    </row>
    <row r="75" spans="2:16" ht="38.75" customHeight="1">
      <c r="B75" s="13"/>
      <c r="C75" s="19"/>
      <c r="D75" s="19"/>
      <c r="E75" s="13"/>
      <c r="F75" s="13"/>
      <c r="G75" s="20"/>
      <c r="H75" s="1"/>
      <c r="I75" s="21"/>
      <c r="J75" s="2"/>
      <c r="K75" s="20"/>
      <c r="L75" s="1"/>
      <c r="M75" s="22"/>
      <c r="N75" s="22"/>
      <c r="O75" s="23"/>
      <c r="P75" s="3"/>
    </row>
    <row r="76" spans="2:16" ht="38.75" customHeight="1">
      <c r="B76" s="13"/>
      <c r="C76" s="19"/>
      <c r="D76" s="19"/>
      <c r="E76" s="13"/>
      <c r="F76" s="13"/>
      <c r="G76" s="20"/>
      <c r="H76" s="1"/>
      <c r="I76" s="21"/>
      <c r="J76" s="2"/>
      <c r="K76" s="20"/>
      <c r="L76" s="1"/>
      <c r="M76" s="22"/>
      <c r="N76" s="22"/>
      <c r="O76" s="23"/>
      <c r="P76" s="3"/>
    </row>
    <row r="77" spans="2:16" ht="38.75" customHeight="1">
      <c r="B77" s="13"/>
      <c r="C77" s="19"/>
      <c r="D77" s="19"/>
      <c r="E77" s="13"/>
      <c r="F77" s="13"/>
      <c r="G77" s="20"/>
      <c r="H77" s="1"/>
      <c r="I77" s="21"/>
      <c r="J77" s="2"/>
      <c r="K77" s="20"/>
      <c r="L77" s="1"/>
      <c r="M77" s="22"/>
      <c r="N77" s="22"/>
      <c r="O77" s="23"/>
      <c r="P77" s="3"/>
    </row>
    <row r="78" spans="2:16" ht="38.75" customHeight="1">
      <c r="B78" s="13"/>
      <c r="C78" s="19"/>
      <c r="D78" s="19"/>
      <c r="E78" s="13"/>
      <c r="F78" s="13"/>
      <c r="G78" s="20"/>
      <c r="H78" s="1"/>
      <c r="I78" s="21"/>
      <c r="J78" s="2"/>
      <c r="K78" s="20"/>
      <c r="L78" s="1"/>
      <c r="M78" s="22"/>
      <c r="N78" s="22"/>
      <c r="O78" s="23"/>
      <c r="P78" s="3"/>
    </row>
    <row r="79" spans="2:16" ht="38.75" customHeight="1">
      <c r="B79" s="13"/>
      <c r="C79" s="19"/>
      <c r="D79" s="19"/>
      <c r="E79" s="13"/>
      <c r="F79" s="13"/>
      <c r="G79" s="20"/>
      <c r="H79" s="1"/>
      <c r="I79" s="21"/>
      <c r="J79" s="2"/>
      <c r="K79" s="20"/>
      <c r="L79" s="1"/>
      <c r="M79" s="22"/>
      <c r="N79" s="22"/>
      <c r="O79" s="23"/>
      <c r="P79" s="3"/>
    </row>
    <row r="80" spans="2:16" ht="38.75" customHeight="1">
      <c r="B80" s="13"/>
      <c r="C80" s="19"/>
      <c r="D80" s="19"/>
      <c r="E80" s="13"/>
      <c r="F80" s="13"/>
      <c r="G80" s="20"/>
      <c r="H80" s="1"/>
      <c r="I80" s="21"/>
      <c r="J80" s="2"/>
      <c r="K80" s="20"/>
      <c r="L80" s="1"/>
      <c r="M80" s="22"/>
      <c r="N80" s="22"/>
      <c r="O80" s="23"/>
      <c r="P80" s="3"/>
    </row>
    <row r="81" spans="2:16" ht="38.75" customHeight="1">
      <c r="B81" s="13"/>
      <c r="C81" s="19"/>
      <c r="D81" s="19"/>
      <c r="E81" s="13"/>
      <c r="F81" s="13"/>
      <c r="G81" s="20"/>
      <c r="H81" s="1"/>
      <c r="I81" s="21"/>
      <c r="J81" s="2"/>
      <c r="K81" s="20"/>
      <c r="L81" s="1"/>
      <c r="M81" s="22"/>
      <c r="N81" s="22"/>
      <c r="O81" s="23"/>
      <c r="P81" s="3"/>
    </row>
    <row r="82" spans="2:16" ht="38.75" customHeight="1">
      <c r="B82" s="13"/>
      <c r="C82" s="19"/>
      <c r="D82" s="19"/>
      <c r="E82" s="13"/>
      <c r="F82" s="13"/>
      <c r="G82" s="20"/>
      <c r="H82" s="1"/>
      <c r="I82" s="21"/>
      <c r="J82" s="2"/>
      <c r="K82" s="20"/>
      <c r="L82" s="1"/>
      <c r="M82" s="22"/>
      <c r="N82" s="22"/>
      <c r="O82" s="23"/>
      <c r="P82" s="3"/>
    </row>
    <row r="83" spans="2:16" ht="38.75" customHeight="1">
      <c r="B83" s="13"/>
      <c r="C83" s="19"/>
      <c r="D83" s="19"/>
      <c r="E83" s="13"/>
      <c r="F83" s="13"/>
      <c r="G83" s="20"/>
      <c r="H83" s="1"/>
      <c r="I83" s="21"/>
      <c r="J83" s="2"/>
      <c r="K83" s="20"/>
      <c r="L83" s="1"/>
      <c r="M83" s="22"/>
      <c r="N83" s="22"/>
      <c r="O83" s="23"/>
      <c r="P83" s="3"/>
    </row>
    <row r="84" spans="2:16" ht="38.75" customHeight="1">
      <c r="B84" s="13"/>
      <c r="C84" s="19"/>
      <c r="D84" s="19"/>
      <c r="E84" s="13"/>
      <c r="F84" s="13"/>
      <c r="G84" s="20"/>
      <c r="H84" s="1"/>
      <c r="I84" s="21"/>
      <c r="J84" s="2"/>
      <c r="K84" s="20"/>
      <c r="L84" s="1"/>
      <c r="M84" s="22"/>
      <c r="N84" s="22"/>
      <c r="O84" s="23"/>
      <c r="P84" s="3"/>
    </row>
    <row r="85" spans="2:16" ht="38.75" customHeight="1">
      <c r="B85" s="13"/>
      <c r="C85" s="19"/>
      <c r="D85" s="19"/>
      <c r="E85" s="13"/>
      <c r="F85" s="13"/>
      <c r="G85" s="20"/>
      <c r="H85" s="1"/>
      <c r="I85" s="21"/>
      <c r="J85" s="2"/>
      <c r="K85" s="20"/>
      <c r="L85" s="1"/>
      <c r="M85" s="22"/>
      <c r="N85" s="22"/>
      <c r="O85" s="23"/>
      <c r="P85" s="3"/>
    </row>
    <row r="86" spans="2:16" ht="38.75" customHeight="1">
      <c r="B86" s="13"/>
      <c r="C86" s="19"/>
      <c r="D86" s="19"/>
      <c r="E86" s="13"/>
      <c r="F86" s="13"/>
      <c r="G86" s="20"/>
      <c r="H86" s="1"/>
      <c r="I86" s="21"/>
      <c r="J86" s="2"/>
      <c r="K86" s="20"/>
      <c r="L86" s="1"/>
      <c r="M86" s="22"/>
      <c r="N86" s="22"/>
      <c r="O86" s="23"/>
      <c r="P86" s="3"/>
    </row>
    <row r="87" spans="2:16" ht="100" customHeight="1">
      <c r="B87" s="13"/>
      <c r="C87" s="19"/>
      <c r="D87" s="19"/>
      <c r="E87" s="13"/>
      <c r="F87" s="13"/>
      <c r="G87" s="20"/>
      <c r="H87" s="1"/>
      <c r="I87" s="21"/>
      <c r="J87" s="2"/>
      <c r="K87" s="20"/>
      <c r="L87" s="1"/>
      <c r="M87" s="22"/>
      <c r="N87" s="22"/>
      <c r="O87" s="23"/>
      <c r="P87" s="3"/>
    </row>
    <row r="89" spans="2:16" ht="25.5" customHeight="1">
      <c r="B89" s="27"/>
      <c r="C89" s="27"/>
      <c r="D89" s="27"/>
      <c r="E89" s="27"/>
      <c r="F89" s="27"/>
      <c r="G89" s="24"/>
      <c r="H89" s="4"/>
      <c r="I89" s="24"/>
      <c r="J89" s="4"/>
      <c r="K89" s="24"/>
      <c r="L89" s="4"/>
      <c r="M89" s="24"/>
      <c r="N89" s="25"/>
      <c r="O89" s="24"/>
      <c r="P89" s="4"/>
    </row>
    <row r="90" spans="2:16" ht="25.5" customHeight="1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5"/>
    </row>
    <row r="91" spans="2:16" ht="25.5" customHeight="1"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</row>
  </sheetData>
  <mergeCells count="14">
    <mergeCell ref="B89:F89"/>
    <mergeCell ref="B90:O90"/>
    <mergeCell ref="B91:P91"/>
    <mergeCell ref="B1:P1"/>
    <mergeCell ref="B2:F2"/>
    <mergeCell ref="G2:H2"/>
    <mergeCell ref="I2:J2"/>
    <mergeCell ref="K2:L2"/>
    <mergeCell ref="M2:N2"/>
    <mergeCell ref="O2:P2"/>
    <mergeCell ref="B25:G25"/>
    <mergeCell ref="B27:P27"/>
    <mergeCell ref="B28:P28"/>
    <mergeCell ref="B29:P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TECHO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Pumarejo</dc:creator>
  <cp:lastModifiedBy>Deisy Juliana Velez Ochoa</cp:lastModifiedBy>
  <dcterms:created xsi:type="dcterms:W3CDTF">2026-10-16T22:51:28Z</dcterms:created>
  <dcterms:modified xsi:type="dcterms:W3CDTF">2026-10-19T20:18:31Z</dcterms:modified>
</cp:coreProperties>
</file>