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IGRACION COLOMBIA 2026\PROCESOS 2026\8. AGOSTO\CISCO\Documentos iniciales\"/>
    </mc:Choice>
  </mc:AlternateContent>
  <xr:revisionPtr revIDLastSave="0" documentId="8_{53487C3A-4CC5-48EF-97B1-FAFC602C5460}" xr6:coauthVersionLast="47" xr6:coauthVersionMax="47" xr10:uidLastSave="{00000000-0000-0000-0000-000000000000}"/>
  <bookViews>
    <workbookView xWindow="-120" yWindow="-120" windowWidth="20730" windowHeight="11040" tabRatio="230" xr2:uid="{00000000-000D-0000-FFFF-FFFF00000000}"/>
  </bookViews>
  <sheets>
    <sheet name=" Cotizaciones -comaprativo" sheetId="10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" i="10" l="1"/>
  <c r="K15" i="10"/>
  <c r="M15" i="10"/>
  <c r="I16" i="10"/>
  <c r="K16" i="10"/>
  <c r="M16" i="10"/>
  <c r="I17" i="10"/>
  <c r="K17" i="10"/>
  <c r="M17" i="10"/>
  <c r="I18" i="10"/>
  <c r="K18" i="10"/>
  <c r="M18" i="10"/>
  <c r="I19" i="10"/>
  <c r="K19" i="10"/>
  <c r="M19" i="10"/>
  <c r="I20" i="10"/>
  <c r="K20" i="10"/>
  <c r="M20" i="10"/>
  <c r="I21" i="10"/>
  <c r="K21" i="10"/>
  <c r="M21" i="10"/>
  <c r="I22" i="10"/>
  <c r="K22" i="10"/>
  <c r="M22" i="10"/>
  <c r="I23" i="10"/>
  <c r="K23" i="10"/>
  <c r="M23" i="10"/>
  <c r="I24" i="10"/>
  <c r="K24" i="10"/>
  <c r="M24" i="10"/>
  <c r="I25" i="10"/>
  <c r="K25" i="10"/>
  <c r="M25" i="10"/>
  <c r="I26" i="10"/>
  <c r="K26" i="10"/>
  <c r="M26" i="10"/>
  <c r="I27" i="10"/>
  <c r="K27" i="10"/>
  <c r="M27" i="10"/>
  <c r="I28" i="10"/>
  <c r="K28" i="10"/>
  <c r="M28" i="10"/>
  <c r="I29" i="10"/>
  <c r="K29" i="10"/>
  <c r="M29" i="10"/>
  <c r="I30" i="10"/>
  <c r="K30" i="10"/>
  <c r="M30" i="10"/>
  <c r="I31" i="10"/>
  <c r="K31" i="10"/>
  <c r="M31" i="10"/>
  <c r="I32" i="10"/>
  <c r="K32" i="10"/>
  <c r="M32" i="10"/>
  <c r="I33" i="10"/>
  <c r="K33" i="10"/>
  <c r="M33" i="10"/>
  <c r="I34" i="10"/>
  <c r="K34" i="10"/>
  <c r="M34" i="10"/>
  <c r="I35" i="10"/>
  <c r="K35" i="10"/>
  <c r="M35" i="10"/>
  <c r="I36" i="10"/>
  <c r="K36" i="10"/>
  <c r="M36" i="10"/>
  <c r="I37" i="10"/>
  <c r="K37" i="10"/>
  <c r="M37" i="10"/>
  <c r="I38" i="10"/>
  <c r="K38" i="10"/>
  <c r="M38" i="10"/>
  <c r="I39" i="10"/>
  <c r="K39" i="10"/>
  <c r="M39" i="10"/>
  <c r="I40" i="10"/>
  <c r="K40" i="10"/>
  <c r="M40" i="10"/>
  <c r="I41" i="10"/>
  <c r="K41" i="10"/>
  <c r="M41" i="10"/>
  <c r="I42" i="10"/>
  <c r="K42" i="10"/>
  <c r="M42" i="10"/>
  <c r="I43" i="10"/>
  <c r="K43" i="10"/>
  <c r="M43" i="10"/>
  <c r="I44" i="10"/>
  <c r="K44" i="10"/>
  <c r="M44" i="10"/>
  <c r="I45" i="10"/>
  <c r="K45" i="10"/>
  <c r="M45" i="10"/>
  <c r="I46" i="10"/>
  <c r="K46" i="10"/>
  <c r="M46" i="10"/>
  <c r="I47" i="10"/>
  <c r="K47" i="10"/>
  <c r="M47" i="10"/>
  <c r="I48" i="10"/>
  <c r="K48" i="10"/>
  <c r="M48" i="10"/>
  <c r="I49" i="10"/>
  <c r="K49" i="10"/>
  <c r="M49" i="10"/>
  <c r="I50" i="10"/>
  <c r="K50" i="10"/>
  <c r="M50" i="10"/>
  <c r="I51" i="10"/>
  <c r="K51" i="10"/>
  <c r="M51" i="10"/>
  <c r="I52" i="10"/>
  <c r="K52" i="10"/>
  <c r="M52" i="10"/>
  <c r="I53" i="10"/>
  <c r="K53" i="10"/>
  <c r="M53" i="10"/>
  <c r="I54" i="10"/>
  <c r="K54" i="10"/>
  <c r="M54" i="10"/>
  <c r="I55" i="10"/>
  <c r="K55" i="10"/>
  <c r="M55" i="10"/>
  <c r="I56" i="10"/>
  <c r="K56" i="10"/>
  <c r="M56" i="10"/>
  <c r="I57" i="10"/>
  <c r="K57" i="10"/>
  <c r="M57" i="10"/>
  <c r="I58" i="10"/>
  <c r="K58" i="10"/>
  <c r="M58" i="10"/>
  <c r="I59" i="10"/>
  <c r="K59" i="10"/>
  <c r="M59" i="10"/>
  <c r="I60" i="10"/>
  <c r="K60" i="10"/>
  <c r="M60" i="10"/>
  <c r="I61" i="10"/>
  <c r="K61" i="10"/>
  <c r="M61" i="10"/>
  <c r="I62" i="10"/>
  <c r="K62" i="10"/>
  <c r="M62" i="10"/>
  <c r="I63" i="10"/>
  <c r="K63" i="10"/>
  <c r="M63" i="10"/>
  <c r="I64" i="10"/>
  <c r="K64" i="10"/>
  <c r="M64" i="10"/>
  <c r="I65" i="10"/>
  <c r="K65" i="10"/>
  <c r="M65" i="10"/>
  <c r="I66" i="10"/>
  <c r="K66" i="10"/>
  <c r="M66" i="10"/>
  <c r="I67" i="10"/>
  <c r="K67" i="10"/>
  <c r="M67" i="10"/>
  <c r="I68" i="10"/>
  <c r="K68" i="10"/>
  <c r="M68" i="10"/>
  <c r="M14" i="10"/>
  <c r="K14" i="10"/>
  <c r="I14" i="10"/>
  <c r="I69" i="10" l="1"/>
  <c r="K69" i="10"/>
  <c r="F67" i="10"/>
  <c r="F68" i="10"/>
  <c r="H67" i="10"/>
  <c r="H68" i="10"/>
  <c r="H64" i="10"/>
  <c r="H65" i="10"/>
  <c r="H66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14" i="10"/>
  <c r="F14" i="10"/>
  <c r="F64" i="10"/>
  <c r="F65" i="10"/>
  <c r="F66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J58" i="10" l="1"/>
  <c r="N58" i="10"/>
  <c r="L58" i="10"/>
  <c r="J54" i="10"/>
  <c r="N54" i="10"/>
  <c r="L54" i="10"/>
  <c r="J50" i="10"/>
  <c r="N50" i="10"/>
  <c r="L50" i="10"/>
  <c r="J46" i="10"/>
  <c r="N46" i="10"/>
  <c r="L46" i="10"/>
  <c r="J42" i="10"/>
  <c r="N42" i="10"/>
  <c r="L42" i="10"/>
  <c r="J38" i="10"/>
  <c r="N38" i="10"/>
  <c r="L38" i="10"/>
  <c r="J34" i="10"/>
  <c r="N34" i="10"/>
  <c r="L34" i="10"/>
  <c r="J30" i="10"/>
  <c r="N30" i="10"/>
  <c r="L30" i="10"/>
  <c r="J26" i="10"/>
  <c r="N26" i="10"/>
  <c r="L26" i="10"/>
  <c r="J22" i="10"/>
  <c r="N22" i="10"/>
  <c r="L22" i="10"/>
  <c r="J18" i="10"/>
  <c r="N18" i="10"/>
  <c r="L18" i="10"/>
  <c r="J66" i="10"/>
  <c r="N66" i="10"/>
  <c r="L66" i="10"/>
  <c r="L67" i="10"/>
  <c r="J67" i="10"/>
  <c r="N67" i="10"/>
  <c r="L61" i="10"/>
  <c r="J61" i="10"/>
  <c r="N61" i="10"/>
  <c r="L57" i="10"/>
  <c r="J57" i="10"/>
  <c r="N57" i="10"/>
  <c r="L53" i="10"/>
  <c r="J53" i="10"/>
  <c r="N53" i="10"/>
  <c r="L49" i="10"/>
  <c r="J49" i="10"/>
  <c r="N49" i="10"/>
  <c r="L45" i="10"/>
  <c r="J45" i="10"/>
  <c r="N45" i="10"/>
  <c r="L41" i="10"/>
  <c r="J41" i="10"/>
  <c r="N41" i="10"/>
  <c r="L37" i="10"/>
  <c r="J37" i="10"/>
  <c r="N37" i="10"/>
  <c r="L33" i="10"/>
  <c r="J33" i="10"/>
  <c r="N33" i="10"/>
  <c r="L29" i="10"/>
  <c r="J29" i="10"/>
  <c r="N29" i="10"/>
  <c r="L25" i="10"/>
  <c r="J25" i="10"/>
  <c r="N25" i="10"/>
  <c r="L21" i="10"/>
  <c r="J21" i="10"/>
  <c r="N21" i="10"/>
  <c r="L17" i="10"/>
  <c r="J17" i="10"/>
  <c r="N17" i="10"/>
  <c r="L65" i="10"/>
  <c r="J65" i="10"/>
  <c r="N65" i="10"/>
  <c r="J60" i="10"/>
  <c r="N60" i="10"/>
  <c r="L60" i="10"/>
  <c r="J56" i="10"/>
  <c r="N56" i="10"/>
  <c r="L56" i="10"/>
  <c r="J52" i="10"/>
  <c r="N52" i="10"/>
  <c r="L52" i="10"/>
  <c r="J48" i="10"/>
  <c r="N48" i="10"/>
  <c r="L48" i="10"/>
  <c r="J44" i="10"/>
  <c r="N44" i="10"/>
  <c r="L44" i="10"/>
  <c r="J40" i="10"/>
  <c r="N40" i="10"/>
  <c r="L40" i="10"/>
  <c r="J36" i="10"/>
  <c r="N36" i="10"/>
  <c r="L36" i="10"/>
  <c r="J32" i="10"/>
  <c r="N32" i="10"/>
  <c r="L32" i="10"/>
  <c r="J28" i="10"/>
  <c r="N28" i="10"/>
  <c r="L28" i="10"/>
  <c r="J24" i="10"/>
  <c r="N24" i="10"/>
  <c r="L24" i="10"/>
  <c r="J20" i="10"/>
  <c r="N20" i="10"/>
  <c r="L20" i="10"/>
  <c r="J16" i="10"/>
  <c r="N16" i="10"/>
  <c r="L16" i="10"/>
  <c r="J64" i="10"/>
  <c r="N64" i="10"/>
  <c r="L64" i="10"/>
  <c r="L59" i="10"/>
  <c r="J59" i="10"/>
  <c r="N59" i="10"/>
  <c r="L55" i="10"/>
  <c r="J55" i="10"/>
  <c r="N55" i="10"/>
  <c r="L51" i="10"/>
  <c r="J51" i="10"/>
  <c r="N51" i="10"/>
  <c r="L47" i="10"/>
  <c r="J47" i="10"/>
  <c r="N47" i="10"/>
  <c r="L43" i="10"/>
  <c r="J43" i="10"/>
  <c r="N43" i="10"/>
  <c r="L39" i="10"/>
  <c r="J39" i="10"/>
  <c r="N39" i="10"/>
  <c r="L35" i="10"/>
  <c r="J35" i="10"/>
  <c r="N35" i="10"/>
  <c r="L31" i="10"/>
  <c r="J31" i="10"/>
  <c r="N31" i="10"/>
  <c r="L27" i="10"/>
  <c r="J27" i="10"/>
  <c r="N27" i="10"/>
  <c r="L23" i="10"/>
  <c r="J23" i="10"/>
  <c r="N23" i="10"/>
  <c r="L19" i="10"/>
  <c r="J19" i="10"/>
  <c r="N19" i="10"/>
  <c r="L15" i="10"/>
  <c r="J15" i="10"/>
  <c r="N15" i="10"/>
  <c r="J14" i="10"/>
  <c r="N14" i="10"/>
  <c r="L14" i="10"/>
  <c r="J68" i="10"/>
  <c r="N68" i="10"/>
  <c r="L68" i="10"/>
  <c r="H69" i="10"/>
  <c r="F63" i="10"/>
  <c r="L63" i="10" l="1"/>
  <c r="J63" i="10"/>
  <c r="N63" i="10"/>
  <c r="M69" i="10"/>
  <c r="F62" i="10"/>
  <c r="J62" i="10" l="1"/>
  <c r="J69" i="10" s="1"/>
  <c r="N62" i="10"/>
  <c r="L62" i="10"/>
  <c r="L69" i="10" s="1"/>
  <c r="N69" i="10"/>
  <c r="F69" i="10"/>
</calcChain>
</file>

<file path=xl/sharedStrings.xml><?xml version="1.0" encoding="utf-8"?>
<sst xmlns="http://schemas.openxmlformats.org/spreadsheetml/2006/main" count="133" uniqueCount="79">
  <si>
    <t>Unid Medida</t>
  </si>
  <si>
    <t>Cant.</t>
  </si>
  <si>
    <t>Total</t>
  </si>
  <si>
    <t>ITEMS- Descripción</t>
  </si>
  <si>
    <t xml:space="preserve">Condiciones </t>
  </si>
  <si>
    <t>Ficha Técnica</t>
  </si>
  <si>
    <t xml:space="preserve">Vr. Unitario con IVA </t>
  </si>
  <si>
    <t>Vr. Unitario con IVA</t>
  </si>
  <si>
    <t>Horas</t>
  </si>
  <si>
    <t>ITEMS</t>
  </si>
  <si>
    <t>Unidad</t>
  </si>
  <si>
    <t>VALOR PROMEDIO DEL ESTUDIO DE MERCADO</t>
  </si>
  <si>
    <t>VALORES UNITARIOS MINIMOS</t>
  </si>
  <si>
    <t>VALORES  TOTALES MINIMOS</t>
  </si>
  <si>
    <t>VALORES UNITARIOS MAXIMOS</t>
  </si>
  <si>
    <t xml:space="preserve">VALORES TOTALES MAXIMOS </t>
  </si>
  <si>
    <t>PROMEDIO TOTALES</t>
  </si>
  <si>
    <t>MCO GLOBAL</t>
  </si>
  <si>
    <r>
      <t xml:space="preserve">PROCESO DE CONTRATACIÓN SUBASTA INVERSA ELECTRONICA O PRESENCIAL
</t>
    </r>
    <r>
      <rPr>
        <b/>
        <sz val="12"/>
        <color theme="1"/>
        <rFont val="Calibri"/>
        <family val="2"/>
        <scheme val="minor"/>
      </rPr>
      <t>OBJETO</t>
    </r>
    <r>
      <rPr>
        <sz val="12"/>
        <color theme="1"/>
        <rFont val="Calibri"/>
        <family val="2"/>
        <scheme val="minor"/>
      </rPr>
      <t>: "CONTRATAR LA EXTENSIÓN DE GARANTÍAS CISCO SUPPORT, ASÍ COMO LA ADQUISICIÓN DE EQUIPOS DE CONECTIVIDAD Y BOLSA DE HORAS DE SOPORTE TÉCNICO ESPECIALIZADO".</t>
    </r>
  </si>
  <si>
    <t>Presupuesto: $  730.000.000</t>
  </si>
  <si>
    <t>TECNOLOGÍA INFORMATICA TECINF</t>
  </si>
  <si>
    <t xml:space="preserve">Cisco Support Basic para: C9407R-96U-BNDL-A con serial: FXS2220Q0G0 </t>
  </si>
  <si>
    <t>Cisco Support Basic para: C9200L-24P-4X-E con serial: JAE24261LJN</t>
  </si>
  <si>
    <t>Cisco Support Basic para: C9200L-24P-4X-E con serial: JAE24261LHB</t>
  </si>
  <si>
    <t>Cisco Support Basic para: C9200L-24P-4X-E con serial: JAE24190LD1</t>
  </si>
  <si>
    <t>Cisco Support Basic para: C9200L-24P-4X-E con serial: JAE24261SAP</t>
  </si>
  <si>
    <t>Cisco Support Basic para: C9200L-24P-4X-E con serial: JAE24261SUC</t>
  </si>
  <si>
    <t>Cisco Support Basic para: C9200L-48P-4X-E con serial: JAD24280DHX</t>
  </si>
  <si>
    <t>Cisco Support Basic para: C9200L-48P-4X-E con serial: JAD24280DBR</t>
  </si>
  <si>
    <t>Cisco Support Basic para: C9200L-48P-4X-E con serial: JAD24270BM0</t>
  </si>
  <si>
    <t>Cisco Support Basic para: C9200L-48P-4X-E con serial: JAD24270BN3</t>
  </si>
  <si>
    <t>Cisco Support Basic para: C9200L-48P-4X-E con serial: JAD24270BV2</t>
  </si>
  <si>
    <t>Cisco Support Basic para: C9200L-48P-4X-E con serial: JAD24270BW3</t>
  </si>
  <si>
    <t>Cisco Support Basic para: C9200L-48P-4X-E con serial: JAD24270BSL</t>
  </si>
  <si>
    <t>Cisco Support Basic para: C9200L-48P-4X-E con serial: JAD24270BR7</t>
  </si>
  <si>
    <t>Cisco Support Basic para: C9200L-48P-4X-E con serial: JAD24270BJJ</t>
  </si>
  <si>
    <t>Cisco Support Basic para: C9200L-24P-4X-E con serial: JAE24261SBQ</t>
  </si>
  <si>
    <t>Cisco Support Basic para: C9200L-48P-4X-E con serial: JAE25270SMQ</t>
  </si>
  <si>
    <t>Cisco Support Basic para: C9200L-48P-4X-E con serial: JAE25280135</t>
  </si>
  <si>
    <t>Cisco Support Basic para: C9200L-48P-4X-E con serial: JAE25281G82</t>
  </si>
  <si>
    <t>Cisco Support Basic para: C9200L-48P-4X-E con serial: JAE25281HZJ</t>
  </si>
  <si>
    <t>Cisco Support Basic para: C9200L-48P-4X-E con serial: JAE25281GAM</t>
  </si>
  <si>
    <t>Cisco Support Basic para: C9200L-48P-4X-E con serial: JAE25281GMW</t>
  </si>
  <si>
    <t>Cisco Support Basic para: C9300L-24T-A con serial: FJC2526158X</t>
  </si>
  <si>
    <t>Cisco Support Basic para: C9300L-24T-A con serial: FJC2526170D</t>
  </si>
  <si>
    <t>Cisco Support Basic para: C9200L-48P-4X-E con serial: JAE25351UM8</t>
  </si>
  <si>
    <t>Cisco Support Basic para: C9200L-48P-4X-E con serial: JAE25351UPD</t>
  </si>
  <si>
    <t>Cisco Support Basic para: C9300L-48T con serial: FJC2335E0PW</t>
  </si>
  <si>
    <t>Cisco Support Basic para: C9300L-48T con serial: FJC2335S13Y</t>
  </si>
  <si>
    <t>Cisco Support Basic para: C9300L-48 con serial: FJC24431FGA</t>
  </si>
  <si>
    <t>Cisco Support Basic para: C9200L-24P-4X con serial: JAE240916DZ</t>
  </si>
  <si>
    <t>Cisco Support Basic para: C9200L-24P-4X con serial: JAE240916ED</t>
  </si>
  <si>
    <t>Cisco Support Basic para: MDS 9132T 32X32G con serial: JPG24430082</t>
  </si>
  <si>
    <t>Cisco Support Basic para: MDS 9132T 32X32G con serial: JPG2442003K</t>
  </si>
  <si>
    <t>Cisco Support Basic para: C9200L-48P-4X-A con serial: JAE26141L3D</t>
  </si>
  <si>
    <t>Cisco Support Basic para: C9200L-48P-4X-A con serial: JAE26141L9T</t>
  </si>
  <si>
    <t>Cisco Support Basic para: C9200L-48P-4X-A con serial: JAE26141LN6</t>
  </si>
  <si>
    <t>Cisco Support Basic para: C9200L-48P-4X-A con serial: JAE26141NK6</t>
  </si>
  <si>
    <t>Cisco Support Basic para: C9200L-24P-4X-E con serial: JAE26141NKT</t>
  </si>
  <si>
    <t>Cisco Support Basic para: C9200L-24P-4X-E con serial: JAE26141NUK</t>
  </si>
  <si>
    <t>Cisco Support Basic para: C9200L-24P-4X-E con serial: JAE255118RS</t>
  </si>
  <si>
    <t>Cisco Support Basic para: C9200L-24P-4X-E con serial: JAE26020U0M</t>
  </si>
  <si>
    <t>Cisco Support Basic para: C9200L-24P-4X-E con serial: JAE26020UGT</t>
  </si>
  <si>
    <t>Cisco Support Basic para: C9200L-24P-4X-E con serial: JAE2611005N</t>
  </si>
  <si>
    <t>Cisco Support Basic para: CBS350-12XS-NA con serial: PSZ27181SN3</t>
  </si>
  <si>
    <t>Cisco Support Basic para: C9200-24P-4X-E con serial: FOC270203Y0</t>
  </si>
  <si>
    <t>Cisco Support Basic para: C9200-48P-4X-E con serial: FOC27150N34</t>
  </si>
  <si>
    <t>Cisco Support Basic para: C9200-48P-4X-E con serial: FOC27150N4Q</t>
  </si>
  <si>
    <t>Cisco Support Basic para: C9200-48P-4X-E con serial: FOC27147G3V</t>
  </si>
  <si>
    <t>Cisco Support Basic para: C9200-48P-4X-E con serial: FOC27147HNU</t>
  </si>
  <si>
    <t>Cisco Support Basic para: C9200-48P-4X-E con serial: FOC27150LT3</t>
  </si>
  <si>
    <t>Cisco Catalyst C9300-48P-48UXM-E</t>
  </si>
  <si>
    <t>Cisco 9200L-48P-4X-E.</t>
  </si>
  <si>
    <t>Cisco 9200L-24P-4X-E.</t>
  </si>
  <si>
    <t xml:space="preserve">Soporte Técnico en Sitio Disponibilidad: de lunes a viernes (5x8), con un tiempo de respuesta en remoto de 4 horas desde el momento en que se solicita el servicio. </t>
  </si>
  <si>
    <t xml:space="preserve">Soporte Técnico Especializado
Disponibilidad: de lunes a domingo (7x24x4), con un tiempo de respuesta en remoto de 4 horas desde el momento en que se solicita el servicio. </t>
  </si>
  <si>
    <t>PROMEDIO UNITARIOS</t>
  </si>
  <si>
    <r>
      <t>ANÁLISIS DEL COMPARATIVO DE PRECIOS DEL MERCADO: Una vez recibidas las cotizaciones de las firmas MCO GLOBAL SAS, TECNOLOGÍA INFORMATICA TECINF Y BOYRA SAS, se procede a identificar cada uno de los valores propuestos para cada ítem requerido por la UAEMC.  De esta forma, se establecen los valores minimo, maximos y promedio de cada uno de los Items, observando que el total de los ítems requeridos se ubican en $648.337.093,85 en sus valores Mínimos, $800.304.918,85 en sus valores Máximos,y  $724.321.006,35 en los valores promedio.
De acuerdo con lo anterior y teniendo en cuenta que a las empresas se les solicitó cotización en el marco del estudio de mercado bajo las mismas condiciones de cantidad y especificaciones técnicas para el presente proceso de contratación se tomaran los valores promedio, es asi que se considera que el valor del proceso de contratacion sera por la suma d</t>
    </r>
    <r>
      <rPr>
        <sz val="11"/>
        <color rgb="FFFF0000"/>
        <rFont val="Calibri"/>
        <family val="2"/>
        <scheme val="minor"/>
      </rPr>
      <t xml:space="preserve">e </t>
    </r>
    <r>
      <rPr>
        <sz val="11"/>
        <rFont val="Calibri"/>
        <family val="2"/>
        <scheme val="minor"/>
      </rPr>
      <t>$724.321.006,35 M/L</t>
    </r>
    <r>
      <rPr>
        <sz val="11"/>
        <color theme="1"/>
        <rFont val="Calibri"/>
        <family val="2"/>
        <scheme val="minor"/>
      </rPr>
      <t>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</si>
  <si>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PAABS </t>
    </r>
    <r>
      <rPr>
        <b/>
        <sz val="11"/>
        <rFont val="Calibri"/>
        <family val="2"/>
        <scheme val="minor"/>
      </rPr>
      <t>2026 V19 
 Línea 471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</si>
</sst>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#,##0_);[Red]\(&quot;$&quot;#,##0\)"/>
    <numFmt numFmtId="165" formatCode="_-&quot;$&quot;* #,##0.00_-;\-&quot;$&quot;* #,##0.00_-;_-&quot;$&quot;* &quot;-&quot;??_-;_-@_-"/>
    <numFmt numFmtId="166" formatCode="#,##0;[Red]#,##0"/>
    <numFmt numFmtId="167" formatCode="#,##0.00_ ;\-#,##0.0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6EFCE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DEBFF"/>
        <bgColor indexed="64"/>
      </patternFill>
    </fill>
    <fill>
      <patternFill patternType="solid">
        <fgColor rgb="FFFCCDB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theme="0"/>
      </bottom>
      <diagonal/>
    </border>
    <border>
      <left/>
      <right/>
      <top style="thin">
        <color auto="1"/>
      </top>
      <bottom style="medium">
        <color theme="0"/>
      </bottom>
      <diagonal/>
    </border>
    <border>
      <left/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/>
      <top style="medium">
        <color theme="0"/>
      </top>
      <bottom style="thin">
        <color auto="1"/>
      </bottom>
      <diagonal/>
    </border>
    <border>
      <left/>
      <right/>
      <top style="medium">
        <color theme="0"/>
      </top>
      <bottom style="thin">
        <color auto="1"/>
      </bottom>
      <diagonal/>
    </border>
    <border>
      <left/>
      <right style="thin">
        <color auto="1"/>
      </right>
      <top style="medium">
        <color theme="0"/>
      </top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4" borderId="0" applyNumberFormat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8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2" borderId="0" xfId="0" applyNumberFormat="1" applyFill="1" applyAlignment="1">
      <alignment vertical="center"/>
    </xf>
    <xf numFmtId="4" fontId="4" fillId="0" borderId="0" xfId="0" applyNumberFormat="1" applyFont="1" applyAlignment="1">
      <alignment vertical="center"/>
    </xf>
    <xf numFmtId="4" fontId="7" fillId="7" borderId="1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12" fillId="2" borderId="0" xfId="0" applyNumberFormat="1" applyFont="1" applyFill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15" xfId="0" applyFont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4" fontId="11" fillId="0" borderId="1" xfId="4" applyNumberFormat="1" applyFont="1" applyBorder="1"/>
    <xf numFmtId="167" fontId="11" fillId="0" borderId="1" xfId="4" applyNumberFormat="1" applyFont="1" applyBorder="1" applyAlignment="1">
      <alignment vertical="center"/>
    </xf>
    <xf numFmtId="4" fontId="8" fillId="0" borderId="1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vertical="center"/>
    </xf>
    <xf numFmtId="3" fontId="8" fillId="6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7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2" fillId="5" borderId="19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13" fillId="8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4" fontId="2" fillId="3" borderId="17" xfId="0" applyNumberFormat="1" applyFont="1" applyFill="1" applyBorder="1" applyAlignment="1">
      <alignment horizontal="center" vertical="center"/>
    </xf>
    <xf numFmtId="4" fontId="2" fillId="3" borderId="18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" fontId="2" fillId="3" borderId="16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3" fontId="2" fillId="3" borderId="16" xfId="0" applyNumberFormat="1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4" fontId="7" fillId="9" borderId="16" xfId="0" applyNumberFormat="1" applyFont="1" applyFill="1" applyBorder="1" applyAlignment="1">
      <alignment horizontal="center" vertical="center" wrapText="1"/>
    </xf>
    <xf numFmtId="4" fontId="7" fillId="9" borderId="2" xfId="0" applyNumberFormat="1" applyFont="1" applyFill="1" applyBorder="1" applyAlignment="1">
      <alignment horizontal="center" vertical="center" wrapText="1"/>
    </xf>
    <xf numFmtId="4" fontId="7" fillId="10" borderId="16" xfId="0" applyNumberFormat="1" applyFont="1" applyFill="1" applyBorder="1" applyAlignment="1">
      <alignment horizontal="center" vertical="center" wrapText="1"/>
    </xf>
    <xf numFmtId="4" fontId="7" fillId="10" borderId="2" xfId="0" applyNumberFormat="1" applyFont="1" applyFill="1" applyBorder="1" applyAlignment="1">
      <alignment horizontal="center" vertical="center" wrapText="1"/>
    </xf>
    <xf numFmtId="4" fontId="8" fillId="11" borderId="1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0" xfId="0" applyFill="1" applyBorder="1" applyAlignment="1">
      <alignment vertical="top" wrapText="1"/>
    </xf>
    <xf numFmtId="164" fontId="0" fillId="2" borderId="0" xfId="0" applyNumberFormat="1" applyFill="1" applyBorder="1" applyAlignment="1">
      <alignment vertical="center" wrapText="1"/>
    </xf>
    <xf numFmtId="4" fontId="4" fillId="0" borderId="0" xfId="0" applyNumberFormat="1" applyFont="1" applyBorder="1" applyAlignment="1">
      <alignment vertical="center"/>
    </xf>
    <xf numFmtId="4" fontId="0" fillId="2" borderId="0" xfId="0" applyNumberFormat="1" applyFill="1" applyBorder="1" applyAlignment="1">
      <alignment vertical="center"/>
    </xf>
    <xf numFmtId="164" fontId="0" fillId="0" borderId="0" xfId="0" applyNumberFormat="1" applyBorder="1" applyAlignment="1">
      <alignment vertical="center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</cellXfs>
  <cellStyles count="5">
    <cellStyle name="Bueno" xfId="2" builtinId="26"/>
    <cellStyle name="Currency 3 2" xfId="3" xr:uid="{16F27276-580B-4D37-A7C4-D98150F75A26}"/>
    <cellStyle name="Moneda" xfId="1" builtinId="4"/>
    <cellStyle name="Moneda 2" xfId="4" xr:uid="{12F7A995-0B56-4DE0-A35D-E4DB8C24A169}"/>
    <cellStyle name="Normal" xfId="0" builtinId="0"/>
  </cellStyles>
  <dxfs count="0"/>
  <tableStyles count="0" defaultTableStyle="TableStyleMedium2" defaultPivotStyle="PivotStyleLight16"/>
  <colors>
    <mruColors>
      <color rgb="FFFCCDBA"/>
      <color rgb="FFBD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112218</xdr:rowOff>
    </xdr:from>
    <xdr:to>
      <xdr:col>0</xdr:col>
      <xdr:colOff>1253289</xdr:colOff>
      <xdr:row>3</xdr:row>
      <xdr:rowOff>60904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848" b="22603"/>
        <a:stretch/>
      </xdr:blipFill>
      <xdr:spPr>
        <a:xfrm>
          <a:off x="0" y="112218"/>
          <a:ext cx="1253289" cy="512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T91"/>
  <sheetViews>
    <sheetView showGridLines="0" tabSelected="1" zoomScale="55" zoomScaleNormal="55" workbookViewId="0">
      <selection activeCell="L8" sqref="L8"/>
    </sheetView>
  </sheetViews>
  <sheetFormatPr baseColWidth="10" defaultRowHeight="15" x14ac:dyDescent="0.25"/>
  <cols>
    <col min="1" max="1" width="19.28515625" style="2" customWidth="1"/>
    <col min="2" max="2" width="68.85546875" style="1" bestFit="1" customWidth="1"/>
    <col min="3" max="3" width="5.7109375" style="2" bestFit="1" customWidth="1"/>
    <col min="4" max="4" width="8" style="2" bestFit="1" customWidth="1"/>
    <col min="5" max="5" width="19.42578125" style="23" bestFit="1" customWidth="1"/>
    <col min="6" max="6" width="20" style="23" bestFit="1" customWidth="1"/>
    <col min="7" max="7" width="15.42578125" style="23" bestFit="1" customWidth="1"/>
    <col min="8" max="8" width="19.7109375" style="16" customWidth="1"/>
    <col min="9" max="9" width="19.42578125" style="16" customWidth="1"/>
    <col min="10" max="10" width="22.28515625" style="16" customWidth="1"/>
    <col min="11" max="11" width="28.85546875" style="16" bestFit="1" customWidth="1"/>
    <col min="12" max="12" width="27" style="16" bestFit="1" customWidth="1"/>
    <col min="13" max="13" width="29.28515625" style="16" bestFit="1" customWidth="1"/>
    <col min="14" max="14" width="27" style="35" bestFit="1" customWidth="1"/>
    <col min="15" max="15" width="21.42578125" style="16" bestFit="1" customWidth="1"/>
    <col min="16" max="16" width="27" style="23" bestFit="1" customWidth="1"/>
    <col min="17" max="17" width="16.28515625" style="26" customWidth="1"/>
    <col min="18" max="18" width="14.85546875" style="1" bestFit="1" customWidth="1"/>
    <col min="19" max="19" width="14.5703125" style="1" customWidth="1"/>
    <col min="20" max="16384" width="11.42578125" style="1"/>
  </cols>
  <sheetData>
    <row r="1" spans="1:20" ht="15" customHeight="1" x14ac:dyDescent="0.25">
      <c r="A1" s="47"/>
      <c r="B1" s="38" t="s">
        <v>18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40"/>
      <c r="Q1" s="25"/>
      <c r="R1" s="4"/>
      <c r="S1" s="4"/>
    </row>
    <row r="2" spans="1:20" x14ac:dyDescent="0.25">
      <c r="A2" s="48"/>
      <c r="B2" s="41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3"/>
      <c r="Q2" s="25"/>
      <c r="R2" s="4"/>
      <c r="S2" s="4"/>
      <c r="T2" s="4"/>
    </row>
    <row r="3" spans="1:20" x14ac:dyDescent="0.25">
      <c r="A3" s="48"/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25"/>
      <c r="R3" s="4"/>
      <c r="S3" s="4"/>
      <c r="T3" s="4"/>
    </row>
    <row r="4" spans="1:20" ht="15.75" thickBot="1" x14ac:dyDescent="0.3">
      <c r="A4" s="49"/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6"/>
      <c r="Q4" s="25"/>
      <c r="R4" s="4"/>
      <c r="S4" s="4"/>
      <c r="T4" s="4"/>
    </row>
    <row r="5" spans="1:20" x14ac:dyDescent="0.25">
      <c r="A5" s="6"/>
      <c r="B5" s="60"/>
      <c r="C5" s="60"/>
      <c r="D5" s="60"/>
      <c r="E5" s="60"/>
      <c r="F5" s="5"/>
      <c r="G5" s="15"/>
      <c r="H5" s="15"/>
      <c r="I5" s="15"/>
      <c r="J5" s="15"/>
      <c r="K5" s="15"/>
      <c r="L5" s="15"/>
      <c r="M5" s="15"/>
      <c r="N5" s="33"/>
      <c r="O5" s="25"/>
      <c r="P5" s="4"/>
      <c r="Q5" s="4"/>
      <c r="R5" s="4"/>
    </row>
    <row r="6" spans="1:20" ht="15.75" thickBot="1" x14ac:dyDescent="0.3">
      <c r="A6" s="8"/>
      <c r="B6" s="4"/>
      <c r="C6" s="4"/>
      <c r="D6" s="4"/>
      <c r="E6" s="15"/>
      <c r="F6" s="15"/>
      <c r="G6" s="15"/>
      <c r="H6" s="15"/>
      <c r="I6" s="15"/>
      <c r="J6" s="15"/>
      <c r="K6" s="15"/>
      <c r="L6" s="15"/>
      <c r="M6" s="15"/>
      <c r="N6" s="33"/>
      <c r="O6" s="25"/>
      <c r="P6" s="4"/>
      <c r="Q6" s="4"/>
      <c r="R6" s="4"/>
    </row>
    <row r="7" spans="1:20" ht="15.75" thickBot="1" x14ac:dyDescent="0.3">
      <c r="A7" s="8"/>
      <c r="B7" s="4"/>
      <c r="C7" s="4"/>
      <c r="D7" s="4"/>
      <c r="E7" s="69" t="s">
        <v>5</v>
      </c>
      <c r="F7" s="70"/>
      <c r="G7" s="15"/>
      <c r="H7" s="15"/>
      <c r="I7" s="15"/>
      <c r="J7" s="15"/>
      <c r="K7" s="15"/>
      <c r="L7" s="15"/>
      <c r="M7" s="15"/>
      <c r="N7" s="33"/>
      <c r="O7" s="25"/>
      <c r="P7" s="4"/>
      <c r="Q7" s="4"/>
      <c r="R7" s="4"/>
    </row>
    <row r="8" spans="1:20" ht="30.75" customHeight="1" x14ac:dyDescent="0.25">
      <c r="A8" s="8"/>
      <c r="B8" s="4"/>
      <c r="C8" s="4"/>
      <c r="D8" s="4"/>
      <c r="E8" s="90" t="s">
        <v>78</v>
      </c>
      <c r="F8" s="91"/>
      <c r="G8" s="15"/>
      <c r="H8" s="15"/>
      <c r="I8" s="15"/>
      <c r="J8" s="15"/>
      <c r="K8" s="15"/>
      <c r="L8" s="15"/>
      <c r="M8" s="15"/>
      <c r="N8" s="33"/>
      <c r="O8" s="25"/>
      <c r="P8" s="4"/>
      <c r="Q8" s="4"/>
      <c r="R8" s="4"/>
    </row>
    <row r="9" spans="1:20" ht="24" customHeight="1" x14ac:dyDescent="0.25">
      <c r="A9" s="8"/>
      <c r="B9" s="4"/>
      <c r="C9" s="4"/>
      <c r="D9" s="4"/>
      <c r="E9" s="63" t="s">
        <v>19</v>
      </c>
      <c r="F9" s="64"/>
      <c r="G9" s="15"/>
      <c r="H9" s="15"/>
      <c r="I9" s="15"/>
      <c r="J9" s="15"/>
      <c r="K9" s="15"/>
      <c r="L9" s="15"/>
      <c r="M9" s="15"/>
      <c r="N9" s="33"/>
      <c r="O9" s="25"/>
      <c r="P9" s="4"/>
      <c r="Q9" s="4"/>
      <c r="R9" s="4"/>
    </row>
    <row r="10" spans="1:20" ht="29.25" customHeight="1" thickBot="1" x14ac:dyDescent="0.3">
      <c r="A10" s="8"/>
      <c r="B10" s="4"/>
      <c r="C10" s="4"/>
      <c r="D10" s="4"/>
      <c r="E10" s="61"/>
      <c r="F10" s="62"/>
      <c r="G10" s="15"/>
      <c r="H10" s="15"/>
      <c r="I10" s="15"/>
      <c r="J10" s="15"/>
      <c r="K10" s="15"/>
      <c r="L10" s="15"/>
      <c r="M10" s="15"/>
      <c r="N10" s="33"/>
      <c r="O10" s="25"/>
      <c r="P10" s="4"/>
      <c r="Q10" s="4"/>
      <c r="R10" s="4"/>
    </row>
    <row r="11" spans="1:20" x14ac:dyDescent="0.25">
      <c r="A11" s="8"/>
      <c r="B11" s="4"/>
      <c r="C11" s="4"/>
      <c r="D11" s="4"/>
      <c r="E11" s="15"/>
      <c r="F11" s="15"/>
      <c r="G11" s="24"/>
      <c r="H11" s="15"/>
      <c r="I11" s="15"/>
      <c r="J11" s="15"/>
      <c r="K11" s="15"/>
      <c r="L11" s="15"/>
      <c r="M11" s="15"/>
      <c r="N11" s="33"/>
      <c r="O11" s="25"/>
      <c r="P11" s="4"/>
      <c r="Q11" s="4"/>
      <c r="R11" s="4"/>
    </row>
    <row r="12" spans="1:20" ht="27" customHeight="1" thickBot="1" x14ac:dyDescent="0.3">
      <c r="A12" s="58" t="s">
        <v>9</v>
      </c>
      <c r="B12" s="67" t="s">
        <v>4</v>
      </c>
      <c r="C12" s="67"/>
      <c r="D12" s="68"/>
      <c r="E12" s="66" t="s">
        <v>17</v>
      </c>
      <c r="F12" s="66"/>
      <c r="G12" s="65" t="s">
        <v>20</v>
      </c>
      <c r="H12" s="65"/>
      <c r="I12" s="77" t="s">
        <v>12</v>
      </c>
      <c r="J12" s="77" t="s">
        <v>13</v>
      </c>
      <c r="K12" s="79" t="s">
        <v>14</v>
      </c>
      <c r="L12" s="79" t="s">
        <v>15</v>
      </c>
      <c r="M12" s="73" t="s">
        <v>76</v>
      </c>
      <c r="N12" s="75" t="s">
        <v>16</v>
      </c>
      <c r="O12" s="26"/>
      <c r="P12" s="1"/>
      <c r="Q12" s="1"/>
    </row>
    <row r="13" spans="1:20" ht="49.5" customHeight="1" x14ac:dyDescent="0.25">
      <c r="A13" s="59"/>
      <c r="B13" s="36" t="s">
        <v>3</v>
      </c>
      <c r="C13" s="36" t="s">
        <v>1</v>
      </c>
      <c r="D13" s="37" t="s">
        <v>0</v>
      </c>
      <c r="E13" s="17" t="s">
        <v>7</v>
      </c>
      <c r="F13" s="17" t="s">
        <v>2</v>
      </c>
      <c r="G13" s="18" t="s">
        <v>6</v>
      </c>
      <c r="H13" s="18" t="s">
        <v>2</v>
      </c>
      <c r="I13" s="78"/>
      <c r="J13" s="78"/>
      <c r="K13" s="80"/>
      <c r="L13" s="80"/>
      <c r="M13" s="74"/>
      <c r="N13" s="76"/>
      <c r="O13" s="26"/>
      <c r="P13" s="1"/>
      <c r="Q13" s="1"/>
    </row>
    <row r="14" spans="1:20" x14ac:dyDescent="0.25">
      <c r="A14" s="9">
        <v>1</v>
      </c>
      <c r="B14" s="12" t="s">
        <v>21</v>
      </c>
      <c r="C14" s="3">
        <v>1</v>
      </c>
      <c r="D14" s="11" t="s">
        <v>10</v>
      </c>
      <c r="E14" s="19">
        <v>16996390</v>
      </c>
      <c r="F14" s="20">
        <f>+E14*$C14</f>
        <v>16996390</v>
      </c>
      <c r="G14" s="21">
        <v>18438871.500000004</v>
      </c>
      <c r="H14" s="20">
        <f>+G14*$C14</f>
        <v>18438871.500000004</v>
      </c>
      <c r="I14" s="21">
        <f>+MIN(E14,G14)</f>
        <v>16996390</v>
      </c>
      <c r="J14" s="21">
        <f>+MIN(F14,H14)</f>
        <v>16996390</v>
      </c>
      <c r="K14" s="21">
        <f>+MAX(E14,G14)</f>
        <v>18438871.500000004</v>
      </c>
      <c r="L14" s="21">
        <f>+MAX(F14,H14)</f>
        <v>18438871.500000004</v>
      </c>
      <c r="M14" s="22">
        <f>+AVERAGE(E14,G14)</f>
        <v>17717630.75</v>
      </c>
      <c r="N14" s="34">
        <f>AVERAGE(F14,H14)</f>
        <v>17717630.75</v>
      </c>
      <c r="O14" s="26"/>
      <c r="P14" s="1"/>
      <c r="Q14" s="1"/>
    </row>
    <row r="15" spans="1:20" ht="30" customHeight="1" x14ac:dyDescent="0.25">
      <c r="A15" s="9">
        <v>2</v>
      </c>
      <c r="B15" s="12" t="s">
        <v>22</v>
      </c>
      <c r="C15" s="3">
        <v>1</v>
      </c>
      <c r="D15" s="11" t="s">
        <v>10</v>
      </c>
      <c r="E15" s="19">
        <v>1806532</v>
      </c>
      <c r="F15" s="20">
        <f t="shared" ref="F15:F43" si="0">+E15*C15</f>
        <v>1806532</v>
      </c>
      <c r="G15" s="21">
        <v>7582090.9500000002</v>
      </c>
      <c r="H15" s="20">
        <f t="shared" ref="H15:H68" si="1">+G15*$C15</f>
        <v>7582090.9500000002</v>
      </c>
      <c r="I15" s="21">
        <f t="shared" ref="I15:I68" si="2">+MIN(E15,G15)</f>
        <v>1806532</v>
      </c>
      <c r="J15" s="21">
        <f t="shared" ref="J15:J68" si="3">+MIN(F15,H15)</f>
        <v>1806532</v>
      </c>
      <c r="K15" s="21">
        <f t="shared" ref="K15:K68" si="4">+MAX(E15,G15)</f>
        <v>7582090.9500000002</v>
      </c>
      <c r="L15" s="21">
        <f t="shared" ref="L15:L68" si="5">+MAX(F15,H15)</f>
        <v>7582090.9500000002</v>
      </c>
      <c r="M15" s="22">
        <f t="shared" ref="M15:M68" si="6">+AVERAGE(E15,G15)</f>
        <v>4694311.4749999996</v>
      </c>
      <c r="N15" s="34">
        <f t="shared" ref="N15:N68" si="7">AVERAGE(F15,H15)</f>
        <v>4694311.4749999996</v>
      </c>
      <c r="O15" s="26"/>
      <c r="P15" s="1"/>
      <c r="Q15" s="1"/>
    </row>
    <row r="16" spans="1:20" ht="30" customHeight="1" x14ac:dyDescent="0.25">
      <c r="A16" s="9">
        <v>3</v>
      </c>
      <c r="B16" s="12" t="s">
        <v>23</v>
      </c>
      <c r="C16" s="3">
        <v>1</v>
      </c>
      <c r="D16" s="11" t="s">
        <v>10</v>
      </c>
      <c r="E16" s="19">
        <v>1806532</v>
      </c>
      <c r="F16" s="20">
        <f t="shared" si="0"/>
        <v>1806532</v>
      </c>
      <c r="G16" s="21">
        <v>7582090.9500000002</v>
      </c>
      <c r="H16" s="20">
        <f t="shared" si="1"/>
        <v>7582090.9500000002</v>
      </c>
      <c r="I16" s="21">
        <f t="shared" si="2"/>
        <v>1806532</v>
      </c>
      <c r="J16" s="21">
        <f t="shared" si="3"/>
        <v>1806532</v>
      </c>
      <c r="K16" s="21">
        <f t="shared" si="4"/>
        <v>7582090.9500000002</v>
      </c>
      <c r="L16" s="21">
        <f t="shared" si="5"/>
        <v>7582090.9500000002</v>
      </c>
      <c r="M16" s="22">
        <f t="shared" si="6"/>
        <v>4694311.4749999996</v>
      </c>
      <c r="N16" s="34">
        <f t="shared" si="7"/>
        <v>4694311.4749999996</v>
      </c>
      <c r="O16" s="26"/>
      <c r="P16" s="1"/>
      <c r="Q16" s="1"/>
    </row>
    <row r="17" spans="1:17" ht="30" customHeight="1" x14ac:dyDescent="0.25">
      <c r="A17" s="9">
        <v>4</v>
      </c>
      <c r="B17" s="12" t="s">
        <v>24</v>
      </c>
      <c r="C17" s="3">
        <v>1</v>
      </c>
      <c r="D17" s="11" t="s">
        <v>10</v>
      </c>
      <c r="E17" s="19">
        <v>1806532</v>
      </c>
      <c r="F17" s="20">
        <f t="shared" si="0"/>
        <v>1806532</v>
      </c>
      <c r="G17" s="21">
        <v>2209865.7000000002</v>
      </c>
      <c r="H17" s="20">
        <f t="shared" si="1"/>
        <v>2209865.7000000002</v>
      </c>
      <c r="I17" s="21">
        <f t="shared" si="2"/>
        <v>1806532</v>
      </c>
      <c r="J17" s="21">
        <f t="shared" si="3"/>
        <v>1806532</v>
      </c>
      <c r="K17" s="21">
        <f t="shared" si="4"/>
        <v>2209865.7000000002</v>
      </c>
      <c r="L17" s="21">
        <f t="shared" si="5"/>
        <v>2209865.7000000002</v>
      </c>
      <c r="M17" s="22">
        <f t="shared" si="6"/>
        <v>2008198.85</v>
      </c>
      <c r="N17" s="34">
        <f t="shared" si="7"/>
        <v>2008198.85</v>
      </c>
      <c r="O17" s="26"/>
      <c r="P17" s="1"/>
      <c r="Q17" s="1"/>
    </row>
    <row r="18" spans="1:17" ht="30" customHeight="1" x14ac:dyDescent="0.25">
      <c r="A18" s="9">
        <v>5</v>
      </c>
      <c r="B18" s="12" t="s">
        <v>25</v>
      </c>
      <c r="C18" s="3">
        <v>1</v>
      </c>
      <c r="D18" s="11" t="s">
        <v>10</v>
      </c>
      <c r="E18" s="19">
        <v>1806532</v>
      </c>
      <c r="F18" s="20">
        <f t="shared" si="0"/>
        <v>1806532</v>
      </c>
      <c r="G18" s="21">
        <v>2209865.7000000002</v>
      </c>
      <c r="H18" s="20">
        <f t="shared" si="1"/>
        <v>2209865.7000000002</v>
      </c>
      <c r="I18" s="21">
        <f t="shared" si="2"/>
        <v>1806532</v>
      </c>
      <c r="J18" s="21">
        <f t="shared" si="3"/>
        <v>1806532</v>
      </c>
      <c r="K18" s="21">
        <f t="shared" si="4"/>
        <v>2209865.7000000002</v>
      </c>
      <c r="L18" s="21">
        <f t="shared" si="5"/>
        <v>2209865.7000000002</v>
      </c>
      <c r="M18" s="22">
        <f t="shared" si="6"/>
        <v>2008198.85</v>
      </c>
      <c r="N18" s="34">
        <f t="shared" si="7"/>
        <v>2008198.85</v>
      </c>
      <c r="O18" s="26"/>
      <c r="P18" s="1"/>
      <c r="Q18" s="1"/>
    </row>
    <row r="19" spans="1:17" ht="30" customHeight="1" x14ac:dyDescent="0.25">
      <c r="A19" s="9">
        <v>6</v>
      </c>
      <c r="B19" s="12" t="s">
        <v>26</v>
      </c>
      <c r="C19" s="3">
        <v>1</v>
      </c>
      <c r="D19" s="11" t="s">
        <v>10</v>
      </c>
      <c r="E19" s="19">
        <v>1806532</v>
      </c>
      <c r="F19" s="20">
        <f t="shared" si="0"/>
        <v>1806532</v>
      </c>
      <c r="G19" s="21">
        <v>2209865.7000000002</v>
      </c>
      <c r="H19" s="20">
        <f t="shared" si="1"/>
        <v>2209865.7000000002</v>
      </c>
      <c r="I19" s="21">
        <f t="shared" si="2"/>
        <v>1806532</v>
      </c>
      <c r="J19" s="21">
        <f t="shared" si="3"/>
        <v>1806532</v>
      </c>
      <c r="K19" s="21">
        <f t="shared" si="4"/>
        <v>2209865.7000000002</v>
      </c>
      <c r="L19" s="21">
        <f t="shared" si="5"/>
        <v>2209865.7000000002</v>
      </c>
      <c r="M19" s="22">
        <f t="shared" si="6"/>
        <v>2008198.85</v>
      </c>
      <c r="N19" s="34">
        <f t="shared" si="7"/>
        <v>2008198.85</v>
      </c>
      <c r="O19" s="26"/>
      <c r="P19" s="1"/>
      <c r="Q19" s="1"/>
    </row>
    <row r="20" spans="1:17" ht="30" customHeight="1" x14ac:dyDescent="0.25">
      <c r="A20" s="9">
        <v>7</v>
      </c>
      <c r="B20" s="12" t="s">
        <v>27</v>
      </c>
      <c r="C20" s="3">
        <v>1</v>
      </c>
      <c r="D20" s="11" t="s">
        <v>10</v>
      </c>
      <c r="E20" s="19">
        <v>3115372</v>
      </c>
      <c r="F20" s="20">
        <f t="shared" si="0"/>
        <v>3115372</v>
      </c>
      <c r="G20" s="21">
        <v>3809808.8</v>
      </c>
      <c r="H20" s="20">
        <f t="shared" si="1"/>
        <v>3809808.8</v>
      </c>
      <c r="I20" s="21">
        <f t="shared" si="2"/>
        <v>3115372</v>
      </c>
      <c r="J20" s="21">
        <f t="shared" si="3"/>
        <v>3115372</v>
      </c>
      <c r="K20" s="21">
        <f t="shared" si="4"/>
        <v>3809808.8</v>
      </c>
      <c r="L20" s="21">
        <f t="shared" si="5"/>
        <v>3809808.8</v>
      </c>
      <c r="M20" s="22">
        <f t="shared" si="6"/>
        <v>3462590.4</v>
      </c>
      <c r="N20" s="34">
        <f t="shared" si="7"/>
        <v>3462590.4</v>
      </c>
      <c r="O20" s="26"/>
      <c r="P20" s="1"/>
      <c r="Q20" s="1"/>
    </row>
    <row r="21" spans="1:17" ht="30" customHeight="1" x14ac:dyDescent="0.25">
      <c r="A21" s="9">
        <v>8</v>
      </c>
      <c r="B21" s="12" t="s">
        <v>28</v>
      </c>
      <c r="C21" s="3">
        <v>1</v>
      </c>
      <c r="D21" s="11" t="s">
        <v>10</v>
      </c>
      <c r="E21" s="19">
        <v>3115372</v>
      </c>
      <c r="F21" s="20">
        <f t="shared" si="0"/>
        <v>3115372</v>
      </c>
      <c r="G21" s="21">
        <v>3809808.8</v>
      </c>
      <c r="H21" s="20">
        <f t="shared" si="1"/>
        <v>3809808.8</v>
      </c>
      <c r="I21" s="21">
        <f t="shared" si="2"/>
        <v>3115372</v>
      </c>
      <c r="J21" s="21">
        <f t="shared" si="3"/>
        <v>3115372</v>
      </c>
      <c r="K21" s="21">
        <f t="shared" si="4"/>
        <v>3809808.8</v>
      </c>
      <c r="L21" s="21">
        <f t="shared" si="5"/>
        <v>3809808.8</v>
      </c>
      <c r="M21" s="22">
        <f t="shared" si="6"/>
        <v>3462590.4</v>
      </c>
      <c r="N21" s="34">
        <f t="shared" si="7"/>
        <v>3462590.4</v>
      </c>
      <c r="O21" s="26"/>
      <c r="P21" s="1"/>
      <c r="Q21" s="1"/>
    </row>
    <row r="22" spans="1:17" ht="30" customHeight="1" x14ac:dyDescent="0.25">
      <c r="A22" s="9">
        <v>9</v>
      </c>
      <c r="B22" s="12" t="s">
        <v>29</v>
      </c>
      <c r="C22" s="3">
        <v>1</v>
      </c>
      <c r="D22" s="11" t="s">
        <v>10</v>
      </c>
      <c r="E22" s="19">
        <v>3115372</v>
      </c>
      <c r="F22" s="20">
        <f t="shared" si="0"/>
        <v>3115372</v>
      </c>
      <c r="G22" s="21">
        <v>3809808.8</v>
      </c>
      <c r="H22" s="20">
        <f t="shared" si="1"/>
        <v>3809808.8</v>
      </c>
      <c r="I22" s="21">
        <f t="shared" si="2"/>
        <v>3115372</v>
      </c>
      <c r="J22" s="21">
        <f t="shared" si="3"/>
        <v>3115372</v>
      </c>
      <c r="K22" s="21">
        <f t="shared" si="4"/>
        <v>3809808.8</v>
      </c>
      <c r="L22" s="21">
        <f t="shared" si="5"/>
        <v>3809808.8</v>
      </c>
      <c r="M22" s="22">
        <f t="shared" si="6"/>
        <v>3462590.4</v>
      </c>
      <c r="N22" s="34">
        <f t="shared" si="7"/>
        <v>3462590.4</v>
      </c>
      <c r="O22" s="26"/>
      <c r="P22" s="1"/>
      <c r="Q22" s="1"/>
    </row>
    <row r="23" spans="1:17" ht="30" customHeight="1" x14ac:dyDescent="0.25">
      <c r="A23" s="9">
        <v>10</v>
      </c>
      <c r="B23" s="12" t="s">
        <v>30</v>
      </c>
      <c r="C23" s="3">
        <v>1</v>
      </c>
      <c r="D23" s="11" t="s">
        <v>10</v>
      </c>
      <c r="E23" s="19">
        <v>3115372</v>
      </c>
      <c r="F23" s="20">
        <f t="shared" si="0"/>
        <v>3115372</v>
      </c>
      <c r="G23" s="21">
        <v>2209865.7000000002</v>
      </c>
      <c r="H23" s="20">
        <f t="shared" si="1"/>
        <v>2209865.7000000002</v>
      </c>
      <c r="I23" s="21">
        <f t="shared" si="2"/>
        <v>2209865.7000000002</v>
      </c>
      <c r="J23" s="21">
        <f t="shared" si="3"/>
        <v>2209865.7000000002</v>
      </c>
      <c r="K23" s="21">
        <f t="shared" si="4"/>
        <v>3115372</v>
      </c>
      <c r="L23" s="21">
        <f t="shared" si="5"/>
        <v>3115372</v>
      </c>
      <c r="M23" s="22">
        <f t="shared" si="6"/>
        <v>2662618.85</v>
      </c>
      <c r="N23" s="34">
        <f t="shared" si="7"/>
        <v>2662618.85</v>
      </c>
      <c r="O23" s="26"/>
      <c r="P23" s="1"/>
      <c r="Q23" s="1"/>
    </row>
    <row r="24" spans="1:17" ht="30" x14ac:dyDescent="0.25">
      <c r="A24" s="9">
        <v>11</v>
      </c>
      <c r="B24" s="12" t="s">
        <v>31</v>
      </c>
      <c r="C24" s="3">
        <v>1</v>
      </c>
      <c r="D24" s="11" t="s">
        <v>10</v>
      </c>
      <c r="E24" s="19">
        <v>3115372</v>
      </c>
      <c r="F24" s="20">
        <f t="shared" si="0"/>
        <v>3115372</v>
      </c>
      <c r="G24" s="21">
        <v>2209865.7000000002</v>
      </c>
      <c r="H24" s="20">
        <f t="shared" si="1"/>
        <v>2209865.7000000002</v>
      </c>
      <c r="I24" s="21">
        <f t="shared" si="2"/>
        <v>2209865.7000000002</v>
      </c>
      <c r="J24" s="21">
        <f t="shared" si="3"/>
        <v>2209865.7000000002</v>
      </c>
      <c r="K24" s="21">
        <f t="shared" si="4"/>
        <v>3115372</v>
      </c>
      <c r="L24" s="21">
        <f t="shared" si="5"/>
        <v>3115372</v>
      </c>
      <c r="M24" s="22">
        <f t="shared" si="6"/>
        <v>2662618.85</v>
      </c>
      <c r="N24" s="34">
        <f t="shared" si="7"/>
        <v>2662618.85</v>
      </c>
      <c r="O24" s="26"/>
      <c r="P24" s="1"/>
      <c r="Q24" s="1"/>
    </row>
    <row r="25" spans="1:17" ht="30" customHeight="1" x14ac:dyDescent="0.25">
      <c r="A25" s="9">
        <v>12</v>
      </c>
      <c r="B25" s="12" t="s">
        <v>32</v>
      </c>
      <c r="C25" s="3">
        <v>1</v>
      </c>
      <c r="D25" s="11" t="s">
        <v>10</v>
      </c>
      <c r="E25" s="19">
        <v>3115372</v>
      </c>
      <c r="F25" s="20">
        <f t="shared" si="0"/>
        <v>3115372</v>
      </c>
      <c r="G25" s="21">
        <v>2209865.7000000002</v>
      </c>
      <c r="H25" s="20">
        <f t="shared" si="1"/>
        <v>2209865.7000000002</v>
      </c>
      <c r="I25" s="21">
        <f t="shared" si="2"/>
        <v>2209865.7000000002</v>
      </c>
      <c r="J25" s="21">
        <f t="shared" si="3"/>
        <v>2209865.7000000002</v>
      </c>
      <c r="K25" s="21">
        <f t="shared" si="4"/>
        <v>3115372</v>
      </c>
      <c r="L25" s="21">
        <f t="shared" si="5"/>
        <v>3115372</v>
      </c>
      <c r="M25" s="22">
        <f t="shared" si="6"/>
        <v>2662618.85</v>
      </c>
      <c r="N25" s="34">
        <f t="shared" si="7"/>
        <v>2662618.85</v>
      </c>
      <c r="O25" s="26"/>
      <c r="P25" s="1"/>
      <c r="Q25" s="1"/>
    </row>
    <row r="26" spans="1:17" ht="30" customHeight="1" x14ac:dyDescent="0.25">
      <c r="A26" s="9">
        <v>13</v>
      </c>
      <c r="B26" s="12" t="s">
        <v>33</v>
      </c>
      <c r="C26" s="3">
        <v>1</v>
      </c>
      <c r="D26" s="11" t="s">
        <v>10</v>
      </c>
      <c r="E26" s="19">
        <v>3115372</v>
      </c>
      <c r="F26" s="20">
        <f t="shared" si="0"/>
        <v>3115372</v>
      </c>
      <c r="G26" s="21">
        <v>2209865.7000000002</v>
      </c>
      <c r="H26" s="20">
        <f t="shared" si="1"/>
        <v>2209865.7000000002</v>
      </c>
      <c r="I26" s="21">
        <f t="shared" si="2"/>
        <v>2209865.7000000002</v>
      </c>
      <c r="J26" s="21">
        <f t="shared" si="3"/>
        <v>2209865.7000000002</v>
      </c>
      <c r="K26" s="21">
        <f t="shared" si="4"/>
        <v>3115372</v>
      </c>
      <c r="L26" s="21">
        <f t="shared" si="5"/>
        <v>3115372</v>
      </c>
      <c r="M26" s="22">
        <f t="shared" si="6"/>
        <v>2662618.85</v>
      </c>
      <c r="N26" s="34">
        <f t="shared" si="7"/>
        <v>2662618.85</v>
      </c>
      <c r="O26" s="26"/>
      <c r="P26" s="1"/>
      <c r="Q26" s="1"/>
    </row>
    <row r="27" spans="1:17" ht="30" customHeight="1" x14ac:dyDescent="0.25">
      <c r="A27" s="9">
        <v>14</v>
      </c>
      <c r="B27" s="12" t="s">
        <v>34</v>
      </c>
      <c r="C27" s="3">
        <v>1</v>
      </c>
      <c r="D27" s="11" t="s">
        <v>10</v>
      </c>
      <c r="E27" s="19">
        <v>3115372</v>
      </c>
      <c r="F27" s="20">
        <f t="shared" si="0"/>
        <v>3115372</v>
      </c>
      <c r="G27" s="21">
        <v>2209865.7000000002</v>
      </c>
      <c r="H27" s="20">
        <f t="shared" si="1"/>
        <v>2209865.7000000002</v>
      </c>
      <c r="I27" s="21">
        <f t="shared" si="2"/>
        <v>2209865.7000000002</v>
      </c>
      <c r="J27" s="21">
        <f t="shared" si="3"/>
        <v>2209865.7000000002</v>
      </c>
      <c r="K27" s="21">
        <f t="shared" si="4"/>
        <v>3115372</v>
      </c>
      <c r="L27" s="21">
        <f t="shared" si="5"/>
        <v>3115372</v>
      </c>
      <c r="M27" s="22">
        <f t="shared" si="6"/>
        <v>2662618.85</v>
      </c>
      <c r="N27" s="34">
        <f t="shared" si="7"/>
        <v>2662618.85</v>
      </c>
      <c r="O27" s="26"/>
      <c r="P27" s="1"/>
      <c r="Q27" s="1"/>
    </row>
    <row r="28" spans="1:17" ht="30" customHeight="1" x14ac:dyDescent="0.25">
      <c r="A28" s="9">
        <v>15</v>
      </c>
      <c r="B28" s="12" t="s">
        <v>35</v>
      </c>
      <c r="C28" s="3">
        <v>1</v>
      </c>
      <c r="D28" s="11" t="s">
        <v>10</v>
      </c>
      <c r="E28" s="19">
        <v>3115372</v>
      </c>
      <c r="F28" s="20">
        <f t="shared" si="0"/>
        <v>3115372</v>
      </c>
      <c r="G28" s="21">
        <v>3809808.8</v>
      </c>
      <c r="H28" s="20">
        <f t="shared" si="1"/>
        <v>3809808.8</v>
      </c>
      <c r="I28" s="21">
        <f t="shared" si="2"/>
        <v>3115372</v>
      </c>
      <c r="J28" s="21">
        <f t="shared" si="3"/>
        <v>3115372</v>
      </c>
      <c r="K28" s="21">
        <f t="shared" si="4"/>
        <v>3809808.8</v>
      </c>
      <c r="L28" s="21">
        <f t="shared" si="5"/>
        <v>3809808.8</v>
      </c>
      <c r="M28" s="22">
        <f t="shared" si="6"/>
        <v>3462590.4</v>
      </c>
      <c r="N28" s="34">
        <f t="shared" si="7"/>
        <v>3462590.4</v>
      </c>
      <c r="O28" s="26"/>
      <c r="P28" s="1"/>
      <c r="Q28" s="1"/>
    </row>
    <row r="29" spans="1:17" ht="30" x14ac:dyDescent="0.25">
      <c r="A29" s="9">
        <v>16</v>
      </c>
      <c r="B29" s="12" t="s">
        <v>36</v>
      </c>
      <c r="C29" s="3">
        <v>1</v>
      </c>
      <c r="D29" s="11" t="s">
        <v>10</v>
      </c>
      <c r="E29" s="19">
        <v>1806532</v>
      </c>
      <c r="F29" s="20">
        <f t="shared" si="0"/>
        <v>1806532</v>
      </c>
      <c r="G29" s="21">
        <v>3809808.8</v>
      </c>
      <c r="H29" s="20">
        <f t="shared" si="1"/>
        <v>3809808.8</v>
      </c>
      <c r="I29" s="21">
        <f t="shared" si="2"/>
        <v>1806532</v>
      </c>
      <c r="J29" s="21">
        <f t="shared" si="3"/>
        <v>1806532</v>
      </c>
      <c r="K29" s="21">
        <f t="shared" si="4"/>
        <v>3809808.8</v>
      </c>
      <c r="L29" s="21">
        <f t="shared" si="5"/>
        <v>3809808.8</v>
      </c>
      <c r="M29" s="22">
        <f t="shared" si="6"/>
        <v>2808170.4</v>
      </c>
      <c r="N29" s="34">
        <f t="shared" si="7"/>
        <v>2808170.4</v>
      </c>
      <c r="O29" s="26"/>
      <c r="P29" s="1"/>
      <c r="Q29" s="1"/>
    </row>
    <row r="30" spans="1:17" ht="30" x14ac:dyDescent="0.25">
      <c r="A30" s="9">
        <v>17</v>
      </c>
      <c r="B30" s="12" t="s">
        <v>37</v>
      </c>
      <c r="C30" s="3">
        <v>1</v>
      </c>
      <c r="D30" s="11" t="s">
        <v>10</v>
      </c>
      <c r="E30" s="19">
        <v>3115372</v>
      </c>
      <c r="F30" s="20">
        <f t="shared" si="0"/>
        <v>3115372</v>
      </c>
      <c r="G30" s="21">
        <v>3809808.8</v>
      </c>
      <c r="H30" s="20">
        <f t="shared" si="1"/>
        <v>3809808.8</v>
      </c>
      <c r="I30" s="21">
        <f t="shared" si="2"/>
        <v>3115372</v>
      </c>
      <c r="J30" s="21">
        <f t="shared" si="3"/>
        <v>3115372</v>
      </c>
      <c r="K30" s="21">
        <f t="shared" si="4"/>
        <v>3809808.8</v>
      </c>
      <c r="L30" s="21">
        <f t="shared" si="5"/>
        <v>3809808.8</v>
      </c>
      <c r="M30" s="22">
        <f t="shared" si="6"/>
        <v>3462590.4</v>
      </c>
      <c r="N30" s="34">
        <f t="shared" si="7"/>
        <v>3462590.4</v>
      </c>
      <c r="O30" s="26"/>
      <c r="P30" s="1"/>
      <c r="Q30" s="1"/>
    </row>
    <row r="31" spans="1:17" ht="30" x14ac:dyDescent="0.25">
      <c r="A31" s="9">
        <v>18</v>
      </c>
      <c r="B31" s="12" t="s">
        <v>38</v>
      </c>
      <c r="C31" s="3">
        <v>1</v>
      </c>
      <c r="D31" s="11" t="s">
        <v>10</v>
      </c>
      <c r="E31" s="19">
        <v>3115372</v>
      </c>
      <c r="F31" s="20">
        <f t="shared" si="0"/>
        <v>3115372</v>
      </c>
      <c r="G31" s="21">
        <v>3809808.8</v>
      </c>
      <c r="H31" s="20">
        <f t="shared" si="1"/>
        <v>3809808.8</v>
      </c>
      <c r="I31" s="21">
        <f t="shared" si="2"/>
        <v>3115372</v>
      </c>
      <c r="J31" s="21">
        <f t="shared" si="3"/>
        <v>3115372</v>
      </c>
      <c r="K31" s="21">
        <f t="shared" si="4"/>
        <v>3809808.8</v>
      </c>
      <c r="L31" s="21">
        <f t="shared" si="5"/>
        <v>3809808.8</v>
      </c>
      <c r="M31" s="22">
        <f t="shared" si="6"/>
        <v>3462590.4</v>
      </c>
      <c r="N31" s="34">
        <f t="shared" si="7"/>
        <v>3462590.4</v>
      </c>
      <c r="O31" s="26"/>
      <c r="P31" s="1"/>
      <c r="Q31" s="1"/>
    </row>
    <row r="32" spans="1:17" ht="30" x14ac:dyDescent="0.25">
      <c r="A32" s="9">
        <v>19</v>
      </c>
      <c r="B32" s="12" t="s">
        <v>39</v>
      </c>
      <c r="C32" s="3">
        <v>1</v>
      </c>
      <c r="D32" s="11" t="s">
        <v>10</v>
      </c>
      <c r="E32" s="19">
        <v>3115372</v>
      </c>
      <c r="F32" s="20">
        <f t="shared" si="0"/>
        <v>3115372</v>
      </c>
      <c r="G32" s="21">
        <v>3809808.8</v>
      </c>
      <c r="H32" s="20">
        <f t="shared" si="1"/>
        <v>3809808.8</v>
      </c>
      <c r="I32" s="21">
        <f t="shared" si="2"/>
        <v>3115372</v>
      </c>
      <c r="J32" s="21">
        <f t="shared" si="3"/>
        <v>3115372</v>
      </c>
      <c r="K32" s="21">
        <f t="shared" si="4"/>
        <v>3809808.8</v>
      </c>
      <c r="L32" s="21">
        <f t="shared" si="5"/>
        <v>3809808.8</v>
      </c>
      <c r="M32" s="22">
        <f t="shared" si="6"/>
        <v>3462590.4</v>
      </c>
      <c r="N32" s="34">
        <f t="shared" si="7"/>
        <v>3462590.4</v>
      </c>
      <c r="O32" s="26"/>
      <c r="P32" s="1"/>
      <c r="Q32" s="1"/>
    </row>
    <row r="33" spans="1:17" ht="30" x14ac:dyDescent="0.25">
      <c r="A33" s="9">
        <v>20</v>
      </c>
      <c r="B33" s="12" t="s">
        <v>40</v>
      </c>
      <c r="C33" s="3">
        <v>1</v>
      </c>
      <c r="D33" s="11" t="s">
        <v>10</v>
      </c>
      <c r="E33" s="19">
        <v>3115372</v>
      </c>
      <c r="F33" s="20">
        <f t="shared" si="0"/>
        <v>3115372</v>
      </c>
      <c r="G33" s="21">
        <v>3809808.8</v>
      </c>
      <c r="H33" s="20">
        <f t="shared" si="1"/>
        <v>3809808.8</v>
      </c>
      <c r="I33" s="21">
        <f t="shared" si="2"/>
        <v>3115372</v>
      </c>
      <c r="J33" s="21">
        <f t="shared" si="3"/>
        <v>3115372</v>
      </c>
      <c r="K33" s="21">
        <f t="shared" si="4"/>
        <v>3809808.8</v>
      </c>
      <c r="L33" s="21">
        <f t="shared" si="5"/>
        <v>3809808.8</v>
      </c>
      <c r="M33" s="22">
        <f t="shared" si="6"/>
        <v>3462590.4</v>
      </c>
      <c r="N33" s="34">
        <f t="shared" si="7"/>
        <v>3462590.4</v>
      </c>
      <c r="O33" s="26"/>
      <c r="P33" s="1"/>
      <c r="Q33" s="1"/>
    </row>
    <row r="34" spans="1:17" ht="30" x14ac:dyDescent="0.25">
      <c r="A34" s="9">
        <v>21</v>
      </c>
      <c r="B34" s="12" t="s">
        <v>41</v>
      </c>
      <c r="C34" s="3">
        <v>1</v>
      </c>
      <c r="D34" s="11" t="s">
        <v>10</v>
      </c>
      <c r="E34" s="19">
        <v>3115372</v>
      </c>
      <c r="F34" s="20">
        <f t="shared" si="0"/>
        <v>3115372</v>
      </c>
      <c r="G34" s="21">
        <v>12037891.25</v>
      </c>
      <c r="H34" s="20">
        <f t="shared" si="1"/>
        <v>12037891.25</v>
      </c>
      <c r="I34" s="21">
        <f t="shared" si="2"/>
        <v>3115372</v>
      </c>
      <c r="J34" s="21">
        <f t="shared" si="3"/>
        <v>3115372</v>
      </c>
      <c r="K34" s="21">
        <f t="shared" si="4"/>
        <v>12037891.25</v>
      </c>
      <c r="L34" s="21">
        <f t="shared" si="5"/>
        <v>12037891.25</v>
      </c>
      <c r="M34" s="22">
        <f t="shared" si="6"/>
        <v>7576631.625</v>
      </c>
      <c r="N34" s="34">
        <f t="shared" si="7"/>
        <v>7576631.625</v>
      </c>
      <c r="O34" s="26"/>
      <c r="P34" s="1"/>
      <c r="Q34" s="1"/>
    </row>
    <row r="35" spans="1:17" ht="30" x14ac:dyDescent="0.25">
      <c r="A35" s="9">
        <v>22</v>
      </c>
      <c r="B35" s="12" t="s">
        <v>42</v>
      </c>
      <c r="C35" s="3">
        <v>1</v>
      </c>
      <c r="D35" s="11" t="s">
        <v>10</v>
      </c>
      <c r="E35" s="19">
        <v>3115372</v>
      </c>
      <c r="F35" s="20">
        <f t="shared" si="0"/>
        <v>3115372</v>
      </c>
      <c r="G35" s="21">
        <v>1544923.45</v>
      </c>
      <c r="H35" s="20">
        <f t="shared" si="1"/>
        <v>1544923.45</v>
      </c>
      <c r="I35" s="21">
        <f t="shared" si="2"/>
        <v>1544923.45</v>
      </c>
      <c r="J35" s="21">
        <f t="shared" si="3"/>
        <v>1544923.45</v>
      </c>
      <c r="K35" s="21">
        <f t="shared" si="4"/>
        <v>3115372</v>
      </c>
      <c r="L35" s="21">
        <f t="shared" si="5"/>
        <v>3115372</v>
      </c>
      <c r="M35" s="22">
        <f t="shared" si="6"/>
        <v>2330147.7250000001</v>
      </c>
      <c r="N35" s="34">
        <f t="shared" si="7"/>
        <v>2330147.7250000001</v>
      </c>
      <c r="O35" s="26"/>
      <c r="P35" s="1"/>
      <c r="Q35" s="1"/>
    </row>
    <row r="36" spans="1:17" ht="30" x14ac:dyDescent="0.25">
      <c r="A36" s="9">
        <v>23</v>
      </c>
      <c r="B36" s="12" t="s">
        <v>43</v>
      </c>
      <c r="C36" s="3">
        <v>1</v>
      </c>
      <c r="D36" s="11" t="s">
        <v>10</v>
      </c>
      <c r="E36" s="19">
        <v>3707021</v>
      </c>
      <c r="F36" s="20">
        <f t="shared" si="0"/>
        <v>3707021</v>
      </c>
      <c r="G36" s="21">
        <v>1544923.45</v>
      </c>
      <c r="H36" s="20">
        <f t="shared" si="1"/>
        <v>1544923.45</v>
      </c>
      <c r="I36" s="21">
        <f t="shared" si="2"/>
        <v>1544923.45</v>
      </c>
      <c r="J36" s="21">
        <f t="shared" si="3"/>
        <v>1544923.45</v>
      </c>
      <c r="K36" s="21">
        <f t="shared" si="4"/>
        <v>3707021</v>
      </c>
      <c r="L36" s="21">
        <f t="shared" si="5"/>
        <v>3707021</v>
      </c>
      <c r="M36" s="22">
        <f t="shared" si="6"/>
        <v>2625972.2250000001</v>
      </c>
      <c r="N36" s="34">
        <f t="shared" si="7"/>
        <v>2625972.2250000001</v>
      </c>
      <c r="O36" s="26"/>
      <c r="P36" s="1"/>
      <c r="Q36" s="1"/>
    </row>
    <row r="37" spans="1:17" ht="30" x14ac:dyDescent="0.25">
      <c r="A37" s="9">
        <v>24</v>
      </c>
      <c r="B37" s="12" t="s">
        <v>44</v>
      </c>
      <c r="C37" s="3">
        <v>1</v>
      </c>
      <c r="D37" s="11" t="s">
        <v>10</v>
      </c>
      <c r="E37" s="19">
        <v>2712240</v>
      </c>
      <c r="F37" s="20">
        <f t="shared" si="0"/>
        <v>2712240</v>
      </c>
      <c r="G37" s="21">
        <v>4536393.0500000007</v>
      </c>
      <c r="H37" s="20">
        <f t="shared" si="1"/>
        <v>4536393.0500000007</v>
      </c>
      <c r="I37" s="21">
        <f t="shared" si="2"/>
        <v>2712240</v>
      </c>
      <c r="J37" s="21">
        <f t="shared" si="3"/>
        <v>2712240</v>
      </c>
      <c r="K37" s="21">
        <f t="shared" si="4"/>
        <v>4536393.0500000007</v>
      </c>
      <c r="L37" s="21">
        <f t="shared" si="5"/>
        <v>4536393.0500000007</v>
      </c>
      <c r="M37" s="22">
        <f t="shared" si="6"/>
        <v>3624316.5250000004</v>
      </c>
      <c r="N37" s="34">
        <f t="shared" si="7"/>
        <v>3624316.5250000004</v>
      </c>
      <c r="O37" s="26"/>
      <c r="P37" s="1"/>
      <c r="Q37" s="1"/>
    </row>
    <row r="38" spans="1:17" ht="30" x14ac:dyDescent="0.25">
      <c r="A38" s="9">
        <v>25</v>
      </c>
      <c r="B38" s="12" t="s">
        <v>45</v>
      </c>
      <c r="C38" s="3">
        <v>1</v>
      </c>
      <c r="D38" s="11" t="s">
        <v>10</v>
      </c>
      <c r="E38" s="19">
        <v>1806532</v>
      </c>
      <c r="F38" s="20">
        <f t="shared" si="0"/>
        <v>1806532</v>
      </c>
      <c r="G38" s="21">
        <v>4536393.0500000007</v>
      </c>
      <c r="H38" s="20">
        <f t="shared" si="1"/>
        <v>4536393.0500000007</v>
      </c>
      <c r="I38" s="21">
        <f t="shared" si="2"/>
        <v>1806532</v>
      </c>
      <c r="J38" s="21">
        <f t="shared" si="3"/>
        <v>1806532</v>
      </c>
      <c r="K38" s="21">
        <f t="shared" si="4"/>
        <v>4536393.0500000007</v>
      </c>
      <c r="L38" s="21">
        <f t="shared" si="5"/>
        <v>4536393.0500000007</v>
      </c>
      <c r="M38" s="22">
        <f t="shared" si="6"/>
        <v>3171462.5250000004</v>
      </c>
      <c r="N38" s="34">
        <f t="shared" si="7"/>
        <v>3171462.5250000004</v>
      </c>
      <c r="O38" s="26"/>
      <c r="P38" s="1"/>
      <c r="Q38" s="1"/>
    </row>
    <row r="39" spans="1:17" ht="30" customHeight="1" x14ac:dyDescent="0.25">
      <c r="A39" s="9">
        <v>26</v>
      </c>
      <c r="B39" s="12" t="s">
        <v>46</v>
      </c>
      <c r="C39" s="3">
        <v>1</v>
      </c>
      <c r="D39" s="11" t="s">
        <v>10</v>
      </c>
      <c r="E39" s="19">
        <v>1806532</v>
      </c>
      <c r="F39" s="20">
        <f t="shared" si="0"/>
        <v>1806532</v>
      </c>
      <c r="G39" s="21">
        <v>3809808.8</v>
      </c>
      <c r="H39" s="20">
        <f t="shared" si="1"/>
        <v>3809808.8</v>
      </c>
      <c r="I39" s="21">
        <f t="shared" si="2"/>
        <v>1806532</v>
      </c>
      <c r="J39" s="21">
        <f t="shared" si="3"/>
        <v>1806532</v>
      </c>
      <c r="K39" s="21">
        <f t="shared" si="4"/>
        <v>3809808.8</v>
      </c>
      <c r="L39" s="21">
        <f t="shared" si="5"/>
        <v>3809808.8</v>
      </c>
      <c r="M39" s="22">
        <f t="shared" si="6"/>
        <v>2808170.4</v>
      </c>
      <c r="N39" s="34">
        <f t="shared" si="7"/>
        <v>2808170.4</v>
      </c>
      <c r="O39" s="26"/>
      <c r="P39" s="1"/>
      <c r="Q39" s="1"/>
    </row>
    <row r="40" spans="1:17" ht="30" x14ac:dyDescent="0.25">
      <c r="A40" s="9">
        <v>27</v>
      </c>
      <c r="B40" s="12" t="s">
        <v>47</v>
      </c>
      <c r="C40" s="3">
        <v>1</v>
      </c>
      <c r="D40" s="11" t="s">
        <v>10</v>
      </c>
      <c r="E40" s="19">
        <v>3875595</v>
      </c>
      <c r="F40" s="20">
        <f t="shared" si="0"/>
        <v>3875595</v>
      </c>
      <c r="G40" s="21">
        <v>3809808.8</v>
      </c>
      <c r="H40" s="20">
        <f t="shared" si="1"/>
        <v>3809808.8</v>
      </c>
      <c r="I40" s="21">
        <f t="shared" si="2"/>
        <v>3809808.8</v>
      </c>
      <c r="J40" s="21">
        <f t="shared" si="3"/>
        <v>3809808.8</v>
      </c>
      <c r="K40" s="21">
        <f t="shared" si="4"/>
        <v>3875595</v>
      </c>
      <c r="L40" s="21">
        <f t="shared" si="5"/>
        <v>3875595</v>
      </c>
      <c r="M40" s="22">
        <f t="shared" si="6"/>
        <v>3842701.9</v>
      </c>
      <c r="N40" s="34">
        <f t="shared" si="7"/>
        <v>3842701.9</v>
      </c>
      <c r="O40" s="26"/>
      <c r="P40" s="1"/>
      <c r="Q40" s="1"/>
    </row>
    <row r="41" spans="1:17" ht="30" customHeight="1" x14ac:dyDescent="0.25">
      <c r="A41" s="9">
        <v>28</v>
      </c>
      <c r="B41" s="12" t="s">
        <v>48</v>
      </c>
      <c r="C41" s="3">
        <v>1</v>
      </c>
      <c r="D41" s="11" t="s">
        <v>10</v>
      </c>
      <c r="E41" s="19">
        <v>3875595</v>
      </c>
      <c r="F41" s="20">
        <f t="shared" si="0"/>
        <v>3875595</v>
      </c>
      <c r="G41" s="21">
        <v>3809808.8</v>
      </c>
      <c r="H41" s="20">
        <f t="shared" si="1"/>
        <v>3809808.8</v>
      </c>
      <c r="I41" s="21">
        <f t="shared" si="2"/>
        <v>3809808.8</v>
      </c>
      <c r="J41" s="21">
        <f t="shared" si="3"/>
        <v>3809808.8</v>
      </c>
      <c r="K41" s="21">
        <f t="shared" si="4"/>
        <v>3875595</v>
      </c>
      <c r="L41" s="21">
        <f t="shared" si="5"/>
        <v>3875595</v>
      </c>
      <c r="M41" s="22">
        <f t="shared" si="6"/>
        <v>3842701.9</v>
      </c>
      <c r="N41" s="34">
        <f t="shared" si="7"/>
        <v>3842701.9</v>
      </c>
      <c r="O41" s="26"/>
      <c r="P41" s="1"/>
      <c r="Q41" s="1"/>
    </row>
    <row r="42" spans="1:17" ht="30" customHeight="1" x14ac:dyDescent="0.25">
      <c r="A42" s="9">
        <v>29</v>
      </c>
      <c r="B42" s="12" t="s">
        <v>49</v>
      </c>
      <c r="C42" s="3">
        <v>1</v>
      </c>
      <c r="D42" s="11" t="s">
        <v>10</v>
      </c>
      <c r="E42" s="19">
        <v>6152515</v>
      </c>
      <c r="F42" s="20">
        <f t="shared" si="0"/>
        <v>6152515</v>
      </c>
      <c r="G42" s="21">
        <v>3809808.8</v>
      </c>
      <c r="H42" s="20">
        <f t="shared" si="1"/>
        <v>3809808.8</v>
      </c>
      <c r="I42" s="21">
        <f t="shared" si="2"/>
        <v>3809808.8</v>
      </c>
      <c r="J42" s="21">
        <f t="shared" si="3"/>
        <v>3809808.8</v>
      </c>
      <c r="K42" s="21">
        <f t="shared" si="4"/>
        <v>6152515</v>
      </c>
      <c r="L42" s="21">
        <f t="shared" si="5"/>
        <v>6152515</v>
      </c>
      <c r="M42" s="22">
        <f t="shared" si="6"/>
        <v>4981161.9000000004</v>
      </c>
      <c r="N42" s="34">
        <f t="shared" si="7"/>
        <v>4981161.9000000004</v>
      </c>
      <c r="O42" s="26"/>
      <c r="P42" s="1"/>
      <c r="Q42" s="1"/>
    </row>
    <row r="43" spans="1:17" ht="30" customHeight="1" x14ac:dyDescent="0.25">
      <c r="A43" s="9">
        <v>30</v>
      </c>
      <c r="B43" s="12" t="s">
        <v>50</v>
      </c>
      <c r="C43" s="3">
        <v>1</v>
      </c>
      <c r="D43" s="11" t="s">
        <v>10</v>
      </c>
      <c r="E43" s="19">
        <v>1806532</v>
      </c>
      <c r="F43" s="20">
        <f t="shared" si="0"/>
        <v>1806532</v>
      </c>
      <c r="G43" s="21">
        <v>3809808.8</v>
      </c>
      <c r="H43" s="20">
        <f t="shared" si="1"/>
        <v>3809808.8</v>
      </c>
      <c r="I43" s="21">
        <f t="shared" si="2"/>
        <v>1806532</v>
      </c>
      <c r="J43" s="21">
        <f t="shared" si="3"/>
        <v>1806532</v>
      </c>
      <c r="K43" s="21">
        <f t="shared" si="4"/>
        <v>3809808.8</v>
      </c>
      <c r="L43" s="21">
        <f t="shared" si="5"/>
        <v>3809808.8</v>
      </c>
      <c r="M43" s="22">
        <f t="shared" si="6"/>
        <v>2808170.4</v>
      </c>
      <c r="N43" s="34">
        <f t="shared" si="7"/>
        <v>2808170.4</v>
      </c>
      <c r="O43" s="26"/>
      <c r="P43" s="1"/>
      <c r="Q43" s="1"/>
    </row>
    <row r="44" spans="1:17" x14ac:dyDescent="0.25">
      <c r="A44" s="9">
        <v>31</v>
      </c>
      <c r="B44" s="12" t="s">
        <v>51</v>
      </c>
      <c r="C44" s="3">
        <v>1</v>
      </c>
      <c r="D44" s="11" t="s">
        <v>10</v>
      </c>
      <c r="E44" s="19">
        <v>1806532</v>
      </c>
      <c r="F44" s="20">
        <f t="shared" ref="F44:F61" si="8">+E44*C44</f>
        <v>1806532</v>
      </c>
      <c r="G44" s="21">
        <v>3809808.8</v>
      </c>
      <c r="H44" s="20">
        <f t="shared" si="1"/>
        <v>3809808.8</v>
      </c>
      <c r="I44" s="21">
        <f t="shared" si="2"/>
        <v>1806532</v>
      </c>
      <c r="J44" s="21">
        <f t="shared" si="3"/>
        <v>1806532</v>
      </c>
      <c r="K44" s="21">
        <f t="shared" si="4"/>
        <v>3809808.8</v>
      </c>
      <c r="L44" s="21">
        <f t="shared" si="5"/>
        <v>3809808.8</v>
      </c>
      <c r="M44" s="22">
        <f t="shared" si="6"/>
        <v>2808170.4</v>
      </c>
      <c r="N44" s="34">
        <f t="shared" si="7"/>
        <v>2808170.4</v>
      </c>
      <c r="O44" s="26"/>
      <c r="P44" s="1"/>
      <c r="Q44" s="1"/>
    </row>
    <row r="45" spans="1:17" ht="30" customHeight="1" x14ac:dyDescent="0.25">
      <c r="A45" s="9">
        <v>32</v>
      </c>
      <c r="B45" s="12" t="s">
        <v>52</v>
      </c>
      <c r="C45" s="3">
        <v>1</v>
      </c>
      <c r="D45" s="11" t="s">
        <v>10</v>
      </c>
      <c r="E45" s="19">
        <v>1424078</v>
      </c>
      <c r="F45" s="20">
        <f t="shared" si="8"/>
        <v>1424078</v>
      </c>
      <c r="G45" s="21">
        <v>2209865.7000000002</v>
      </c>
      <c r="H45" s="20">
        <f t="shared" si="1"/>
        <v>2209865.7000000002</v>
      </c>
      <c r="I45" s="21">
        <f t="shared" si="2"/>
        <v>1424078</v>
      </c>
      <c r="J45" s="21">
        <f t="shared" si="3"/>
        <v>1424078</v>
      </c>
      <c r="K45" s="21">
        <f t="shared" si="4"/>
        <v>2209865.7000000002</v>
      </c>
      <c r="L45" s="21">
        <f t="shared" si="5"/>
        <v>2209865.7000000002</v>
      </c>
      <c r="M45" s="22">
        <f t="shared" si="6"/>
        <v>1816971.85</v>
      </c>
      <c r="N45" s="34">
        <f t="shared" si="7"/>
        <v>1816971.85</v>
      </c>
      <c r="O45" s="26"/>
      <c r="P45" s="1"/>
      <c r="Q45" s="1"/>
    </row>
    <row r="46" spans="1:17" ht="30" customHeight="1" x14ac:dyDescent="0.25">
      <c r="A46" s="9">
        <v>33</v>
      </c>
      <c r="B46" s="12" t="s">
        <v>53</v>
      </c>
      <c r="C46" s="3">
        <v>1</v>
      </c>
      <c r="D46" s="11" t="s">
        <v>10</v>
      </c>
      <c r="E46" s="19">
        <v>1424078</v>
      </c>
      <c r="F46" s="20">
        <f t="shared" si="8"/>
        <v>1424078</v>
      </c>
      <c r="G46" s="21">
        <v>2209865.7000000002</v>
      </c>
      <c r="H46" s="20">
        <f t="shared" si="1"/>
        <v>2209865.7000000002</v>
      </c>
      <c r="I46" s="21">
        <f t="shared" si="2"/>
        <v>1424078</v>
      </c>
      <c r="J46" s="21">
        <f t="shared" si="3"/>
        <v>1424078</v>
      </c>
      <c r="K46" s="21">
        <f t="shared" si="4"/>
        <v>2209865.7000000002</v>
      </c>
      <c r="L46" s="21">
        <f t="shared" si="5"/>
        <v>2209865.7000000002</v>
      </c>
      <c r="M46" s="22">
        <f t="shared" si="6"/>
        <v>1816971.85</v>
      </c>
      <c r="N46" s="34">
        <f t="shared" si="7"/>
        <v>1816971.85</v>
      </c>
      <c r="O46" s="26"/>
      <c r="P46" s="1"/>
      <c r="Q46" s="1"/>
    </row>
    <row r="47" spans="1:17" ht="30" customHeight="1" x14ac:dyDescent="0.25">
      <c r="A47" s="9">
        <v>34</v>
      </c>
      <c r="B47" s="12" t="s">
        <v>54</v>
      </c>
      <c r="C47" s="3">
        <v>1</v>
      </c>
      <c r="D47" s="11" t="s">
        <v>10</v>
      </c>
      <c r="E47" s="19">
        <v>1806532</v>
      </c>
      <c r="F47" s="20">
        <f t="shared" si="8"/>
        <v>1806532</v>
      </c>
      <c r="G47" s="21">
        <v>3809808.8</v>
      </c>
      <c r="H47" s="20">
        <f t="shared" si="1"/>
        <v>3809808.8</v>
      </c>
      <c r="I47" s="21">
        <f t="shared" si="2"/>
        <v>1806532</v>
      </c>
      <c r="J47" s="21">
        <f t="shared" si="3"/>
        <v>1806532</v>
      </c>
      <c r="K47" s="21">
        <f t="shared" si="4"/>
        <v>3809808.8</v>
      </c>
      <c r="L47" s="21">
        <f t="shared" si="5"/>
        <v>3809808.8</v>
      </c>
      <c r="M47" s="22">
        <f t="shared" si="6"/>
        <v>2808170.4</v>
      </c>
      <c r="N47" s="34">
        <f t="shared" si="7"/>
        <v>2808170.4</v>
      </c>
      <c r="O47" s="26"/>
      <c r="P47" s="1"/>
      <c r="Q47" s="1"/>
    </row>
    <row r="48" spans="1:17" ht="30" customHeight="1" x14ac:dyDescent="0.25">
      <c r="A48" s="9">
        <v>35</v>
      </c>
      <c r="B48" s="12" t="s">
        <v>55</v>
      </c>
      <c r="C48" s="3">
        <v>1</v>
      </c>
      <c r="D48" s="11" t="s">
        <v>10</v>
      </c>
      <c r="E48" s="19">
        <v>1806532</v>
      </c>
      <c r="F48" s="20">
        <f t="shared" si="8"/>
        <v>1806532</v>
      </c>
      <c r="G48" s="21">
        <v>3809808.8</v>
      </c>
      <c r="H48" s="20">
        <f t="shared" si="1"/>
        <v>3809808.8</v>
      </c>
      <c r="I48" s="21">
        <f t="shared" si="2"/>
        <v>1806532</v>
      </c>
      <c r="J48" s="21">
        <f t="shared" si="3"/>
        <v>1806532</v>
      </c>
      <c r="K48" s="21">
        <f t="shared" si="4"/>
        <v>3809808.8</v>
      </c>
      <c r="L48" s="21">
        <f t="shared" si="5"/>
        <v>3809808.8</v>
      </c>
      <c r="M48" s="22">
        <f t="shared" si="6"/>
        <v>2808170.4</v>
      </c>
      <c r="N48" s="34">
        <f t="shared" si="7"/>
        <v>2808170.4</v>
      </c>
      <c r="O48" s="26"/>
      <c r="P48" s="1"/>
      <c r="Q48" s="1"/>
    </row>
    <row r="49" spans="1:17" ht="30" customHeight="1" x14ac:dyDescent="0.25">
      <c r="A49" s="9">
        <v>36</v>
      </c>
      <c r="B49" s="12" t="s">
        <v>56</v>
      </c>
      <c r="C49" s="3">
        <v>1</v>
      </c>
      <c r="D49" s="11" t="s">
        <v>10</v>
      </c>
      <c r="E49" s="19">
        <v>1806532</v>
      </c>
      <c r="F49" s="20">
        <f t="shared" si="8"/>
        <v>1806532</v>
      </c>
      <c r="G49" s="21">
        <v>3809808.8</v>
      </c>
      <c r="H49" s="20">
        <f t="shared" si="1"/>
        <v>3809808.8</v>
      </c>
      <c r="I49" s="21">
        <f t="shared" si="2"/>
        <v>1806532</v>
      </c>
      <c r="J49" s="21">
        <f t="shared" si="3"/>
        <v>1806532</v>
      </c>
      <c r="K49" s="21">
        <f t="shared" si="4"/>
        <v>3809808.8</v>
      </c>
      <c r="L49" s="21">
        <f t="shared" si="5"/>
        <v>3809808.8</v>
      </c>
      <c r="M49" s="22">
        <f t="shared" si="6"/>
        <v>2808170.4</v>
      </c>
      <c r="N49" s="34">
        <f t="shared" si="7"/>
        <v>2808170.4</v>
      </c>
      <c r="O49" s="26"/>
      <c r="P49" s="1"/>
      <c r="Q49" s="1"/>
    </row>
    <row r="50" spans="1:17" ht="30" customHeight="1" x14ac:dyDescent="0.25">
      <c r="A50" s="9">
        <v>37</v>
      </c>
      <c r="B50" s="12" t="s">
        <v>57</v>
      </c>
      <c r="C50" s="3">
        <v>1</v>
      </c>
      <c r="D50" s="11" t="s">
        <v>10</v>
      </c>
      <c r="E50" s="19">
        <v>1806532</v>
      </c>
      <c r="F50" s="20">
        <f t="shared" si="8"/>
        <v>1806532</v>
      </c>
      <c r="G50" s="21">
        <v>3809808.8</v>
      </c>
      <c r="H50" s="20">
        <f t="shared" si="1"/>
        <v>3809808.8</v>
      </c>
      <c r="I50" s="21">
        <f t="shared" si="2"/>
        <v>1806532</v>
      </c>
      <c r="J50" s="21">
        <f t="shared" si="3"/>
        <v>1806532</v>
      </c>
      <c r="K50" s="21">
        <f t="shared" si="4"/>
        <v>3809808.8</v>
      </c>
      <c r="L50" s="21">
        <f t="shared" si="5"/>
        <v>3809808.8</v>
      </c>
      <c r="M50" s="22">
        <f t="shared" si="6"/>
        <v>2808170.4</v>
      </c>
      <c r="N50" s="34">
        <f t="shared" si="7"/>
        <v>2808170.4</v>
      </c>
      <c r="O50" s="26"/>
      <c r="P50" s="1"/>
      <c r="Q50" s="1"/>
    </row>
    <row r="51" spans="1:17" ht="30" customHeight="1" x14ac:dyDescent="0.25">
      <c r="A51" s="9">
        <v>38</v>
      </c>
      <c r="B51" s="12" t="s">
        <v>58</v>
      </c>
      <c r="C51" s="3">
        <v>1</v>
      </c>
      <c r="D51" s="11" t="s">
        <v>10</v>
      </c>
      <c r="E51" s="19">
        <v>1806532</v>
      </c>
      <c r="F51" s="20">
        <f t="shared" si="8"/>
        <v>1806532</v>
      </c>
      <c r="G51" s="21">
        <v>2209865.7000000002</v>
      </c>
      <c r="H51" s="20">
        <f t="shared" si="1"/>
        <v>2209865.7000000002</v>
      </c>
      <c r="I51" s="21">
        <f t="shared" si="2"/>
        <v>1806532</v>
      </c>
      <c r="J51" s="21">
        <f t="shared" si="3"/>
        <v>1806532</v>
      </c>
      <c r="K51" s="21">
        <f t="shared" si="4"/>
        <v>2209865.7000000002</v>
      </c>
      <c r="L51" s="21">
        <f t="shared" si="5"/>
        <v>2209865.7000000002</v>
      </c>
      <c r="M51" s="22">
        <f t="shared" si="6"/>
        <v>2008198.85</v>
      </c>
      <c r="N51" s="34">
        <f t="shared" si="7"/>
        <v>2008198.85</v>
      </c>
      <c r="O51" s="26"/>
      <c r="P51" s="1"/>
      <c r="Q51" s="1"/>
    </row>
    <row r="52" spans="1:17" ht="30" customHeight="1" x14ac:dyDescent="0.25">
      <c r="A52" s="9">
        <v>39</v>
      </c>
      <c r="B52" s="12" t="s">
        <v>59</v>
      </c>
      <c r="C52" s="3">
        <v>1</v>
      </c>
      <c r="D52" s="11" t="s">
        <v>10</v>
      </c>
      <c r="E52" s="19">
        <v>1806532</v>
      </c>
      <c r="F52" s="20">
        <f t="shared" si="8"/>
        <v>1806532</v>
      </c>
      <c r="G52" s="21">
        <v>2209865.7000000002</v>
      </c>
      <c r="H52" s="20">
        <f t="shared" si="1"/>
        <v>2209865.7000000002</v>
      </c>
      <c r="I52" s="21">
        <f t="shared" si="2"/>
        <v>1806532</v>
      </c>
      <c r="J52" s="21">
        <f t="shared" si="3"/>
        <v>1806532</v>
      </c>
      <c r="K52" s="21">
        <f t="shared" si="4"/>
        <v>2209865.7000000002</v>
      </c>
      <c r="L52" s="21">
        <f t="shared" si="5"/>
        <v>2209865.7000000002</v>
      </c>
      <c r="M52" s="22">
        <f t="shared" si="6"/>
        <v>2008198.85</v>
      </c>
      <c r="N52" s="34">
        <f t="shared" si="7"/>
        <v>2008198.85</v>
      </c>
      <c r="O52" s="26"/>
      <c r="P52" s="1"/>
      <c r="Q52" s="1"/>
    </row>
    <row r="53" spans="1:17" ht="18.75" customHeight="1" x14ac:dyDescent="0.25">
      <c r="A53" s="9">
        <v>40</v>
      </c>
      <c r="B53" s="12" t="s">
        <v>60</v>
      </c>
      <c r="C53" s="3">
        <v>1</v>
      </c>
      <c r="D53" s="11" t="s">
        <v>10</v>
      </c>
      <c r="E53" s="19">
        <v>3115372</v>
      </c>
      <c r="F53" s="20">
        <f t="shared" si="8"/>
        <v>3115372</v>
      </c>
      <c r="G53" s="21">
        <v>2209865.7000000002</v>
      </c>
      <c r="H53" s="20">
        <f t="shared" si="1"/>
        <v>2209865.7000000002</v>
      </c>
      <c r="I53" s="21">
        <f t="shared" si="2"/>
        <v>2209865.7000000002</v>
      </c>
      <c r="J53" s="21">
        <f t="shared" si="3"/>
        <v>2209865.7000000002</v>
      </c>
      <c r="K53" s="21">
        <f t="shared" si="4"/>
        <v>3115372</v>
      </c>
      <c r="L53" s="21">
        <f t="shared" si="5"/>
        <v>3115372</v>
      </c>
      <c r="M53" s="22">
        <f t="shared" si="6"/>
        <v>2662618.85</v>
      </c>
      <c r="N53" s="34">
        <f t="shared" si="7"/>
        <v>2662618.85</v>
      </c>
      <c r="O53" s="26"/>
      <c r="P53" s="1"/>
      <c r="Q53" s="1"/>
    </row>
    <row r="54" spans="1:17" ht="30" customHeight="1" x14ac:dyDescent="0.25">
      <c r="A54" s="9">
        <v>41</v>
      </c>
      <c r="B54" s="12" t="s">
        <v>61</v>
      </c>
      <c r="C54" s="3">
        <v>1</v>
      </c>
      <c r="D54" s="11" t="s">
        <v>10</v>
      </c>
      <c r="E54" s="19">
        <v>3115372</v>
      </c>
      <c r="F54" s="20">
        <f t="shared" si="8"/>
        <v>3115372</v>
      </c>
      <c r="G54" s="21">
        <v>2209865.7000000002</v>
      </c>
      <c r="H54" s="20">
        <f t="shared" si="1"/>
        <v>2209865.7000000002</v>
      </c>
      <c r="I54" s="21">
        <f t="shared" si="2"/>
        <v>2209865.7000000002</v>
      </c>
      <c r="J54" s="21">
        <f t="shared" si="3"/>
        <v>2209865.7000000002</v>
      </c>
      <c r="K54" s="21">
        <f t="shared" si="4"/>
        <v>3115372</v>
      </c>
      <c r="L54" s="21">
        <f t="shared" si="5"/>
        <v>3115372</v>
      </c>
      <c r="M54" s="22">
        <f t="shared" si="6"/>
        <v>2662618.85</v>
      </c>
      <c r="N54" s="34">
        <f t="shared" si="7"/>
        <v>2662618.85</v>
      </c>
      <c r="O54" s="26"/>
      <c r="P54" s="1"/>
      <c r="Q54" s="1"/>
    </row>
    <row r="55" spans="1:17" ht="30" customHeight="1" x14ac:dyDescent="0.25">
      <c r="A55" s="9">
        <v>42</v>
      </c>
      <c r="B55" s="12" t="s">
        <v>62</v>
      </c>
      <c r="C55" s="3">
        <v>1</v>
      </c>
      <c r="D55" s="11" t="s">
        <v>10</v>
      </c>
      <c r="E55" s="19">
        <v>3115372</v>
      </c>
      <c r="F55" s="20">
        <f t="shared" si="8"/>
        <v>3115372</v>
      </c>
      <c r="G55" s="21">
        <v>2209865.7000000002</v>
      </c>
      <c r="H55" s="20">
        <f t="shared" si="1"/>
        <v>2209865.7000000002</v>
      </c>
      <c r="I55" s="21">
        <f t="shared" si="2"/>
        <v>2209865.7000000002</v>
      </c>
      <c r="J55" s="21">
        <f t="shared" si="3"/>
        <v>2209865.7000000002</v>
      </c>
      <c r="K55" s="21">
        <f t="shared" si="4"/>
        <v>3115372</v>
      </c>
      <c r="L55" s="21">
        <f t="shared" si="5"/>
        <v>3115372</v>
      </c>
      <c r="M55" s="22">
        <f t="shared" si="6"/>
        <v>2662618.85</v>
      </c>
      <c r="N55" s="34">
        <f t="shared" si="7"/>
        <v>2662618.85</v>
      </c>
      <c r="O55" s="26"/>
      <c r="P55" s="1"/>
      <c r="Q55" s="1"/>
    </row>
    <row r="56" spans="1:17" ht="30" customHeight="1" x14ac:dyDescent="0.25">
      <c r="A56" s="9">
        <v>43</v>
      </c>
      <c r="B56" s="12" t="s">
        <v>63</v>
      </c>
      <c r="C56" s="3">
        <v>1</v>
      </c>
      <c r="D56" s="11" t="s">
        <v>10</v>
      </c>
      <c r="E56" s="19">
        <v>3115372</v>
      </c>
      <c r="F56" s="20">
        <f t="shared" si="8"/>
        <v>3115372</v>
      </c>
      <c r="G56" s="21">
        <v>2209865.7000000002</v>
      </c>
      <c r="H56" s="20">
        <f t="shared" si="1"/>
        <v>2209865.7000000002</v>
      </c>
      <c r="I56" s="21">
        <f t="shared" si="2"/>
        <v>2209865.7000000002</v>
      </c>
      <c r="J56" s="21">
        <f t="shared" si="3"/>
        <v>2209865.7000000002</v>
      </c>
      <c r="K56" s="21">
        <f t="shared" si="4"/>
        <v>3115372</v>
      </c>
      <c r="L56" s="21">
        <f t="shared" si="5"/>
        <v>3115372</v>
      </c>
      <c r="M56" s="22">
        <f t="shared" si="6"/>
        <v>2662618.85</v>
      </c>
      <c r="N56" s="34">
        <f t="shared" si="7"/>
        <v>2662618.85</v>
      </c>
      <c r="O56" s="26"/>
      <c r="P56" s="1"/>
      <c r="Q56" s="1"/>
    </row>
    <row r="57" spans="1:17" ht="17.25" customHeight="1" x14ac:dyDescent="0.25">
      <c r="A57" s="9">
        <v>44</v>
      </c>
      <c r="B57" s="13" t="s">
        <v>64</v>
      </c>
      <c r="C57" s="3">
        <v>1</v>
      </c>
      <c r="D57" s="11" t="s">
        <v>10</v>
      </c>
      <c r="E57" s="14">
        <v>1075286</v>
      </c>
      <c r="F57" s="20">
        <f t="shared" si="8"/>
        <v>1075286</v>
      </c>
      <c r="G57" s="14">
        <v>2772932.05</v>
      </c>
      <c r="H57" s="20">
        <f t="shared" si="1"/>
        <v>2772932.05</v>
      </c>
      <c r="I57" s="21">
        <f t="shared" si="2"/>
        <v>1075286</v>
      </c>
      <c r="J57" s="21">
        <f t="shared" si="3"/>
        <v>1075286</v>
      </c>
      <c r="K57" s="21">
        <f t="shared" si="4"/>
        <v>2772932.05</v>
      </c>
      <c r="L57" s="21">
        <f t="shared" si="5"/>
        <v>2772932.05</v>
      </c>
      <c r="M57" s="22">
        <f t="shared" si="6"/>
        <v>1924109.0249999999</v>
      </c>
      <c r="N57" s="34">
        <f t="shared" si="7"/>
        <v>1924109.0249999999</v>
      </c>
      <c r="O57" s="26"/>
      <c r="P57" s="1"/>
      <c r="Q57" s="1"/>
    </row>
    <row r="58" spans="1:17" ht="15.75" customHeight="1" x14ac:dyDescent="0.25">
      <c r="A58" s="9">
        <v>45</v>
      </c>
      <c r="B58" s="13" t="s">
        <v>65</v>
      </c>
      <c r="C58" s="3">
        <v>1</v>
      </c>
      <c r="D58" s="11" t="s">
        <v>10</v>
      </c>
      <c r="E58" s="14">
        <v>2612394</v>
      </c>
      <c r="F58" s="20">
        <f t="shared" si="8"/>
        <v>2612394</v>
      </c>
      <c r="G58" s="14">
        <v>1166574.8499999999</v>
      </c>
      <c r="H58" s="20">
        <f t="shared" si="1"/>
        <v>1166574.8499999999</v>
      </c>
      <c r="I58" s="21">
        <f t="shared" si="2"/>
        <v>1166574.8499999999</v>
      </c>
      <c r="J58" s="21">
        <f t="shared" si="3"/>
        <v>1166574.8499999999</v>
      </c>
      <c r="K58" s="21">
        <f t="shared" si="4"/>
        <v>2612394</v>
      </c>
      <c r="L58" s="21">
        <f t="shared" si="5"/>
        <v>2612394</v>
      </c>
      <c r="M58" s="22">
        <f t="shared" si="6"/>
        <v>1889484.4249999998</v>
      </c>
      <c r="N58" s="34">
        <f t="shared" si="7"/>
        <v>1889484.4249999998</v>
      </c>
      <c r="O58" s="26"/>
      <c r="P58" s="1"/>
      <c r="Q58" s="1"/>
    </row>
    <row r="59" spans="1:17" ht="30" customHeight="1" x14ac:dyDescent="0.25">
      <c r="A59" s="9">
        <v>46</v>
      </c>
      <c r="B59" s="12" t="s">
        <v>66</v>
      </c>
      <c r="C59" s="3">
        <v>1</v>
      </c>
      <c r="D59" s="11" t="s">
        <v>10</v>
      </c>
      <c r="E59" s="19">
        <v>3857930</v>
      </c>
      <c r="F59" s="20">
        <f t="shared" si="8"/>
        <v>3857930</v>
      </c>
      <c r="G59" s="21">
        <v>4717862.0999999996</v>
      </c>
      <c r="H59" s="20">
        <f t="shared" si="1"/>
        <v>4717862.0999999996</v>
      </c>
      <c r="I59" s="21">
        <f t="shared" si="2"/>
        <v>3857930</v>
      </c>
      <c r="J59" s="21">
        <f t="shared" si="3"/>
        <v>3857930</v>
      </c>
      <c r="K59" s="21">
        <f t="shared" si="4"/>
        <v>4717862.0999999996</v>
      </c>
      <c r="L59" s="21">
        <f t="shared" si="5"/>
        <v>4717862.0999999996</v>
      </c>
      <c r="M59" s="22">
        <f t="shared" si="6"/>
        <v>4287896.05</v>
      </c>
      <c r="N59" s="34">
        <f t="shared" si="7"/>
        <v>4287896.05</v>
      </c>
      <c r="O59" s="26"/>
      <c r="P59" s="1"/>
      <c r="Q59" s="1"/>
    </row>
    <row r="60" spans="1:17" ht="30" customHeight="1" x14ac:dyDescent="0.25">
      <c r="A60" s="9">
        <v>47</v>
      </c>
      <c r="B60" s="12" t="s">
        <v>67</v>
      </c>
      <c r="C60" s="3">
        <v>1</v>
      </c>
      <c r="D60" s="11" t="s">
        <v>10</v>
      </c>
      <c r="E60" s="19">
        <v>3857930</v>
      </c>
      <c r="F60" s="20">
        <f t="shared" si="8"/>
        <v>3857930</v>
      </c>
      <c r="G60" s="21">
        <v>4717862.0999999996</v>
      </c>
      <c r="H60" s="20">
        <f t="shared" si="1"/>
        <v>4717862.0999999996</v>
      </c>
      <c r="I60" s="21">
        <f t="shared" si="2"/>
        <v>3857930</v>
      </c>
      <c r="J60" s="21">
        <f t="shared" si="3"/>
        <v>3857930</v>
      </c>
      <c r="K60" s="21">
        <f t="shared" si="4"/>
        <v>4717862.0999999996</v>
      </c>
      <c r="L60" s="21">
        <f t="shared" si="5"/>
        <v>4717862.0999999996</v>
      </c>
      <c r="M60" s="22">
        <f t="shared" si="6"/>
        <v>4287896.05</v>
      </c>
      <c r="N60" s="34">
        <f t="shared" si="7"/>
        <v>4287896.05</v>
      </c>
      <c r="O60" s="26"/>
      <c r="P60" s="1"/>
      <c r="Q60" s="1"/>
    </row>
    <row r="61" spans="1:17" ht="30" customHeight="1" x14ac:dyDescent="0.25">
      <c r="A61" s="9">
        <v>48</v>
      </c>
      <c r="B61" s="12" t="s">
        <v>68</v>
      </c>
      <c r="C61" s="3">
        <v>1</v>
      </c>
      <c r="D61" s="11" t="s">
        <v>10</v>
      </c>
      <c r="E61" s="19">
        <v>3857930</v>
      </c>
      <c r="F61" s="20">
        <f t="shared" si="8"/>
        <v>3857930</v>
      </c>
      <c r="G61" s="21">
        <v>4717862.0999999996</v>
      </c>
      <c r="H61" s="20">
        <f t="shared" si="1"/>
        <v>4717862.0999999996</v>
      </c>
      <c r="I61" s="21">
        <f t="shared" si="2"/>
        <v>3857930</v>
      </c>
      <c r="J61" s="21">
        <f t="shared" si="3"/>
        <v>3857930</v>
      </c>
      <c r="K61" s="21">
        <f t="shared" si="4"/>
        <v>4717862.0999999996</v>
      </c>
      <c r="L61" s="21">
        <f t="shared" si="5"/>
        <v>4717862.0999999996</v>
      </c>
      <c r="M61" s="22">
        <f t="shared" si="6"/>
        <v>4287896.05</v>
      </c>
      <c r="N61" s="34">
        <f t="shared" si="7"/>
        <v>4287896.05</v>
      </c>
      <c r="O61" s="26"/>
      <c r="P61" s="1"/>
      <c r="Q61" s="1"/>
    </row>
    <row r="62" spans="1:17" x14ac:dyDescent="0.25">
      <c r="A62" s="9">
        <v>49</v>
      </c>
      <c r="B62" s="10" t="s">
        <v>69</v>
      </c>
      <c r="C62" s="3">
        <v>1</v>
      </c>
      <c r="D62" s="11" t="s">
        <v>10</v>
      </c>
      <c r="E62" s="19">
        <v>3857930</v>
      </c>
      <c r="F62" s="20">
        <f>+E62*C62</f>
        <v>3857930</v>
      </c>
      <c r="G62" s="21">
        <v>4717862.0999999996</v>
      </c>
      <c r="H62" s="20">
        <f t="shared" si="1"/>
        <v>4717862.0999999996</v>
      </c>
      <c r="I62" s="21">
        <f t="shared" si="2"/>
        <v>3857930</v>
      </c>
      <c r="J62" s="21">
        <f t="shared" si="3"/>
        <v>3857930</v>
      </c>
      <c r="K62" s="21">
        <f t="shared" si="4"/>
        <v>4717862.0999999996</v>
      </c>
      <c r="L62" s="21">
        <f t="shared" si="5"/>
        <v>4717862.0999999996</v>
      </c>
      <c r="M62" s="22">
        <f t="shared" si="6"/>
        <v>4287896.05</v>
      </c>
      <c r="N62" s="34">
        <f t="shared" si="7"/>
        <v>4287896.05</v>
      </c>
      <c r="O62" s="26"/>
      <c r="P62" s="1"/>
      <c r="Q62" s="1"/>
    </row>
    <row r="63" spans="1:17" ht="15.75" x14ac:dyDescent="0.25">
      <c r="A63" s="9">
        <v>50</v>
      </c>
      <c r="B63" s="10" t="s">
        <v>70</v>
      </c>
      <c r="C63" s="3">
        <v>1</v>
      </c>
      <c r="D63" s="11" t="s">
        <v>10</v>
      </c>
      <c r="E63" s="29">
        <v>3857930</v>
      </c>
      <c r="F63" s="20">
        <f>+E63*C63</f>
        <v>3857930</v>
      </c>
      <c r="G63" s="21">
        <v>4717862.0999999996</v>
      </c>
      <c r="H63" s="20">
        <f t="shared" si="1"/>
        <v>4717862.0999999996</v>
      </c>
      <c r="I63" s="21">
        <f t="shared" si="2"/>
        <v>3857930</v>
      </c>
      <c r="J63" s="21">
        <f t="shared" si="3"/>
        <v>3857930</v>
      </c>
      <c r="K63" s="21">
        <f t="shared" si="4"/>
        <v>4717862.0999999996</v>
      </c>
      <c r="L63" s="21">
        <f t="shared" si="5"/>
        <v>4717862.0999999996</v>
      </c>
      <c r="M63" s="22">
        <f t="shared" si="6"/>
        <v>4287896.05</v>
      </c>
      <c r="N63" s="34">
        <f t="shared" si="7"/>
        <v>4287896.05</v>
      </c>
      <c r="O63" s="26"/>
      <c r="P63" s="1"/>
      <c r="Q63" s="1"/>
    </row>
    <row r="64" spans="1:17" ht="15.75" x14ac:dyDescent="0.25">
      <c r="A64" s="9">
        <v>51</v>
      </c>
      <c r="B64" s="10" t="s">
        <v>71</v>
      </c>
      <c r="C64" s="3">
        <v>1</v>
      </c>
      <c r="D64" s="11" t="s">
        <v>10</v>
      </c>
      <c r="E64" s="30">
        <v>107327134</v>
      </c>
      <c r="F64" s="20">
        <f t="shared" ref="F64:F68" si="9">+E64*C64</f>
        <v>107327134</v>
      </c>
      <c r="G64" s="21">
        <v>108149597.84999999</v>
      </c>
      <c r="H64" s="20">
        <f t="shared" si="1"/>
        <v>108149597.84999999</v>
      </c>
      <c r="I64" s="21">
        <f t="shared" si="2"/>
        <v>107327134</v>
      </c>
      <c r="J64" s="21">
        <f t="shared" si="3"/>
        <v>107327134</v>
      </c>
      <c r="K64" s="21">
        <f t="shared" si="4"/>
        <v>108149597.84999999</v>
      </c>
      <c r="L64" s="21">
        <f t="shared" si="5"/>
        <v>108149597.84999999</v>
      </c>
      <c r="M64" s="22">
        <f t="shared" si="6"/>
        <v>107738365.925</v>
      </c>
      <c r="N64" s="34">
        <f t="shared" si="7"/>
        <v>107738365.925</v>
      </c>
      <c r="O64" s="26"/>
      <c r="P64" s="1"/>
      <c r="Q64" s="1"/>
    </row>
    <row r="65" spans="1:18" ht="15.75" x14ac:dyDescent="0.25">
      <c r="A65" s="9">
        <v>52</v>
      </c>
      <c r="B65" s="10" t="s">
        <v>72</v>
      </c>
      <c r="C65" s="3">
        <v>6</v>
      </c>
      <c r="D65" s="11" t="s">
        <v>10</v>
      </c>
      <c r="E65" s="30">
        <v>52813037</v>
      </c>
      <c r="F65" s="20">
        <f t="shared" si="9"/>
        <v>316878222</v>
      </c>
      <c r="G65" s="21">
        <v>47307361.149999999</v>
      </c>
      <c r="H65" s="20">
        <f t="shared" si="1"/>
        <v>283844166.89999998</v>
      </c>
      <c r="I65" s="21">
        <f t="shared" si="2"/>
        <v>47307361.149999999</v>
      </c>
      <c r="J65" s="21">
        <f t="shared" si="3"/>
        <v>283844166.89999998</v>
      </c>
      <c r="K65" s="21">
        <f t="shared" si="4"/>
        <v>52813037</v>
      </c>
      <c r="L65" s="21">
        <f t="shared" si="5"/>
        <v>316878222</v>
      </c>
      <c r="M65" s="22">
        <f t="shared" si="6"/>
        <v>50060199.075000003</v>
      </c>
      <c r="N65" s="34">
        <f t="shared" si="7"/>
        <v>300361194.44999999</v>
      </c>
      <c r="O65" s="26"/>
      <c r="P65" s="1"/>
      <c r="Q65" s="1"/>
    </row>
    <row r="66" spans="1:18" ht="15.75" x14ac:dyDescent="0.25">
      <c r="A66" s="9">
        <v>53</v>
      </c>
      <c r="B66" s="10" t="s">
        <v>73</v>
      </c>
      <c r="C66" s="3">
        <v>5</v>
      </c>
      <c r="D66" s="11" t="s">
        <v>10</v>
      </c>
      <c r="E66" s="30">
        <v>29733457</v>
      </c>
      <c r="F66" s="20">
        <f t="shared" si="9"/>
        <v>148667285</v>
      </c>
      <c r="G66" s="21">
        <v>23756410.300000001</v>
      </c>
      <c r="H66" s="20">
        <f t="shared" si="1"/>
        <v>118782051.5</v>
      </c>
      <c r="I66" s="21">
        <f t="shared" si="2"/>
        <v>23756410.300000001</v>
      </c>
      <c r="J66" s="21">
        <f t="shared" si="3"/>
        <v>118782051.5</v>
      </c>
      <c r="K66" s="21">
        <f t="shared" si="4"/>
        <v>29733457</v>
      </c>
      <c r="L66" s="21">
        <f t="shared" si="5"/>
        <v>148667285</v>
      </c>
      <c r="M66" s="22">
        <f t="shared" si="6"/>
        <v>26744933.649999999</v>
      </c>
      <c r="N66" s="34">
        <f t="shared" si="7"/>
        <v>133724668.25</v>
      </c>
      <c r="O66" s="26"/>
      <c r="P66" s="1"/>
      <c r="Q66" s="1"/>
    </row>
    <row r="67" spans="1:18" ht="45" x14ac:dyDescent="0.25">
      <c r="A67" s="9">
        <v>54</v>
      </c>
      <c r="B67" s="12" t="s">
        <v>74</v>
      </c>
      <c r="C67" s="3">
        <v>20</v>
      </c>
      <c r="D67" s="11" t="s">
        <v>8</v>
      </c>
      <c r="E67" s="31">
        <v>86997</v>
      </c>
      <c r="F67" s="20">
        <f t="shared" si="9"/>
        <v>1739940</v>
      </c>
      <c r="G67" s="20">
        <v>499800</v>
      </c>
      <c r="H67" s="20">
        <f t="shared" si="1"/>
        <v>9996000</v>
      </c>
      <c r="I67" s="21">
        <f t="shared" si="2"/>
        <v>86997</v>
      </c>
      <c r="J67" s="21">
        <f t="shared" si="3"/>
        <v>1739940</v>
      </c>
      <c r="K67" s="21">
        <f t="shared" si="4"/>
        <v>499800</v>
      </c>
      <c r="L67" s="21">
        <f t="shared" si="5"/>
        <v>9996000</v>
      </c>
      <c r="M67" s="22">
        <f t="shared" si="6"/>
        <v>293398.5</v>
      </c>
      <c r="N67" s="34">
        <f t="shared" si="7"/>
        <v>5867970</v>
      </c>
      <c r="O67" s="26"/>
      <c r="P67" s="1"/>
      <c r="Q67" s="1"/>
    </row>
    <row r="68" spans="1:18" ht="45" x14ac:dyDescent="0.25">
      <c r="A68" s="9">
        <v>55</v>
      </c>
      <c r="B68" s="12" t="s">
        <v>75</v>
      </c>
      <c r="C68" s="3">
        <v>10</v>
      </c>
      <c r="D68" s="11" t="s">
        <v>8</v>
      </c>
      <c r="E68" s="31">
        <v>120458</v>
      </c>
      <c r="F68" s="20">
        <f t="shared" si="9"/>
        <v>1204580</v>
      </c>
      <c r="G68" s="20">
        <v>773500</v>
      </c>
      <c r="H68" s="20">
        <f t="shared" si="1"/>
        <v>7735000</v>
      </c>
      <c r="I68" s="21">
        <f t="shared" si="2"/>
        <v>120458</v>
      </c>
      <c r="J68" s="21">
        <f t="shared" si="3"/>
        <v>1204580</v>
      </c>
      <c r="K68" s="21">
        <f t="shared" si="4"/>
        <v>773500</v>
      </c>
      <c r="L68" s="21">
        <f t="shared" si="5"/>
        <v>7735000</v>
      </c>
      <c r="M68" s="22">
        <f t="shared" si="6"/>
        <v>446979</v>
      </c>
      <c r="N68" s="34">
        <f t="shared" si="7"/>
        <v>4469790</v>
      </c>
      <c r="O68" s="26"/>
      <c r="P68" s="1"/>
      <c r="Q68" s="1"/>
    </row>
    <row r="69" spans="1:18" ht="30.75" customHeight="1" x14ac:dyDescent="0.25">
      <c r="A69" s="71" t="s">
        <v>11</v>
      </c>
      <c r="B69" s="72"/>
      <c r="C69" s="72"/>
      <c r="D69" s="72"/>
      <c r="E69" s="72"/>
      <c r="F69" s="28">
        <f>SUM(F14:F68)</f>
        <v>727058583</v>
      </c>
      <c r="G69" s="27"/>
      <c r="H69" s="28">
        <f t="shared" ref="H69:N69" si="10">SUM(H14:H68)</f>
        <v>721583429.69999993</v>
      </c>
      <c r="I69" s="28">
        <f t="shared" si="10"/>
        <v>314037581.90000004</v>
      </c>
      <c r="J69" s="28">
        <f t="shared" si="10"/>
        <v>648337093.85000002</v>
      </c>
      <c r="K69" s="28">
        <f t="shared" si="10"/>
        <v>400848205.84999996</v>
      </c>
      <c r="L69" s="28">
        <f t="shared" si="10"/>
        <v>800304918.8499999</v>
      </c>
      <c r="M69" s="32">
        <f t="shared" si="10"/>
        <v>357442893.87500006</v>
      </c>
      <c r="N69" s="81">
        <f t="shared" si="10"/>
        <v>724321006.35000014</v>
      </c>
      <c r="O69" s="26"/>
      <c r="P69" s="1"/>
      <c r="Q69" s="1"/>
    </row>
    <row r="70" spans="1:18" ht="15.75" thickBot="1" x14ac:dyDescent="0.3">
      <c r="A70" s="6"/>
      <c r="B70" s="4"/>
      <c r="C70" s="5"/>
      <c r="D70" s="5"/>
      <c r="E70" s="15"/>
      <c r="F70" s="15"/>
      <c r="G70" s="15"/>
      <c r="N70" s="33"/>
      <c r="O70" s="25"/>
      <c r="P70" s="4"/>
      <c r="Q70" s="4"/>
    </row>
    <row r="71" spans="1:18" ht="15" customHeight="1" x14ac:dyDescent="0.25">
      <c r="A71" s="50" t="s">
        <v>77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2"/>
      <c r="O71" s="85"/>
      <c r="P71" s="85"/>
      <c r="Q71" s="86"/>
      <c r="R71" s="7"/>
    </row>
    <row r="72" spans="1:18" x14ac:dyDescent="0.25">
      <c r="A72" s="53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54"/>
      <c r="O72" s="85"/>
      <c r="P72" s="85"/>
      <c r="Q72" s="86"/>
      <c r="R72" s="7"/>
    </row>
    <row r="73" spans="1:18" x14ac:dyDescent="0.25">
      <c r="A73" s="53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54"/>
      <c r="O73" s="85"/>
      <c r="P73" s="85"/>
      <c r="Q73" s="86"/>
      <c r="R73" s="7"/>
    </row>
    <row r="74" spans="1:18" x14ac:dyDescent="0.25">
      <c r="A74" s="53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54"/>
      <c r="O74" s="85"/>
      <c r="P74" s="85"/>
      <c r="Q74" s="86"/>
      <c r="R74" s="7"/>
    </row>
    <row r="75" spans="1:18" ht="15.75" thickBot="1" x14ac:dyDescent="0.3">
      <c r="A75" s="55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7"/>
      <c r="O75" s="85"/>
      <c r="P75" s="85"/>
      <c r="Q75" s="86"/>
      <c r="R75" s="7"/>
    </row>
    <row r="76" spans="1:18" x14ac:dyDescent="0.25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5"/>
      <c r="P76" s="85"/>
      <c r="Q76" s="86"/>
      <c r="R76" s="7"/>
    </row>
    <row r="77" spans="1:18" x14ac:dyDescent="0.25">
      <c r="A77" s="82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5"/>
      <c r="P77" s="85"/>
      <c r="Q77" s="86"/>
      <c r="R77" s="7"/>
    </row>
    <row r="78" spans="1:18" ht="33.75" customHeight="1" x14ac:dyDescent="0.25">
      <c r="B78" s="4"/>
      <c r="C78" s="5"/>
      <c r="D78" s="5"/>
      <c r="E78" s="15"/>
      <c r="F78" s="15"/>
      <c r="G78" s="15"/>
      <c r="O78" s="87"/>
      <c r="P78" s="88"/>
      <c r="Q78" s="89"/>
    </row>
    <row r="79" spans="1:18" x14ac:dyDescent="0.25">
      <c r="B79" s="4"/>
      <c r="C79" s="5"/>
      <c r="D79" s="5"/>
      <c r="E79" s="15"/>
      <c r="F79" s="15"/>
      <c r="G79" s="15"/>
      <c r="P79" s="15"/>
    </row>
    <row r="80" spans="1:18" x14ac:dyDescent="0.25">
      <c r="B80" s="4"/>
      <c r="C80" s="5"/>
      <c r="D80" s="5"/>
      <c r="E80" s="15"/>
      <c r="F80" s="15"/>
      <c r="G80" s="15"/>
      <c r="P80" s="15"/>
    </row>
    <row r="81" spans="2:16" x14ac:dyDescent="0.25">
      <c r="B81" s="4"/>
      <c r="C81" s="5"/>
      <c r="D81" s="5"/>
      <c r="E81" s="15"/>
      <c r="F81" s="15"/>
      <c r="G81" s="15"/>
      <c r="P81" s="15"/>
    </row>
    <row r="82" spans="2:16" x14ac:dyDescent="0.25">
      <c r="B82" s="4"/>
      <c r="C82" s="5"/>
      <c r="D82" s="5"/>
      <c r="E82" s="15"/>
      <c r="F82" s="15"/>
      <c r="G82" s="15"/>
      <c r="P82" s="15"/>
    </row>
    <row r="83" spans="2:16" x14ac:dyDescent="0.25">
      <c r="B83" s="4"/>
      <c r="C83" s="5"/>
      <c r="D83" s="5"/>
      <c r="E83" s="15"/>
      <c r="F83" s="15"/>
      <c r="G83" s="15"/>
      <c r="P83" s="15"/>
    </row>
    <row r="84" spans="2:16" x14ac:dyDescent="0.25">
      <c r="B84" s="4"/>
      <c r="C84" s="5"/>
      <c r="D84" s="5"/>
      <c r="E84" s="15"/>
      <c r="F84" s="15"/>
      <c r="G84" s="15"/>
      <c r="P84" s="15"/>
    </row>
    <row r="85" spans="2:16" x14ac:dyDescent="0.25">
      <c r="B85" s="4"/>
      <c r="C85" s="5"/>
      <c r="D85" s="5"/>
      <c r="E85" s="15"/>
      <c r="F85" s="15"/>
      <c r="G85" s="15"/>
      <c r="P85" s="15"/>
    </row>
    <row r="86" spans="2:16" x14ac:dyDescent="0.25">
      <c r="B86" s="4"/>
      <c r="C86" s="5"/>
      <c r="D86" s="5"/>
      <c r="E86" s="15"/>
      <c r="F86" s="15"/>
      <c r="G86" s="15"/>
      <c r="P86" s="15"/>
    </row>
    <row r="87" spans="2:16" x14ac:dyDescent="0.25">
      <c r="B87" s="4"/>
      <c r="C87" s="5"/>
      <c r="D87" s="5"/>
      <c r="E87" s="15"/>
      <c r="F87" s="15"/>
      <c r="G87" s="15"/>
      <c r="P87" s="15"/>
    </row>
    <row r="88" spans="2:16" x14ac:dyDescent="0.25">
      <c r="B88" s="4"/>
      <c r="C88" s="5"/>
      <c r="D88" s="5"/>
      <c r="E88" s="15"/>
      <c r="F88" s="15"/>
      <c r="G88" s="15"/>
      <c r="P88" s="15"/>
    </row>
    <row r="89" spans="2:16" x14ac:dyDescent="0.25">
      <c r="E89" s="15"/>
      <c r="F89" s="15"/>
      <c r="G89" s="15"/>
      <c r="P89" s="15"/>
    </row>
    <row r="90" spans="2:16" x14ac:dyDescent="0.25">
      <c r="E90" s="15"/>
      <c r="F90" s="15"/>
      <c r="G90" s="15"/>
      <c r="P90" s="15"/>
    </row>
    <row r="91" spans="2:16" x14ac:dyDescent="0.25">
      <c r="E91" s="15"/>
      <c r="F91" s="15"/>
      <c r="G91" s="15"/>
      <c r="P91" s="15"/>
    </row>
  </sheetData>
  <mergeCells count="19">
    <mergeCell ref="J12:J13"/>
    <mergeCell ref="K12:K13"/>
    <mergeCell ref="L12:L13"/>
    <mergeCell ref="A71:N75"/>
    <mergeCell ref="B1:P4"/>
    <mergeCell ref="A1:A4"/>
    <mergeCell ref="A12:A13"/>
    <mergeCell ref="B5:E5"/>
    <mergeCell ref="E10:F10"/>
    <mergeCell ref="E8:F8"/>
    <mergeCell ref="E9:F9"/>
    <mergeCell ref="G12:H12"/>
    <mergeCell ref="E12:F12"/>
    <mergeCell ref="B12:D12"/>
    <mergeCell ref="E7:F7"/>
    <mergeCell ref="A69:E69"/>
    <mergeCell ref="M12:M13"/>
    <mergeCell ref="N12:N13"/>
    <mergeCell ref="I12:I13"/>
  </mergeCells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Cotizaciones -comaprativo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Ilvis Patricia Serrano Bonacelly</dc:creator>
  <cp:lastModifiedBy>Nora Constanza Parra Naranjo</cp:lastModifiedBy>
  <cp:lastPrinted>2023-02-08T21:33:33Z</cp:lastPrinted>
  <dcterms:created xsi:type="dcterms:W3CDTF">2022-11-04T16:41:37Z</dcterms:created>
  <dcterms:modified xsi:type="dcterms:W3CDTF">2026-08-26T22:24:02Z</dcterms:modified>
</cp:coreProperties>
</file>