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jbohorquez_sena_edu_co/Documents/Escritorio/Escritorio SENA 2026/ByS/PROCESOS/SUBASTA INVERSA/1. EQUIPOS AUDIOVISUALES/1. Documentos del proceso/"/>
    </mc:Choice>
  </mc:AlternateContent>
  <xr:revisionPtr revIDLastSave="45" documentId="13_ncr:1_{74209E6F-D850-4BB9-9D7C-01CBEF71B9E7}" xr6:coauthVersionLast="47" xr6:coauthVersionMax="47" xr10:uidLastSave="{6FB28C15-4541-498A-A2AB-8C1374F404CA}"/>
  <bookViews>
    <workbookView xWindow="-108" yWindow="-108" windowWidth="23256" windowHeight="13896" tabRatio="845" activeTab="1" xr2:uid="{5D5A0FF1-43D3-C848-A544-6DB2E9152CAA}"/>
  </bookViews>
  <sheets>
    <sheet name="Proyección inicial" sheetId="16" r:id="rId1"/>
    <sheet name="Proyección ajustada" sheetId="1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7" l="1"/>
  <c r="I7" i="17"/>
  <c r="J7" i="17" s="1"/>
  <c r="H7" i="17"/>
  <c r="F7" i="17"/>
  <c r="I6" i="17"/>
  <c r="J6" i="17" s="1"/>
  <c r="H6" i="17"/>
  <c r="F6" i="17"/>
  <c r="I5" i="17"/>
  <c r="H5" i="17"/>
  <c r="F5" i="17"/>
  <c r="J10" i="16"/>
  <c r="J9" i="16"/>
  <c r="J8" i="16"/>
  <c r="J7" i="16"/>
  <c r="J6" i="16"/>
  <c r="J5" i="16"/>
  <c r="I5" i="16"/>
  <c r="H10" i="16"/>
  <c r="H8" i="16"/>
  <c r="H7" i="16"/>
  <c r="H6" i="16"/>
  <c r="H5" i="16"/>
  <c r="F9" i="16"/>
  <c r="F7" i="16"/>
  <c r="F6" i="16"/>
  <c r="F5" i="16"/>
  <c r="F8" i="17" l="1"/>
  <c r="H8" i="17"/>
  <c r="H9" i="17" s="1"/>
  <c r="H10" i="17" s="1"/>
  <c r="J8" i="17"/>
  <c r="I7" i="16"/>
  <c r="I6" i="16"/>
  <c r="F9" i="17" l="1"/>
  <c r="F10" i="17" s="1"/>
  <c r="J9" i="17"/>
  <c r="J10" i="17" s="1"/>
  <c r="H9" i="16"/>
  <c r="F8" i="16" l="1"/>
  <c r="F10" i="16" l="1"/>
</calcChain>
</file>

<file path=xl/sharedStrings.xml><?xml version="1.0" encoding="utf-8"?>
<sst xmlns="http://schemas.openxmlformats.org/spreadsheetml/2006/main" count="56" uniqueCount="17">
  <si>
    <t>UND</t>
  </si>
  <si>
    <t>DESCRIPCIÓN</t>
  </si>
  <si>
    <t>ITEM</t>
  </si>
  <si>
    <t>CANT</t>
  </si>
  <si>
    <t xml:space="preserve">Total </t>
  </si>
  <si>
    <t xml:space="preserve">Subtotal </t>
  </si>
  <si>
    <t xml:space="preserve">Unidad </t>
  </si>
  <si>
    <t xml:space="preserve">Iva </t>
  </si>
  <si>
    <t>VALOR UNITARIO</t>
  </si>
  <si>
    <t>VALOR TOTAL</t>
  </si>
  <si>
    <t>PROMEDIO</t>
  </si>
  <si>
    <t>Pantalla Interactiva, Tamaño: Mínimo 65 pulgadas, Tecnología de Panel: LED o superior, Tecnología táctil: Táctil infrarroja avanzada (debe permitir escritura con dedos o punteros simultáneamente). Resolución: Full HD (1920 x 1080) o superior, Superficie: Antirreflejante y resistente a impactos, Sistema Operativo: Android, Almacenamiento: Mínimo 3GB de RAM y 32GB de almacenamiento, Audio: Altavoces integrados (mínimo 10W + 10W), Conectividad Inalámbrica: Minimo Wi-Fi 5 (802.11ac) de doble banda y Bluetooth 5.0 o superior, Funcionalidades: Compatibilidad nativa con duplicación de pantalla (Miracast, AirPlay o Google Cast) sin necesidad de software adicional, Puertos: Minimo 2 HDMI + 2 USB, Garantia: Minimo 1 año</t>
  </si>
  <si>
    <t>COT 1 - INNOVA SEERVICIOS Y SUMINISTROS S.A.S.</t>
  </si>
  <si>
    <t>COT 2 - JM SOLUCIONES INTEGRALES S.A.S.</t>
  </si>
  <si>
    <t xml:space="preserve">Smart TV, Tamaño: Minimo 55 pulgadas, Tecnología de Panel:LED o QLED, Brillo y Contraste: Minimo 350 nits, Resolución: 4K UHD (3840 x 2160), Puertos: Mínimo 3 puertos HDMI y 2 puertos USB, Conectividad Inalambrica: Minimo Wi-Fi 5 (802.11ac) de doble banda y Bluetooth 5.0, Sistema Operativo: Android TV, Funcionalidad: Compatibilidad nativa con duplicación de pantalla (Miracast, AirPlay o Google Cast) sin necesidad de software adicional, Audio: Altavoces integrados de al menos 10W + 10W, Garantia: Mínimo 1 año
*Sistema operativo: admisible también Google TV	</t>
  </si>
  <si>
    <t xml:space="preserve">Smart TV, Tamaño: Minimo 55 pulgadas, Tecnología de Panel:LED o QLED, Brillo y Contraste: Minimo 350 nits, Resolución: 4K UHD (3840 x 2160), Puertos: Mínimo 3 puertos HDMI y 2 puertos USB, Conectividad Inalambrica: Minimo Wi-Fi 5 (802.11ac) de doble banda y Bluetooth 5.0, Sistema Operativo: Android TV, Funcionalidad: Compatibilidad nativa con duplicación de pantalla (Miracast, AirPlay o Google Cast) sin necesidad de software adicional, Audio: Altavoces integrados de al menos 10W + 10W, Garantia: Mínimo 1 año	
*Sistema operativo: admisible también Google TV	</t>
  </si>
  <si>
    <t>Video Beam, Tecnología de Fuente: Láser, Brillo: Mínimo 3,000 lúmenes con tecnología de mejora de color, Resolución: Mínimo WXGA (1280 x 800 píxeles) o superior, Conectividad	: Minimo 2 puertos HDMI  + USB, Instalación Inteligente: Corrección trapezoidal (Keystone) automática y Quick Corner para ajuste rápido de imagen en cualquier superficie, Eco-Eficiencia: Vida útil mínima de 12.000 horas, Garantía mínima: 3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</si>
</sst>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1" applyNumberFormat="1" applyFont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1" fillId="5" borderId="1" xfId="1" applyNumberFormat="1" applyFont="1" applyFill="1" applyBorder="1" applyAlignment="1">
      <alignment vertical="center"/>
    </xf>
    <xf numFmtId="164" fontId="1" fillId="4" borderId="1" xfId="1" applyNumberFormat="1" applyFont="1" applyFill="1" applyBorder="1" applyAlignment="1">
      <alignment vertical="center"/>
    </xf>
    <xf numFmtId="164" fontId="1" fillId="3" borderId="1" xfId="1" applyNumberFormat="1" applyFont="1" applyFill="1" applyBorder="1" applyAlignment="1">
      <alignment vertical="center"/>
    </xf>
    <xf numFmtId="0" fontId="0" fillId="0" borderId="1" xfId="0" applyBorder="1" applyAlignment="1">
      <alignment wrapText="1"/>
    </xf>
    <xf numFmtId="164" fontId="0" fillId="0" borderId="1" xfId="1" applyNumberFormat="1" applyFont="1" applyFill="1" applyBorder="1" applyAlignment="1">
      <alignment vertical="center"/>
    </xf>
    <xf numFmtId="164" fontId="0" fillId="0" borderId="0" xfId="1" applyNumberFormat="1" applyFont="1" applyFill="1" applyAlignment="1">
      <alignment vertical="center"/>
    </xf>
    <xf numFmtId="164" fontId="1" fillId="3" borderId="1" xfId="1" applyNumberFormat="1" applyFont="1" applyFill="1" applyBorder="1" applyAlignment="1">
      <alignment horizontal="center" vertical="center" wrapText="1"/>
    </xf>
    <xf numFmtId="164" fontId="1" fillId="4" borderId="1" xfId="1" applyNumberFormat="1" applyFont="1" applyFill="1" applyBorder="1" applyAlignment="1">
      <alignment horizontal="center" vertical="center" wrapText="1"/>
    </xf>
    <xf numFmtId="164" fontId="1" fillId="5" borderId="1" xfId="1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50BBB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B120-BCB8-4FF1-B961-2C73BC0437C4}">
  <dimension ref="A3:J10"/>
  <sheetViews>
    <sheetView zoomScale="80" zoomScaleNormal="80" workbookViewId="0">
      <selection activeCell="B5" sqref="B5"/>
    </sheetView>
  </sheetViews>
  <sheetFormatPr baseColWidth="10" defaultColWidth="13.8984375" defaultRowHeight="15.6" x14ac:dyDescent="0.3"/>
  <cols>
    <col min="1" max="1" width="13.8984375" style="3"/>
    <col min="2" max="2" width="84.59765625" style="3" customWidth="1"/>
    <col min="3" max="4" width="13.8984375" style="3"/>
    <col min="5" max="5" width="16.5" style="4" customWidth="1"/>
    <col min="6" max="6" width="13.8984375" style="4"/>
    <col min="7" max="7" width="17.19921875" style="4" customWidth="1"/>
    <col min="8" max="8" width="13.8984375" style="4"/>
    <col min="9" max="9" width="16.09765625" style="4" customWidth="1"/>
    <col min="10" max="10" width="17.5" style="4" customWidth="1"/>
    <col min="11" max="16384" width="13.8984375" style="3"/>
  </cols>
  <sheetData>
    <row r="3" spans="1:10" ht="31.8" customHeight="1" x14ac:dyDescent="0.3">
      <c r="E3" s="12" t="s">
        <v>12</v>
      </c>
      <c r="F3" s="12"/>
      <c r="G3" s="13" t="s">
        <v>13</v>
      </c>
      <c r="H3" s="13"/>
      <c r="I3" s="14" t="s">
        <v>10</v>
      </c>
      <c r="J3" s="14"/>
    </row>
    <row r="4" spans="1:10" x14ac:dyDescent="0.3">
      <c r="A4" s="2" t="s">
        <v>2</v>
      </c>
      <c r="B4" s="2" t="s">
        <v>1</v>
      </c>
      <c r="C4" s="2" t="s">
        <v>0</v>
      </c>
      <c r="D4" s="2" t="s">
        <v>3</v>
      </c>
      <c r="E4" s="8" t="s">
        <v>8</v>
      </c>
      <c r="F4" s="8" t="s">
        <v>9</v>
      </c>
      <c r="G4" s="7" t="s">
        <v>8</v>
      </c>
      <c r="H4" s="7" t="s">
        <v>9</v>
      </c>
      <c r="I4" s="6" t="s">
        <v>8</v>
      </c>
      <c r="J4" s="6" t="s">
        <v>9</v>
      </c>
    </row>
    <row r="5" spans="1:10" ht="85.8" customHeight="1" x14ac:dyDescent="0.3">
      <c r="A5" s="1">
        <v>1</v>
      </c>
      <c r="B5" s="9" t="s">
        <v>16</v>
      </c>
      <c r="C5" s="1" t="s">
        <v>6</v>
      </c>
      <c r="D5" s="1">
        <v>41</v>
      </c>
      <c r="E5" s="5">
        <v>7068000.2400000002</v>
      </c>
      <c r="F5" s="5">
        <f>+E5*D5</f>
        <v>289788009.84000003</v>
      </c>
      <c r="G5" s="5">
        <v>7150000</v>
      </c>
      <c r="H5" s="5">
        <f>+G5*D5</f>
        <v>293150000</v>
      </c>
      <c r="I5" s="5">
        <f>AVERAGE(E5,G5)</f>
        <v>7109000.1200000001</v>
      </c>
      <c r="J5" s="5">
        <f>+I5*D5</f>
        <v>291469004.92000002</v>
      </c>
    </row>
    <row r="6" spans="1:10" ht="135" customHeight="1" x14ac:dyDescent="0.3">
      <c r="A6" s="1">
        <v>2</v>
      </c>
      <c r="B6" s="9" t="s">
        <v>14</v>
      </c>
      <c r="C6" s="1" t="s">
        <v>6</v>
      </c>
      <c r="D6" s="1">
        <v>41</v>
      </c>
      <c r="E6" s="5">
        <v>3352765</v>
      </c>
      <c r="F6" s="5">
        <f>+E6*D6</f>
        <v>137463365</v>
      </c>
      <c r="G6" s="5">
        <v>3500000</v>
      </c>
      <c r="H6" s="5">
        <f>+G6*D6</f>
        <v>143500000</v>
      </c>
      <c r="I6" s="5">
        <f>AVERAGE(E6,G6)</f>
        <v>3426382.5</v>
      </c>
      <c r="J6" s="5">
        <f>+I6*D6</f>
        <v>140481682.5</v>
      </c>
    </row>
    <row r="7" spans="1:10" ht="127.2" customHeight="1" x14ac:dyDescent="0.3">
      <c r="A7" s="1">
        <v>3</v>
      </c>
      <c r="B7" s="9" t="s">
        <v>11</v>
      </c>
      <c r="C7" s="1" t="s">
        <v>6</v>
      </c>
      <c r="D7" s="1">
        <v>3</v>
      </c>
      <c r="E7" s="5">
        <v>7200100</v>
      </c>
      <c r="F7" s="5">
        <f>+E7*D7</f>
        <v>21600300</v>
      </c>
      <c r="G7" s="5">
        <v>7340500</v>
      </c>
      <c r="H7" s="5">
        <f>+G7*D7</f>
        <v>22021500</v>
      </c>
      <c r="I7" s="5">
        <f>AVERAGE(E7,G7)</f>
        <v>7270300</v>
      </c>
      <c r="J7" s="5">
        <f>+I7*D7</f>
        <v>21810900</v>
      </c>
    </row>
    <row r="8" spans="1:10" x14ac:dyDescent="0.3">
      <c r="E8" s="5" t="s">
        <v>5</v>
      </c>
      <c r="F8" s="5">
        <f>SUM(F5:F7)</f>
        <v>448851674.84000003</v>
      </c>
      <c r="G8" s="5" t="s">
        <v>5</v>
      </c>
      <c r="H8" s="5">
        <f>SUM(H5:H7)</f>
        <v>458671500</v>
      </c>
      <c r="I8" s="5" t="s">
        <v>5</v>
      </c>
      <c r="J8" s="5">
        <f>SUM(J5:J7)</f>
        <v>453761587.42000002</v>
      </c>
    </row>
    <row r="9" spans="1:10" x14ac:dyDescent="0.3">
      <c r="E9" s="5" t="s">
        <v>7</v>
      </c>
      <c r="F9" s="5">
        <f>F8*19%</f>
        <v>85281818.219600007</v>
      </c>
      <c r="G9" s="5" t="s">
        <v>7</v>
      </c>
      <c r="H9" s="5">
        <f>H8*19%</f>
        <v>87147585</v>
      </c>
      <c r="I9" s="5" t="s">
        <v>7</v>
      </c>
      <c r="J9" s="5">
        <f>J8*19%</f>
        <v>86214701.609800011</v>
      </c>
    </row>
    <row r="10" spans="1:10" x14ac:dyDescent="0.3">
      <c r="E10" s="5" t="s">
        <v>4</v>
      </c>
      <c r="F10" s="5">
        <f>F8+F9</f>
        <v>534133493.05960006</v>
      </c>
      <c r="G10" s="5" t="s">
        <v>4</v>
      </c>
      <c r="H10" s="5">
        <f>H8+H9</f>
        <v>545819085</v>
      </c>
      <c r="I10" s="5" t="s">
        <v>4</v>
      </c>
      <c r="J10" s="5">
        <f>J8+J9</f>
        <v>539976289.02980006</v>
      </c>
    </row>
  </sheetData>
  <mergeCells count="3">
    <mergeCell ref="E3:F3"/>
    <mergeCell ref="G3:H3"/>
    <mergeCell ref="I3:J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228A8-9044-4E89-93F4-9B6160D58707}">
  <dimension ref="A3:J12"/>
  <sheetViews>
    <sheetView tabSelected="1" zoomScale="70" zoomScaleNormal="70" workbookViewId="0">
      <selection activeCell="B14" sqref="B14"/>
    </sheetView>
  </sheetViews>
  <sheetFormatPr baseColWidth="10" defaultColWidth="13.8984375" defaultRowHeight="15.6" x14ac:dyDescent="0.3"/>
  <cols>
    <col min="1" max="1" width="13.8984375" style="3"/>
    <col min="2" max="2" width="84.59765625" style="3" customWidth="1"/>
    <col min="3" max="4" width="13.8984375" style="3"/>
    <col min="5" max="5" width="16.5" style="4" customWidth="1"/>
    <col min="6" max="6" width="13.8984375" style="4"/>
    <col min="7" max="7" width="17.19921875" style="4" customWidth="1"/>
    <col min="8" max="8" width="13.8984375" style="4"/>
    <col min="9" max="9" width="16.09765625" style="4" customWidth="1"/>
    <col min="10" max="10" width="17.5" style="4" customWidth="1"/>
    <col min="11" max="16384" width="13.8984375" style="3"/>
  </cols>
  <sheetData>
    <row r="3" spans="1:10" ht="31.8" customHeight="1" x14ac:dyDescent="0.3">
      <c r="E3" s="12" t="s">
        <v>12</v>
      </c>
      <c r="F3" s="12"/>
      <c r="G3" s="13" t="s">
        <v>13</v>
      </c>
      <c r="H3" s="13"/>
      <c r="I3" s="14" t="s">
        <v>10</v>
      </c>
      <c r="J3" s="14"/>
    </row>
    <row r="4" spans="1:10" x14ac:dyDescent="0.3">
      <c r="A4" s="2" t="s">
        <v>2</v>
      </c>
      <c r="B4" s="2" t="s">
        <v>1</v>
      </c>
      <c r="C4" s="2" t="s">
        <v>0</v>
      </c>
      <c r="D4" s="2" t="s">
        <v>3</v>
      </c>
      <c r="E4" s="8" t="s">
        <v>8</v>
      </c>
      <c r="F4" s="8" t="s">
        <v>9</v>
      </c>
      <c r="G4" s="7" t="s">
        <v>8</v>
      </c>
      <c r="H4" s="7" t="s">
        <v>9</v>
      </c>
      <c r="I4" s="6" t="s">
        <v>8</v>
      </c>
      <c r="J4" s="6" t="s">
        <v>9</v>
      </c>
    </row>
    <row r="5" spans="1:10" ht="85.8" customHeight="1" x14ac:dyDescent="0.3">
      <c r="A5" s="1">
        <v>1</v>
      </c>
      <c r="B5" s="9" t="s">
        <v>16</v>
      </c>
      <c r="C5" s="1" t="s">
        <v>6</v>
      </c>
      <c r="D5" s="1">
        <v>15</v>
      </c>
      <c r="E5" s="10">
        <v>7068000.2400000002</v>
      </c>
      <c r="F5" s="10">
        <f>+E5*D5</f>
        <v>106020003.60000001</v>
      </c>
      <c r="G5" s="10">
        <v>7150000</v>
      </c>
      <c r="H5" s="10">
        <f>+G5*D5</f>
        <v>107250000</v>
      </c>
      <c r="I5" s="10">
        <f>AVERAGE(E5,G5)</f>
        <v>7109000.1200000001</v>
      </c>
      <c r="J5" s="10">
        <f>+I5*D5</f>
        <v>106635001.8</v>
      </c>
    </row>
    <row r="6" spans="1:10" ht="130.80000000000001" customHeight="1" x14ac:dyDescent="0.3">
      <c r="A6" s="1">
        <v>2</v>
      </c>
      <c r="B6" s="9" t="s">
        <v>15</v>
      </c>
      <c r="C6" s="1" t="s">
        <v>6</v>
      </c>
      <c r="D6" s="1">
        <v>16</v>
      </c>
      <c r="E6" s="10">
        <v>3352765</v>
      </c>
      <c r="F6" s="10">
        <f>+E6*D6</f>
        <v>53644240</v>
      </c>
      <c r="G6" s="10">
        <v>3500000</v>
      </c>
      <c r="H6" s="10">
        <f>+G6*D6</f>
        <v>56000000</v>
      </c>
      <c r="I6" s="10">
        <f>AVERAGE(E6,G6)</f>
        <v>3426382.5</v>
      </c>
      <c r="J6" s="10">
        <f>+I6*D6</f>
        <v>54822120</v>
      </c>
    </row>
    <row r="7" spans="1:10" ht="127.2" customHeight="1" x14ac:dyDescent="0.3">
      <c r="A7" s="1">
        <v>3</v>
      </c>
      <c r="B7" s="9" t="s">
        <v>11</v>
      </c>
      <c r="C7" s="1" t="s">
        <v>6</v>
      </c>
      <c r="D7" s="1">
        <v>3</v>
      </c>
      <c r="E7" s="10">
        <v>7200100</v>
      </c>
      <c r="F7" s="10">
        <f>+E7*D7</f>
        <v>21600300</v>
      </c>
      <c r="G7" s="10">
        <v>7340500</v>
      </c>
      <c r="H7" s="10">
        <f>+G7*D7</f>
        <v>22021500</v>
      </c>
      <c r="I7" s="10">
        <f>AVERAGE(E7,G7)</f>
        <v>7270300</v>
      </c>
      <c r="J7" s="10">
        <f>+I7*D7</f>
        <v>21810900</v>
      </c>
    </row>
    <row r="8" spans="1:10" x14ac:dyDescent="0.3">
      <c r="E8" s="10" t="s">
        <v>5</v>
      </c>
      <c r="F8" s="10">
        <f>SUM(F5:F7)</f>
        <v>181264543.60000002</v>
      </c>
      <c r="G8" s="10" t="s">
        <v>5</v>
      </c>
      <c r="H8" s="10">
        <f>SUM(H5:H7)</f>
        <v>185271500</v>
      </c>
      <c r="I8" s="10" t="s">
        <v>5</v>
      </c>
      <c r="J8" s="10">
        <f>SUM(J5:J7)</f>
        <v>183268021.80000001</v>
      </c>
    </row>
    <row r="9" spans="1:10" x14ac:dyDescent="0.3">
      <c r="E9" s="10" t="s">
        <v>7</v>
      </c>
      <c r="F9" s="10">
        <f>F8*19%</f>
        <v>34440263.284000002</v>
      </c>
      <c r="G9" s="10" t="s">
        <v>7</v>
      </c>
      <c r="H9" s="10">
        <f>H8*19%</f>
        <v>35201585</v>
      </c>
      <c r="I9" s="10" t="s">
        <v>7</v>
      </c>
      <c r="J9" s="10">
        <f>J8*19%</f>
        <v>34820924.142000005</v>
      </c>
    </row>
    <row r="10" spans="1:10" x14ac:dyDescent="0.3">
      <c r="E10" s="10" t="s">
        <v>4</v>
      </c>
      <c r="F10" s="10">
        <f>F8+F9</f>
        <v>215704806.88400003</v>
      </c>
      <c r="G10" s="10" t="s">
        <v>4</v>
      </c>
      <c r="H10" s="10">
        <f>H8+H9</f>
        <v>220473085</v>
      </c>
      <c r="I10" s="10" t="s">
        <v>4</v>
      </c>
      <c r="J10" s="10">
        <f>J8+J9</f>
        <v>218088945.94200003</v>
      </c>
    </row>
    <row r="11" spans="1:10" x14ac:dyDescent="0.3">
      <c r="E11" s="11"/>
      <c r="F11" s="11"/>
      <c r="G11" s="11"/>
      <c r="H11" s="11"/>
      <c r="I11" s="11"/>
      <c r="J11" s="11"/>
    </row>
    <row r="12" spans="1:10" x14ac:dyDescent="0.3">
      <c r="E12" s="11"/>
      <c r="F12" s="11"/>
      <c r="G12" s="11"/>
      <c r="H12" s="11"/>
      <c r="I12" s="11"/>
      <c r="J12" s="11"/>
    </row>
  </sheetData>
  <mergeCells count="3">
    <mergeCell ref="E3:F3"/>
    <mergeCell ref="G3:H3"/>
    <mergeCell ref="I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Proyección inicial</vt:lpstr>
      <vt:lpstr>Proyección ajustada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Maria Jose Bohorquez Salgado</cp:lastModifiedBy>
  <cp:lastPrinted>2025-02-13T03:50:20Z</cp:lastPrinted>
  <dcterms:created xsi:type="dcterms:W3CDTF">2021-09-29T20:07:41Z</dcterms:created>
  <dcterms:modified xsi:type="dcterms:W3CDTF">2026-10-01T18:00:17Z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2024-05-14T22:40:32Z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0ca7a61a-3493-4447-baf5-f2b264a6f719</vt:lpwstr>
  </property>
  <property fmtid="{D5CDD505-2E9C-101B-9397-08002B2CF9AE}" pid="8" name="MSIP_Label_fc111285-cafa-4fc9-8a9a-bd902089b24f_ContentBits">
    <vt:lpwstr>0</vt:lpwstr>
  </property>
</Properties>
</file>