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ndermedellin-my.sharepoint.com/personal/manuela_alzate_inder_gov_co/Documents/INDER/INDER 2026/LICITACIONES/LP-XXX-2026 - SINTETICAS 5/"/>
    </mc:Choice>
  </mc:AlternateContent>
  <xr:revisionPtr revIDLastSave="851" documentId="13_ncr:1_{67C6B951-04A4-491E-980C-CC46282129C9}" xr6:coauthVersionLast="47" xr6:coauthVersionMax="47" xr10:uidLastSave="{67B7188E-41EA-4F97-BCCC-6AAFC6661EB7}"/>
  <bookViews>
    <workbookView xWindow="-120" yWindow="-120" windowWidth="29040" windowHeight="15720" xr2:uid="{865C405B-4A93-4F89-8126-9F4101288753}"/>
  </bookViews>
  <sheets>
    <sheet name="PPTO OFICIAL" sheetId="3" r:id="rId1"/>
  </sheets>
  <externalReferences>
    <externalReference r:id="rId2"/>
  </externalReferences>
  <definedNames>
    <definedName name="_xlnm.Print_Area">#REF!</definedName>
    <definedName name="INSU">#REF!</definedName>
    <definedName name="INSUMOS">#REF!</definedName>
    <definedName name="SUBA">'[1]SUB APU'!$A:$D</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3" i="3" l="1"/>
  <c r="G117" i="3"/>
  <c r="G116" i="3"/>
  <c r="G115" i="3"/>
  <c r="G114" i="3"/>
  <c r="M112" i="3"/>
  <c r="J112" i="3"/>
  <c r="S110" i="3"/>
  <c r="P110" i="3"/>
  <c r="M110" i="3"/>
  <c r="J110" i="3"/>
  <c r="E110" i="3"/>
  <c r="G110" i="3" s="1"/>
  <c r="S109" i="3"/>
  <c r="P109" i="3"/>
  <c r="M109" i="3"/>
  <c r="J109" i="3"/>
  <c r="E109" i="3"/>
  <c r="G109" i="3" s="1"/>
  <c r="S108" i="3"/>
  <c r="P108" i="3"/>
  <c r="M108" i="3"/>
  <c r="J108" i="3"/>
  <c r="E108" i="3"/>
  <c r="G108" i="3" s="1"/>
  <c r="S107" i="3"/>
  <c r="P107" i="3"/>
  <c r="M107" i="3"/>
  <c r="J107" i="3"/>
  <c r="E107" i="3"/>
  <c r="G107" i="3" s="1"/>
  <c r="S106" i="3"/>
  <c r="P106" i="3"/>
  <c r="M106" i="3"/>
  <c r="J106" i="3"/>
  <c r="E106" i="3"/>
  <c r="G106" i="3" s="1"/>
  <c r="S105" i="3"/>
  <c r="P105" i="3"/>
  <c r="M105" i="3"/>
  <c r="J105" i="3"/>
  <c r="E105" i="3"/>
  <c r="G105" i="3" s="1"/>
  <c r="S104" i="3"/>
  <c r="P104" i="3"/>
  <c r="M104" i="3"/>
  <c r="J104" i="3"/>
  <c r="E104" i="3"/>
  <c r="G104" i="3" s="1"/>
  <c r="S103" i="3"/>
  <c r="P103" i="3"/>
  <c r="M103" i="3"/>
  <c r="J103" i="3"/>
  <c r="G103" i="3"/>
  <c r="E103" i="3"/>
  <c r="S102" i="3"/>
  <c r="P102" i="3"/>
  <c r="M102" i="3"/>
  <c r="J102" i="3"/>
  <c r="E102" i="3"/>
  <c r="G102" i="3" s="1"/>
  <c r="S101" i="3"/>
  <c r="P101" i="3"/>
  <c r="M101" i="3"/>
  <c r="J101" i="3"/>
  <c r="E101" i="3"/>
  <c r="G101" i="3" s="1"/>
  <c r="S100" i="3"/>
  <c r="P100" i="3"/>
  <c r="M100" i="3"/>
  <c r="J100" i="3"/>
  <c r="E100" i="3"/>
  <c r="G100" i="3" s="1"/>
  <c r="S99" i="3"/>
  <c r="P99" i="3"/>
  <c r="M99" i="3"/>
  <c r="J99" i="3"/>
  <c r="E99" i="3"/>
  <c r="G99" i="3" s="1"/>
  <c r="S98" i="3"/>
  <c r="P98" i="3"/>
  <c r="M98" i="3"/>
  <c r="J98" i="3"/>
  <c r="E98" i="3"/>
  <c r="G98" i="3" s="1"/>
  <c r="S97" i="3"/>
  <c r="P97" i="3"/>
  <c r="M97" i="3"/>
  <c r="J97" i="3"/>
  <c r="E97" i="3"/>
  <c r="G97" i="3" s="1"/>
  <c r="S96" i="3"/>
  <c r="P96" i="3"/>
  <c r="M96" i="3"/>
  <c r="J96" i="3"/>
  <c r="E96" i="3"/>
  <c r="G96" i="3" s="1"/>
  <c r="S95" i="3"/>
  <c r="P95" i="3"/>
  <c r="M95" i="3"/>
  <c r="J95" i="3"/>
  <c r="E95" i="3"/>
  <c r="G95" i="3" s="1"/>
  <c r="S94" i="3"/>
  <c r="P94" i="3"/>
  <c r="M94" i="3"/>
  <c r="J94" i="3"/>
  <c r="E94" i="3"/>
  <c r="G94" i="3" s="1"/>
  <c r="S93" i="3"/>
  <c r="P93" i="3"/>
  <c r="M93" i="3"/>
  <c r="J93" i="3"/>
  <c r="E93" i="3"/>
  <c r="G93" i="3" s="1"/>
  <c r="S92" i="3"/>
  <c r="P92" i="3"/>
  <c r="M92" i="3"/>
  <c r="J92" i="3"/>
  <c r="E92" i="3"/>
  <c r="G92" i="3" s="1"/>
  <c r="S91" i="3"/>
  <c r="P91" i="3"/>
  <c r="M91" i="3"/>
  <c r="J91" i="3"/>
  <c r="E91" i="3"/>
  <c r="G91" i="3" s="1"/>
  <c r="S90" i="3"/>
  <c r="P90" i="3"/>
  <c r="M90" i="3"/>
  <c r="J90" i="3"/>
  <c r="E90" i="3"/>
  <c r="G90" i="3" s="1"/>
  <c r="S89" i="3"/>
  <c r="P89" i="3"/>
  <c r="M89" i="3"/>
  <c r="J89" i="3"/>
  <c r="E89" i="3"/>
  <c r="G89" i="3" s="1"/>
  <c r="S88" i="3"/>
  <c r="P88" i="3"/>
  <c r="M88" i="3"/>
  <c r="J88" i="3"/>
  <c r="E88" i="3"/>
  <c r="G88" i="3" s="1"/>
  <c r="S87" i="3"/>
  <c r="P87" i="3"/>
  <c r="M87" i="3"/>
  <c r="J87" i="3"/>
  <c r="E87" i="3"/>
  <c r="G87" i="3" s="1"/>
  <c r="S86" i="3"/>
  <c r="P86" i="3"/>
  <c r="M86" i="3"/>
  <c r="J86" i="3"/>
  <c r="E86" i="3"/>
  <c r="G86" i="3" s="1"/>
  <c r="S85" i="3"/>
  <c r="P85" i="3"/>
  <c r="M85" i="3"/>
  <c r="J85" i="3"/>
  <c r="E85" i="3"/>
  <c r="G85" i="3" s="1"/>
  <c r="S84" i="3"/>
  <c r="P84" i="3"/>
  <c r="M84" i="3"/>
  <c r="J84" i="3"/>
  <c r="E84" i="3"/>
  <c r="G84" i="3" s="1"/>
  <c r="S83" i="3"/>
  <c r="P83" i="3"/>
  <c r="M83" i="3"/>
  <c r="J83" i="3"/>
  <c r="E83" i="3"/>
  <c r="G83" i="3" s="1"/>
  <c r="S82" i="3"/>
  <c r="P82" i="3"/>
  <c r="M82" i="3"/>
  <c r="J82" i="3"/>
  <c r="E82" i="3"/>
  <c r="G82" i="3" s="1"/>
  <c r="S81" i="3"/>
  <c r="P81" i="3"/>
  <c r="M81" i="3"/>
  <c r="J81" i="3"/>
  <c r="E81" i="3"/>
  <c r="G81" i="3" s="1"/>
  <c r="S80" i="3"/>
  <c r="P80" i="3"/>
  <c r="M80" i="3"/>
  <c r="J80" i="3"/>
  <c r="E80" i="3"/>
  <c r="G80" i="3" s="1"/>
  <c r="S79" i="3"/>
  <c r="P79" i="3"/>
  <c r="M79" i="3"/>
  <c r="J79" i="3"/>
  <c r="E79" i="3"/>
  <c r="G79" i="3" s="1"/>
  <c r="S78" i="3"/>
  <c r="P78" i="3"/>
  <c r="M78" i="3"/>
  <c r="J78" i="3"/>
  <c r="E78" i="3"/>
  <c r="G78" i="3" s="1"/>
  <c r="S77" i="3"/>
  <c r="P77" i="3"/>
  <c r="M77" i="3"/>
  <c r="J77" i="3"/>
  <c r="E77" i="3"/>
  <c r="G77" i="3" s="1"/>
  <c r="S76" i="3"/>
  <c r="P76" i="3"/>
  <c r="M76" i="3"/>
  <c r="J76" i="3"/>
  <c r="E76" i="3"/>
  <c r="G76" i="3" s="1"/>
  <c r="S75" i="3"/>
  <c r="P75" i="3"/>
  <c r="M75" i="3"/>
  <c r="J75" i="3"/>
  <c r="E75" i="3"/>
  <c r="G75" i="3" s="1"/>
  <c r="S74" i="3"/>
  <c r="P74" i="3"/>
  <c r="M74" i="3"/>
  <c r="J74" i="3"/>
  <c r="E74" i="3"/>
  <c r="G74" i="3" s="1"/>
  <c r="S73" i="3"/>
  <c r="P73" i="3"/>
  <c r="M73" i="3"/>
  <c r="J73" i="3"/>
  <c r="E73" i="3"/>
  <c r="G73" i="3" s="1"/>
  <c r="S72" i="3"/>
  <c r="P72" i="3"/>
  <c r="M72" i="3"/>
  <c r="J72" i="3"/>
  <c r="E72" i="3"/>
  <c r="G72" i="3" s="1"/>
  <c r="S71" i="3"/>
  <c r="P71" i="3"/>
  <c r="M71" i="3"/>
  <c r="J71" i="3"/>
  <c r="E71" i="3"/>
  <c r="G71" i="3" s="1"/>
  <c r="S70" i="3"/>
  <c r="P70" i="3"/>
  <c r="M70" i="3"/>
  <c r="J70" i="3"/>
  <c r="E70" i="3"/>
  <c r="G70" i="3" s="1"/>
  <c r="S69" i="3"/>
  <c r="P69" i="3"/>
  <c r="M69" i="3"/>
  <c r="J69" i="3"/>
  <c r="E69" i="3"/>
  <c r="G69" i="3" s="1"/>
  <c r="S68" i="3"/>
  <c r="P68" i="3"/>
  <c r="M68" i="3"/>
  <c r="J68" i="3"/>
  <c r="E68" i="3"/>
  <c r="G68" i="3" s="1"/>
  <c r="S67" i="3"/>
  <c r="P67" i="3"/>
  <c r="M67" i="3"/>
  <c r="J67" i="3"/>
  <c r="E67" i="3"/>
  <c r="G67" i="3" s="1"/>
  <c r="S66" i="3"/>
  <c r="P66" i="3"/>
  <c r="M66" i="3"/>
  <c r="J66" i="3"/>
  <c r="E66" i="3"/>
  <c r="G66" i="3" s="1"/>
  <c r="S65" i="3"/>
  <c r="P65" i="3"/>
  <c r="M65" i="3"/>
  <c r="J65" i="3"/>
  <c r="E65" i="3"/>
  <c r="G65" i="3" s="1"/>
  <c r="S64" i="3"/>
  <c r="P64" i="3"/>
  <c r="M64" i="3"/>
  <c r="J64" i="3"/>
  <c r="E64" i="3"/>
  <c r="G64" i="3" s="1"/>
  <c r="S63" i="3"/>
  <c r="P63" i="3"/>
  <c r="M63" i="3"/>
  <c r="J63" i="3"/>
  <c r="E63" i="3"/>
  <c r="G63" i="3" s="1"/>
  <c r="S62" i="3"/>
  <c r="P62" i="3"/>
  <c r="M62" i="3"/>
  <c r="J62" i="3"/>
  <c r="E62" i="3"/>
  <c r="G62" i="3" s="1"/>
  <c r="S61" i="3"/>
  <c r="P61" i="3"/>
  <c r="M61" i="3"/>
  <c r="J61" i="3"/>
  <c r="E61" i="3"/>
  <c r="G61" i="3" s="1"/>
  <c r="S60" i="3"/>
  <c r="P60" i="3"/>
  <c r="M60" i="3"/>
  <c r="J60" i="3"/>
  <c r="E60" i="3"/>
  <c r="G60" i="3" s="1"/>
  <c r="S59" i="3"/>
  <c r="P59" i="3"/>
  <c r="M59" i="3"/>
  <c r="J59" i="3"/>
  <c r="E59" i="3"/>
  <c r="G59" i="3" s="1"/>
  <c r="S58" i="3"/>
  <c r="P58" i="3"/>
  <c r="M58" i="3"/>
  <c r="J58" i="3"/>
  <c r="E58" i="3"/>
  <c r="G58" i="3" s="1"/>
  <c r="S57" i="3"/>
  <c r="P57" i="3"/>
  <c r="M57" i="3"/>
  <c r="J57" i="3"/>
  <c r="E57" i="3"/>
  <c r="G57" i="3" s="1"/>
  <c r="S56" i="3"/>
  <c r="P56" i="3"/>
  <c r="M56" i="3"/>
  <c r="J56" i="3"/>
  <c r="E56" i="3"/>
  <c r="G56" i="3" s="1"/>
  <c r="S55" i="3"/>
  <c r="P55" i="3"/>
  <c r="M55" i="3"/>
  <c r="J55" i="3"/>
  <c r="E55" i="3"/>
  <c r="G55" i="3" s="1"/>
  <c r="S54" i="3"/>
  <c r="P54" i="3"/>
  <c r="M54" i="3"/>
  <c r="J54" i="3"/>
  <c r="E54" i="3"/>
  <c r="G54" i="3" s="1"/>
  <c r="S53" i="3"/>
  <c r="P53" i="3"/>
  <c r="M53" i="3"/>
  <c r="J53" i="3"/>
  <c r="E53" i="3"/>
  <c r="G53" i="3" s="1"/>
  <c r="S52" i="3"/>
  <c r="P52" i="3"/>
  <c r="M52" i="3"/>
  <c r="J52" i="3"/>
  <c r="E52" i="3"/>
  <c r="G52" i="3" s="1"/>
  <c r="S51" i="3"/>
  <c r="P51" i="3"/>
  <c r="M51" i="3"/>
  <c r="J51" i="3"/>
  <c r="E51" i="3"/>
  <c r="G51" i="3" s="1"/>
  <c r="S50" i="3"/>
  <c r="P50" i="3"/>
  <c r="M50" i="3"/>
  <c r="J50" i="3"/>
  <c r="E50" i="3"/>
  <c r="G50" i="3" s="1"/>
  <c r="S49" i="3"/>
  <c r="P49" i="3"/>
  <c r="M49" i="3"/>
  <c r="J49" i="3"/>
  <c r="E49" i="3"/>
  <c r="G49" i="3" s="1"/>
  <c r="S48" i="3"/>
  <c r="P48" i="3"/>
  <c r="M48" i="3"/>
  <c r="J48" i="3"/>
  <c r="E48" i="3"/>
  <c r="G48" i="3" s="1"/>
  <c r="S47" i="3"/>
  <c r="P47" i="3"/>
  <c r="M47" i="3"/>
  <c r="J47" i="3"/>
  <c r="E47" i="3"/>
  <c r="G47" i="3" s="1"/>
  <c r="S46" i="3"/>
  <c r="P46" i="3"/>
  <c r="M46" i="3"/>
  <c r="J46" i="3"/>
  <c r="E46" i="3"/>
  <c r="G46" i="3" s="1"/>
  <c r="S45" i="3"/>
  <c r="P45" i="3"/>
  <c r="M45" i="3"/>
  <c r="J45" i="3"/>
  <c r="E45" i="3"/>
  <c r="G45" i="3" s="1"/>
  <c r="S44" i="3"/>
  <c r="P44" i="3"/>
  <c r="M44" i="3"/>
  <c r="J44" i="3"/>
  <c r="E44" i="3"/>
  <c r="G44" i="3" s="1"/>
  <c r="S43" i="3"/>
  <c r="P43" i="3"/>
  <c r="M43" i="3"/>
  <c r="J43" i="3"/>
  <c r="E43" i="3"/>
  <c r="G43" i="3" s="1"/>
  <c r="S42" i="3"/>
  <c r="P42" i="3"/>
  <c r="M42" i="3"/>
  <c r="J42" i="3"/>
  <c r="E42" i="3"/>
  <c r="G42" i="3" s="1"/>
  <c r="S41" i="3"/>
  <c r="P41" i="3"/>
  <c r="M41" i="3"/>
  <c r="J41" i="3"/>
  <c r="E41" i="3"/>
  <c r="G41" i="3" s="1"/>
  <c r="S40" i="3"/>
  <c r="P40" i="3"/>
  <c r="M40" i="3"/>
  <c r="J40" i="3"/>
  <c r="E40" i="3"/>
  <c r="G40" i="3" s="1"/>
  <c r="S39" i="3"/>
  <c r="P39" i="3"/>
  <c r="M39" i="3"/>
  <c r="J39" i="3"/>
  <c r="E39" i="3"/>
  <c r="G39" i="3" s="1"/>
  <c r="S38" i="3"/>
  <c r="P38" i="3"/>
  <c r="M38" i="3"/>
  <c r="J38" i="3"/>
  <c r="E38" i="3"/>
  <c r="G38" i="3" s="1"/>
  <c r="S37" i="3"/>
  <c r="P37" i="3"/>
  <c r="M37" i="3"/>
  <c r="J37" i="3"/>
  <c r="E37" i="3"/>
  <c r="G37" i="3" s="1"/>
  <c r="S36" i="3"/>
  <c r="P36" i="3"/>
  <c r="M36" i="3"/>
  <c r="J36" i="3"/>
  <c r="E36" i="3"/>
  <c r="G36" i="3" s="1"/>
  <c r="S35" i="3"/>
  <c r="P35" i="3"/>
  <c r="M35" i="3"/>
  <c r="J35" i="3"/>
  <c r="E35" i="3"/>
  <c r="G35" i="3" s="1"/>
  <c r="S34" i="3"/>
  <c r="P34" i="3"/>
  <c r="M34" i="3"/>
  <c r="J34" i="3"/>
  <c r="E34" i="3"/>
  <c r="G34" i="3" s="1"/>
  <c r="S33" i="3"/>
  <c r="P33" i="3"/>
  <c r="M33" i="3"/>
  <c r="J33" i="3"/>
  <c r="E33" i="3"/>
  <c r="G33" i="3" s="1"/>
  <c r="S32" i="3"/>
  <c r="P32" i="3"/>
  <c r="M32" i="3"/>
  <c r="J32" i="3"/>
  <c r="E32" i="3"/>
  <c r="G32" i="3" s="1"/>
  <c r="S31" i="3"/>
  <c r="P31" i="3"/>
  <c r="M31" i="3"/>
  <c r="J31" i="3"/>
  <c r="E31" i="3"/>
  <c r="G31" i="3" s="1"/>
  <c r="S30" i="3"/>
  <c r="P30" i="3"/>
  <c r="M30" i="3"/>
  <c r="J30" i="3"/>
  <c r="E30" i="3"/>
  <c r="G30" i="3" s="1"/>
  <c r="S29" i="3"/>
  <c r="P29" i="3"/>
  <c r="M29" i="3"/>
  <c r="J29" i="3"/>
  <c r="E29" i="3"/>
  <c r="G29" i="3" s="1"/>
  <c r="S28" i="3"/>
  <c r="P28" i="3"/>
  <c r="M28" i="3"/>
  <c r="J28" i="3"/>
  <c r="E28" i="3"/>
  <c r="G28" i="3" s="1"/>
  <c r="S27" i="3"/>
  <c r="P27" i="3"/>
  <c r="M27" i="3"/>
  <c r="J27" i="3"/>
  <c r="E27" i="3"/>
  <c r="G27" i="3" s="1"/>
  <c r="S26" i="3"/>
  <c r="P26" i="3"/>
  <c r="M26" i="3"/>
  <c r="J26" i="3"/>
  <c r="E26" i="3"/>
  <c r="G26" i="3" s="1"/>
  <c r="S25" i="3"/>
  <c r="P25" i="3"/>
  <c r="M25" i="3"/>
  <c r="J25" i="3"/>
  <c r="E25" i="3"/>
  <c r="G25" i="3" s="1"/>
  <c r="S24" i="3"/>
  <c r="P24" i="3"/>
  <c r="M24" i="3"/>
  <c r="J24" i="3"/>
  <c r="E24" i="3"/>
  <c r="G24" i="3" s="1"/>
  <c r="S23" i="3"/>
  <c r="P23" i="3"/>
  <c r="M23" i="3"/>
  <c r="J23" i="3"/>
  <c r="E23" i="3"/>
  <c r="G23" i="3" s="1"/>
  <c r="S22" i="3"/>
  <c r="P22" i="3"/>
  <c r="M22" i="3"/>
  <c r="J22" i="3"/>
  <c r="E22" i="3"/>
  <c r="G22" i="3" s="1"/>
  <c r="S21" i="3"/>
  <c r="P21" i="3"/>
  <c r="M21" i="3"/>
  <c r="J21" i="3"/>
  <c r="E21" i="3"/>
  <c r="G21" i="3" s="1"/>
  <c r="S20" i="3"/>
  <c r="P20" i="3"/>
  <c r="M20" i="3"/>
  <c r="J20" i="3"/>
  <c r="E20" i="3"/>
  <c r="G20" i="3" s="1"/>
  <c r="S19" i="3"/>
  <c r="P19" i="3"/>
  <c r="M19" i="3"/>
  <c r="J19" i="3"/>
  <c r="E19" i="3"/>
  <c r="G19" i="3" s="1"/>
  <c r="S18" i="3"/>
  <c r="P18" i="3"/>
  <c r="M18" i="3"/>
  <c r="J18" i="3"/>
  <c r="E18" i="3"/>
  <c r="G18" i="3" s="1"/>
  <c r="S17" i="3"/>
  <c r="P17" i="3"/>
  <c r="M17" i="3"/>
  <c r="J17" i="3"/>
  <c r="E17" i="3"/>
  <c r="G17" i="3" s="1"/>
  <c r="S16" i="3"/>
  <c r="P16" i="3"/>
  <c r="M16" i="3"/>
  <c r="J16" i="3"/>
  <c r="E16" i="3"/>
  <c r="G16" i="3" s="1"/>
  <c r="S15" i="3"/>
  <c r="P15" i="3"/>
  <c r="M15" i="3"/>
  <c r="J15" i="3"/>
  <c r="E15" i="3"/>
  <c r="G15" i="3" s="1"/>
  <c r="S14" i="3"/>
  <c r="P14" i="3"/>
  <c r="M14" i="3"/>
  <c r="J14" i="3"/>
  <c r="E14" i="3"/>
  <c r="G14" i="3" s="1"/>
  <c r="S13" i="3"/>
  <c r="P13" i="3"/>
  <c r="M13" i="3"/>
  <c r="J13" i="3"/>
  <c r="E13" i="3"/>
  <c r="G13" i="3" s="1"/>
  <c r="S12" i="3"/>
  <c r="P12" i="3"/>
  <c r="M12" i="3"/>
  <c r="J12" i="3"/>
  <c r="E12" i="3"/>
  <c r="G12" i="3" s="1"/>
  <c r="S11" i="3"/>
  <c r="P11" i="3"/>
  <c r="M11" i="3"/>
  <c r="J11" i="3"/>
  <c r="E11" i="3"/>
  <c r="G11" i="3" s="1"/>
  <c r="S10" i="3"/>
  <c r="P10" i="3"/>
  <c r="P112" i="3" s="1"/>
  <c r="M10" i="3"/>
  <c r="J10" i="3"/>
  <c r="E10" i="3"/>
  <c r="G10" i="3" s="1"/>
  <c r="S9" i="3"/>
  <c r="P9" i="3"/>
  <c r="M9" i="3"/>
  <c r="J9" i="3"/>
  <c r="E9" i="3"/>
  <c r="G9" i="3" s="1"/>
  <c r="S8" i="3"/>
  <c r="S112" i="3" s="1"/>
  <c r="P8" i="3"/>
  <c r="M8" i="3"/>
  <c r="J8" i="3"/>
  <c r="E8" i="3"/>
  <c r="G8" i="3" s="1"/>
  <c r="S7" i="3"/>
  <c r="P7" i="3"/>
  <c r="M7" i="3"/>
  <c r="J7" i="3"/>
  <c r="E7" i="3"/>
  <c r="G7" i="3" s="1"/>
  <c r="E6" i="3"/>
</calcChain>
</file>

<file path=xl/sharedStrings.xml><?xml version="1.0" encoding="utf-8"?>
<sst xmlns="http://schemas.openxmlformats.org/spreadsheetml/2006/main" count="298" uniqueCount="237">
  <si>
    <t xml:space="preserve">OBJETO: </t>
  </si>
  <si>
    <t xml:space="preserve">OBRAS DE CONSTRUCCIÓN, ADECUACIÓN Y MANTENIMIENTO DE CANCHAS DE ARENILLA Y/O SINTÉTICAS DE FÚTBOL Y/O MICROFÚTBOL, ASÍ COMO LA EJECUCIÓN DE OBRAS COMPLEMENTARIAS EN ESCENARIOS DEPORTIVOS ADMINISTRADOS POR EL INDER MEDELLÍN. </t>
  </si>
  <si>
    <t>CANCHA DE FUTBOL EN ARENILLA CARAMBOLAS
CALLE 93 x CARRERA 22C
COMUNA 03</t>
  </si>
  <si>
    <t>CANCHA DE FUTBOL EN ARENILLA UNIDAD DEPORTIVA SAN BLAS
CALLE 86BB x CARRERA 36AA-45
COMUNA 03</t>
  </si>
  <si>
    <t>CANCHA DE MICROFUTBOL EN ARENILLA ANA FRANK
CARRERA 50C x CALLE 87 89
COMUNA 04</t>
  </si>
  <si>
    <t>CANCHA DE FUTBOL EN ARENILLA BOYACA
CALLE 112B x CARRERA 65A
COMUNA 05</t>
  </si>
  <si>
    <t>ITEM REF</t>
  </si>
  <si>
    <t>DESCRIPCIÓN</t>
  </si>
  <si>
    <t>UND</t>
  </si>
  <si>
    <t>CANT</t>
  </si>
  <si>
    <t>COSTO UNT.</t>
  </si>
  <si>
    <t>COSTO TOTAL</t>
  </si>
  <si>
    <t>CANT. PARCIAL</t>
  </si>
  <si>
    <t>VALOR PARCIAL</t>
  </si>
  <si>
    <t>PRELIMINAR</t>
  </si>
  <si>
    <t>1.1</t>
  </si>
  <si>
    <t>REPLANTEO</t>
  </si>
  <si>
    <t>1.1.1</t>
  </si>
  <si>
    <t>Localización, trazado y replanteo del proyecto. Se utilizará equipo de precisión, personal experto. Se hará con la frecuencia que lo indique la interventoría. Incluye demarcación con pintura, línea de trazado, corte de piso, libretas, planos.</t>
  </si>
  <si>
    <t>día</t>
  </si>
  <si>
    <t>1.2</t>
  </si>
  <si>
    <t>ADECUACIONES</t>
  </si>
  <si>
    <t>1.2.1</t>
  </si>
  <si>
    <t xml:space="preserve">Desobstrucción y limpieza de cajas y/o sumideros con Vactor. Incluye limpieza de tubería, botada de material sobrante y todo lo necesario para correcta ejecución de la actividad.  </t>
  </si>
  <si>
    <t>hr</t>
  </si>
  <si>
    <t>1.3</t>
  </si>
  <si>
    <t>INSTALACIONES PROVISIONALES</t>
  </si>
  <si>
    <t>1.3.1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</si>
  <si>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</si>
  <si>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m</t>
  </si>
  <si>
    <t>1.3.2</t>
  </si>
  <si>
    <t>INSTALACIÓN PROVISIONAL DE ENERGIA. Incluye suministro, transporte e instalacion de medidor de energia 5-100A monofasico trifilar 2H 3P con su respectiva caja, varilla copperweld de 5/8" de 2.4 metros, acometida en baja tensión en cable concentrico 2xN°6 (F) + 1xN°6 (N) + 1N°8 T THHN AWG  75°C, tubería metálica galvanizada caliente de 1/2" con sus accesorios requeridos, breaker enchufable de 2x60, tablero de distribución bifasico para 12 circuitos, 3 breakes 2x20, 3 breaker 1x20, 3 tomas bifasicos de 20A con polo a tierra, 6 tomas de 15A - 120V; acometida en baja tensión en tipo trenza triplex N°4 aluminio; clavija y toma tipo industrial de 63A 3P+T; cintas, soporte, fijaciones, tramite y legalización ante EPM, acompañamiento SISO especifico para la actividad y todos los demas elementos y/o tramites necesarios para la correcta ejecución, puesta en marcha y servicio.</t>
  </si>
  <si>
    <t>global</t>
  </si>
  <si>
    <t>1.4</t>
  </si>
  <si>
    <t>CAMPAMENTO</t>
  </si>
  <si>
    <t>1.4.1</t>
  </si>
  <si>
    <t>Alquiler de campamento y/o bodega, debe incluir bateria sanitaria, servicio de agua, luz, linea telefonica, ventilacion e iluminacion adecuada, contar con el area adecuada de acuerdo al personal contratado. Incluye almacenista</t>
  </si>
  <si>
    <t>mes</t>
  </si>
  <si>
    <t>RETIROS Y DEMOLICIONES</t>
  </si>
  <si>
    <t>2.1</t>
  </si>
  <si>
    <t>RETIROS</t>
  </si>
  <si>
    <t>2.1.1</t>
  </si>
  <si>
    <t>RETIRO DE CERRAMIENTO EN MALLA ESLABONADA EXISTENTE. Altura variable. INCLUYE las siguientes actividades: - Desmonte y retiro de malla eslabonada, retiro de tubería galvanizada, postes, vientos y diagonales, retiro de platinas y ángulos existentes, demolición de concreto y pisamallas y otros, acarreo interno y externo, cargue, transporte y botada de escombros, recuperación de los materiales aprovechables o su transporte hasta el sitio que lo indique la interventoría y su disposición final en botaderos oficiales. Incluye andamio multidireccional. Donde se requiera, se debe utilizar equipo y personal certificado para trabajo en alturas.</t>
  </si>
  <si>
    <t>m2</t>
  </si>
  <si>
    <t>2.1.2</t>
  </si>
  <si>
    <t>RETIRO DE PORTERIAS DE FUTBOL Y/O RUGBY existentes; Incluye cortes cargue, transporte, recuperación de los materiales aprovechables y su transporte hasta el sitio que lo indique la interventoría, cargue transporte y botada de los materiales no recuperables en botaderos oficiales o donde lo indique la interventoría.</t>
  </si>
  <si>
    <t>par</t>
  </si>
  <si>
    <t>2.1.3</t>
  </si>
  <si>
    <t>RETIRO DE PORTERIAS DE FUTBOL DE 3,00 x  2,00 m existentes; Incluye cortes, acarreo interno y externo, cargue, transporte, botada de escombros en botaderos oficiales y recuperación de los materiales aprovechables, su transporte hasta la bodega o el sitio que lo indique la interventoría o su disposición final en botaderos oficiales.</t>
  </si>
  <si>
    <t>2.1.4</t>
  </si>
  <si>
    <t>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</si>
  <si>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un</t>
  </si>
  <si>
    <t>2.2</t>
  </si>
  <si>
    <t>DEMOLICIONES</t>
  </si>
  <si>
    <t>2.2.1</t>
  </si>
  <si>
    <t>DEMOLICIÓN DE ANDENES O PISOS, cargue, transporte y botada de escombros de ESPESOR MÁXIMO DE 0.10 a 0.15m, en CONCRETO. Incluye retiro de cordones, retiro de enchape (baldosa, baldosín forros en arenón, madera, vinilo, granito esmerilado, concreto, pisos en gres, entre otros), placa de concreto si existe, entresuelo de recebo; retiro y reinstalación de tapas de medidores de acueducto en cualquier diámetro, tapas de energía y tapas cajas de teléfono. Incluye compresor neumático con martillo, además recuperación de los materiales aprovechables o su transporte hasta el sitio que lo indique la interventoría.</t>
  </si>
  <si>
    <t>2.2.2</t>
  </si>
  <si>
    <t>Demolición de cárcamos y cunetas en concreto, cargue, transporte y botada de escombros, manual o mecánicamente, desarrollo máximo de 1.00m. Incluye compresor neumático con martillo, retiro de refuerzo e instalaciones embebidas. Además recuperación de los materiales aprovechables o su transporte hasta el sitio que lo indique la interventoría.</t>
  </si>
  <si>
    <t>2.2.3</t>
  </si>
  <si>
    <t>Demolición de mampostería de cerramiento en bloque, Inlcuye: demolicion de viga de remate y columnetas de 0,20 x 0,20 mt, el cargue transporte y botada de los escombros generados en botaderos oficiales o donde lo indique la interventoría.</t>
  </si>
  <si>
    <t>MOVIMIENTO DE TIERRA</t>
  </si>
  <si>
    <t>3.1</t>
  </si>
  <si>
    <t>EXCAVACIONES</t>
  </si>
  <si>
    <t>3.1.1</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</si>
  <si>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</si>
  <si>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m3</t>
  </si>
  <si>
    <t>3.1.2</t>
  </si>
  <si>
    <t>EXCAVACIÓN MECANICA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</si>
  <si>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3.1.3</t>
  </si>
  <si>
    <t>Excavación en roca cemento demoledor no explosivo CRAS. Incluye cemento demoledor a una dosificación de 7,2 kg por metro cubico, desembombe, cargue, transporte y botada a donde lo indique la interventoria. Se pagará como roca compacta. Se deben seguir las recomendaciones del productor y garantizar la aplicación de personal autorizado. Se medira como roca compacta</t>
  </si>
  <si>
    <t>3.2</t>
  </si>
  <si>
    <t>LLENOS</t>
  </si>
  <si>
    <t>3.2.1</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</si>
  <si>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</si>
  <si>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3.2.2</t>
  </si>
  <si>
    <t>LLENOS EN MATERIAL PROVENIENTES DE LA EXCAVACIÓN, compactados mecánicamente hasta obtener una densidad del 95% de la máxima obtenida en el ensayo del Proctor modificado. Incluye transporte interno. Su medida será en sitio ya compactado.</t>
  </si>
  <si>
    <t>3.2.3</t>
  </si>
  <si>
    <t>Escarificación, nivelación y compactación del terreno con medios mecánicos, maquinaria pesada, ejecutadas de acuerdo a las indicaciones del interventor, espesor maximo de 15 cm. Incluye secciones del terreno antes y después de la intervención con equipo de  precisión, nivelación de la cancha con las pendientes indicadas por la interventoría; cargue, transporte y botado de material proveniente de la escarificación.</t>
  </si>
  <si>
    <t>3.2.4</t>
  </si>
  <si>
    <t>Suministro, transporte y colocación de base granular de máximo Ø 1½", reacomodado con medios mecánicos y compactado al  98% mínimo del ensayo del proctor modificado, según normas para la construcción de pavimentos en el Valle de Aburrá, y todo lo necesario para su correcta construcción y funcionamiento Su medida sera tomada en sitio ya compactado, debe cumplir con los requisitos de invias 301.</t>
  </si>
  <si>
    <t>3.2.5</t>
  </si>
  <si>
    <t xml:space="preserve">Suministro de MATERIAL GRANULAR Ø 3/8" mm limpio para camas de triturado o la aplicación para la cual sea necesario. Incluye transporte de material de acuerdo al proceso constructivo según diseño y/o especificaciones de la interventoría y/o supervisión. </t>
  </si>
  <si>
    <t>3.2.6</t>
  </si>
  <si>
    <t>Suministro de MATERIAL GRANULAR Ø 1 ½ a 1” limpio para , camas de triturado, (12 cm de lecho filtrante) o la aplicación para la cual sea necesario. Incluye transporte de material de acuerdo al proceso constructivo según diseño y/o especificaciones de la interventoría y/o supervisión.</t>
  </si>
  <si>
    <t>3.2.7</t>
  </si>
  <si>
    <t>LLENOS EN ARENILLA para atraque de tuberia ancho de 0,60 m, lleno sobre tuberia y nivelaciones. Incluye el suministro, transporte, colocación de la arenilla, compactación manual y transporte interno. Y su medida será en sitio ya compactado. Según diseño.</t>
  </si>
  <si>
    <t>3.3</t>
  </si>
  <si>
    <t>CARGUE Y BOTADA</t>
  </si>
  <si>
    <t>3.3.1</t>
  </si>
  <si>
    <t>Cargue,   transporte  y   botada   de   material proveniente de las excavaciones y demoliciones. Medido en ele sitio, Se debe tener en cuenta los botaderos oficiales. Según Normas y Especificaciones Generales de Construcción de las EPM 205. El ítem incluye el factor de expansión</t>
  </si>
  <si>
    <t>3.3.2</t>
  </si>
  <si>
    <t xml:space="preserve">Cargue manual, transporte y disposición final de material proveniente de demolición, excavación y voladura de roca a sitio autorizado. Su medida será de acuerdo a las demoliciones, excavaciones y/o voladuras. El ítem incluye el factor de expansión. Incluye pago de derecho a botadero. </t>
  </si>
  <si>
    <t>3.4</t>
  </si>
  <si>
    <t>ACARREOS</t>
  </si>
  <si>
    <t>3.4.1</t>
  </si>
  <si>
    <t>Transporte interno de materiales. Distancia entre 0 a 50 metros, en condiciones normales.</t>
  </si>
  <si>
    <t>3.4.2</t>
  </si>
  <si>
    <t>Transporte interno de materiales para lugares de dificil acceso, pendiente, escalas y senderos en piedra o en tierra. Entre 0 a 150 m.  (Incluye cargue, suministro y llenado de canecas de 5 galónes)</t>
  </si>
  <si>
    <t>3.4.3</t>
  </si>
  <si>
    <t>Cargue MECÁNICO, transporte y traslado de material. Su medida será de acuerdo a las demoliciones, excavaciones, voladuras, llenos o materiales. Medido en sitio.</t>
  </si>
  <si>
    <t>CONCRETOS</t>
  </si>
  <si>
    <t>4.1</t>
  </si>
  <si>
    <t>FUNDACIONES</t>
  </si>
  <si>
    <t>4.1.1</t>
  </si>
  <si>
    <t>Construcción de micropilotes de Ø = 0,40 m, 1,50 m de profundidad, reforzados con 4 varillas de 1/2" y estribos de 3/8" cada 0,20 m, en concreto de 21 MPA. incluye suministro, transporte de todos los materiales, equipos y todo lo necesario para su correcta instalación y funcionamiento, según diseño. No incluye excavación.</t>
  </si>
  <si>
    <t>4.2</t>
  </si>
  <si>
    <t>CONCRETOS VARIOS</t>
  </si>
  <si>
    <t>4.2.1</t>
  </si>
  <si>
    <t>Construcción de CUNETA EN "V" o "U" en concreto de 21 Mpa., DESARROLLO DE 0.50 m., ESPESOR DE 0.08 m. Incluye suministro, transporte y colocación del concreto, material granular apto para filtro con un espesor de 20 cm. y todos los demás elementos necesarios para su correcta construcción. Según diseño. La excavación y llenos se pagarán en su ítem respectivo.</t>
  </si>
  <si>
    <t>4.2.2</t>
  </si>
  <si>
    <t>Colocación de concreto de 17.5 MPa para SOLADO, con un espesor DE 0.05 m. Incluye el suministro y el transporte del concreto y todos los demás elementos necesarios para su correcta construcción, incluye acarreo interno.</t>
  </si>
  <si>
    <t>4.2.3</t>
  </si>
  <si>
    <t xml:space="preserve">Construcción de cañuela en concreto de 17.5 Mpa para cajas de drenaje de 0.60x0.60 m a 0.80x0.80 m. Incluye suministro, transporte e instalación de materiales, mano de obra y todo lo necesario para la ejecucion de la actividad según lo solicitado por interventoria y/o supervisión. </t>
  </si>
  <si>
    <t>ACERO DE REFUERZO</t>
  </si>
  <si>
    <t>5.1</t>
  </si>
  <si>
    <t>ACERO</t>
  </si>
  <si>
    <t>5.1.1</t>
  </si>
  <si>
    <t>Suministro, transporte e instalación de Acero de refuerzo figurado FY= 420 Mpa., 60000 PSI, corrugado. Incluye transporte con descarga, transporte interno, alambre de amarre, certificados y todos los elementos necesarios para su correcta instalación, según diseño y recomendaciones estructurales.</t>
  </si>
  <si>
    <t>kg</t>
  </si>
  <si>
    <t>5.2</t>
  </si>
  <si>
    <t>ANCLAJES</t>
  </si>
  <si>
    <t>5.2.1</t>
  </si>
  <si>
    <t>Anclaje epoxico de 1/2", longitud de 20 cm; incluye suministro, transporte e instalación de acero de refuerzo, epoxico de dos componentes, perforación y todo los elementos necesarios para la correcta ejecucion de la actividad.</t>
  </si>
  <si>
    <t>PISOS</t>
  </si>
  <si>
    <t>6.1</t>
  </si>
  <si>
    <t>PISO EN CONCRETO</t>
  </si>
  <si>
    <t>6.1.1</t>
  </si>
  <si>
    <t>Construcción de ANDÉN O PLACAS en concreto de 21 Mpa, espesor de 0.10 m., pendientado y llaneado, vaciado alternado (en cuadros no superiores de 1.5 x 1.5 m). Incluye suministro y transporte de los materiales, nivelación  del terreno y adecuación de la superficie, entresuelo en subbase granular (e=0,20 m.), malla electrosoldada D-84, curado, protección y todo lo necesario para su correcta construcción y funcionamiento. Según diseño. Las excavaciones o descapotes se pagarán en su ítem respectivo.</t>
  </si>
  <si>
    <t>6.1.2</t>
  </si>
  <si>
    <t>Construcción de rampa sobre terreno, en concreto de 21 Mpa, espesor de 12 cm, acabado a la vista pendientado y rallado en forma de espina de pezcado en las caras que indique la interventoría. Incluye suministro y transporte de los materiales, formaleta de primera calidad en súper "T" de 19 mm, malla electrosoldada D-84, vibrado, protección, curado y todos los demás elementos necesarios para su correcta construcción. En el vaciado se deben dejar los elementos necesarios para anclaje de pasamanos, por ningún motivo se pagaran anclajes. Según diseño</t>
  </si>
  <si>
    <t>INSTALACIONES HIDROSANITARIAS</t>
  </si>
  <si>
    <t>7.1</t>
  </si>
  <si>
    <t>CAJAS Y SUMIDEROS</t>
  </si>
  <si>
    <t>7.1.1</t>
  </si>
  <si>
    <t>Construcción de caja de inspección y/o empalme de 60x60x120 cm. medidas internas, incluye: marco y tapa en madera plastica. Concreto f`c=21 MPA según diseño. Con impermeabilizante integral, para el interior y exterior; tapa en concreto, la tapa con su respectivo herraje. Incluye suministro, transporte e instalación de los materiales, formaleta, vibrado y todos los elementos necesarios para su correcta construcción y funcionamiento. Según diseño y especificaciones de EPM.</t>
  </si>
  <si>
    <t>7.1.2</t>
  </si>
  <si>
    <t>Construcción de sumidero de aguas lluvias tipo "B" (1.10m x 0.80m medidas externas y prof=0.90m e=0.20m), en concreto de 21 Mpa. Incluye suministro, transporte y colocación del concreto, mortero 1:4 con impermeabilizante integral de morteros, reja madera plastica, formaleta, vibrado y todo lo necesario para su correcta construcción y funcionamiento, según diseño y especificaciones de E.P.M.</t>
  </si>
  <si>
    <t>7.1.3</t>
  </si>
  <si>
    <t>Construcción de caja de inspección y/o empalme de 80x80 cm con una profundidad de 150 a 160 cm. medidas internas, incluye: tapa y herrajes. Concreto f`c=21 MPA según diseño. Con impermeabilizante integral, para el interior y exterior; tapa en concreto, la tapa con su respectivo herraje. Incluye suministro, transporte e instalación de los materiales, formaleta, vibrado y todos los elementos necesarios para su correcta construcción y funcionamiento. Según diseño y especificaciones de EPM.</t>
  </si>
  <si>
    <t>7.2</t>
  </si>
  <si>
    <t>FILTROS</t>
  </si>
  <si>
    <t>7.2.1</t>
  </si>
  <si>
    <t>Instalación de geotextil NT 2500 para filtro o equivalente. Incluye suministro y transporte de los materiales, traslapos y todos los elementos necesarios para su correcta instalación y funcionamiento. Según diseño.</t>
  </si>
  <si>
    <t>7.2.2</t>
  </si>
  <si>
    <t>Colocación de MATERIAL GRANULAR para filtros, camas de triturado, reemplazos de suelo o la aplicación para la cual sea necesario, espesores de 15 a 20 cm. Incluye transporte interno del materia, nivelación con topografia y todo lo necesario para su correcta colocación y funcionamiento. Su medida sera tomada en sitio, debe cumplir con los requisitos de especificaciones de la interventoría y/o supervisión.</t>
  </si>
  <si>
    <t>7.2.3</t>
  </si>
  <si>
    <t>Suministro, transporte e instalación de geotextil  NT 2500 para superficie de cancha. Incluye todos los elementos para su correcta construcción y funcionamiento.</t>
  </si>
  <si>
    <t>7.2.4</t>
  </si>
  <si>
    <t>Instalación de tubería de filtro perforada de Ø=6". Incluye suministro y transporte de los materiales y todos los elementos necesarios para su correcta construcción y funcionamiento. Según diseño.</t>
  </si>
  <si>
    <t>7.2.5</t>
  </si>
  <si>
    <t>Suministro, transporte e instalación de plástico polietileno negro calibre 4 para protección de superficie. Incluye sellador poliuretano y todos los demas elementos necesarios para su correcta instalación.</t>
  </si>
  <si>
    <t>7.3</t>
  </si>
  <si>
    <t>SANITARIAS</t>
  </si>
  <si>
    <t>7.3.1</t>
  </si>
  <si>
    <t>Suministro, transporte e instalación de TUBERÍA PVC-SANITARIA, con un diametro de 6", para aguas residuales o lluvia enterradas y/o empotrada por losas. Incluye los materiales, accesorios, pegante, limpiador y todos los elementos necesarios para su correcta instalación y funcionamiento. La excavación, llenos o demoliciones se pagaran en su ítem respectivo.</t>
  </si>
  <si>
    <t>CARPINTERIA METALICA</t>
  </si>
  <si>
    <t>8.1</t>
  </si>
  <si>
    <t>CERRAMIENTO</t>
  </si>
  <si>
    <t>8.1.1</t>
  </si>
  <si>
    <t>Construcción de cerramiento en malla eslabonada h=7,0 m, efectivos medidos a partir de la viga de remate, incluye el suministro, transporte e instalación de: - Malla galvanizada cal. 10.5 ojo N°5. Para el tramo superior - Malla galvanizada cal. 10.5 ojo N°4. Para el tramo inferior - Tubería galvanizada en caliente Ø 2" calibre 14, tuberia de 1 1/4" para almas de 0,20 mts,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Anticorrosivo verde y de pintura a base de aceite (2 manos) en los nudos (sitios donde se aplica soldadura). - El anclaje de los vientos debe realizarse así: sobre pisos con platinas de 15cmx15cmx⅛", anclada con 4 pernos de 5/8"  y sobre terreno con un dado en concreto 21 MPA, alerta con pintura amarilla en vientos que dan a espacios de circulacion. - Incluye andamio multidireccional en zona urbana,  todo lo necesario para su correcta instalación, funcionamiento y estabilidad, según diseño.</t>
  </si>
  <si>
    <t>8.1.2</t>
  </si>
  <si>
    <t>Suministro transporte e instalación de Puerta-Malla. (Marcos y alas) Incluye: tubería galvanizada en caliente de 2", calibre 14, ángulo ¾"x¾"⅛", platina de 5/8"x⅛", malla galvanizada ojo N°4 calibre 10, picaporte, pasadores, candado de seguridad, aplicación de soldadura 6011 en cordones completos no en puntos, retiro de escorias, lijada, aplicación de anticorrosivo y aplicación de pintura a base de aceite (2 manos),  según diseño.</t>
  </si>
  <si>
    <t>8.1.3</t>
  </si>
  <si>
    <t>Mantenimiento de cerramiento en malla eslabonada,  alturas diferentes a h=3,00 m, h=5,00 y h=7,00 m, incluye las siguientes actividades:- Demolición de pisamalla,  incluye cargue, transporte y botada de escombros, recuperación de los materiales aprovechables o su transporte hasta el sitio que lo indique la interventoría.- Retiro de tuberia en mal estado y/o solicitada por la supervision, varilla Nº3, malla galvanizada y varilla Nº2, incluye cargue, transporte y botada de escombros, recuperación de los materiales aprovechables o su transporte hasta el sitio que lo indique la interventoría.Incluye el suministro, transporte e instalación de:- Malla galvanizada cal. 10 ojo N°5 y/o N°4, amarres con alambre galvanizado calibre 12, del cual sus puntas deben quedar paralelas a la malla, cada 30 cm.- Varilla Nº2 para coser la malla.- Tuberia galvanizada en caliente Ø 2", calibre 14, para reposición de tuberia en mal estado y/o faltantes (inferior, intermedio, superior, postes, diagonales y vientos); según indicaciones de la interventoría.- Tuberia galvanizada de 1  1/4" para almas de 0,20 cm                  - Platina de 1½""x⅛"".- Soldadura 6011 en cordones completos tope a tope y no en puntos, retiro de escorias.- Alerta con pintura amarilla en vientos que dan a espacios de circulacion-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t>
  </si>
  <si>
    <t>8.1.4</t>
  </si>
  <si>
    <t>Mantenimiento de Puerta-Malla peatonal  Incluye: cambio de los materiales que se encuentran en mal estado asì :tubería galvanizada en caliente de 2", calibre 14, ángulo ¾"x¾"⅛", platina de 5/8"x⅛", malla galvanizada ojo N°4 calibre 10.5, picaporte, pasadores, candado uso pesado, aplicación de soldadura 6011 en cordones completos no en puntos, retiro de escorias, lijada, aplicación de anticorrosivo cromato de zinc verde pintuco o similar y aplicación de pintura a base de aceite (2 manos),  según diseño.</t>
  </si>
  <si>
    <t>8.1.5</t>
  </si>
  <si>
    <t>Suministro, transporte e instalacion de tuberia galvanizada 2". Incluye cortes de tuberia en forma de boca de pezcado, soldadura 60/11 cordon tope a tope, preparacion de superficie, aplicación de base epoxico, acabado esmalte en los nodos de soldadura y todo para su correcta instalación y funcionamiento.</t>
  </si>
  <si>
    <t>8.2</t>
  </si>
  <si>
    <t>IMPLEMENTACIÓN</t>
  </si>
  <si>
    <t>8.2.1</t>
  </si>
  <si>
    <t>Suministro, transporte e instalación de porterías para Fútbol de 3 mts de ancho x 2 mts de alto, incluye: Tuberia de 3" Cal 3,2 mm para marcos de frontal , Tuberia de 1, 1/2"  Cal 14" para cabañas, refuerzo de malla y arañas, malla eslabonada Ojo Nº 4 Calibre 10,  varilla #2. - Soldadura 6011 en cordones completos tope a tope y no en puntos, retiro de escorias. -  Preparacion de las superficies a intervenir para porteria:(tuberia y malla), lijada, aplicacion de anticorrosivo y acabado en pintura poliuretano blanco mate (2 manos), guaya plastificada y zunchos para amarreo y/o soporte al cerramiento de ser necesario.</t>
  </si>
  <si>
    <t>8.2.2</t>
  </si>
  <si>
    <t>Suministro, transporte e instalación de porterías para Fútbol de 7,32 mts de ancho x 2,44 mts de alto, incluye: Tuberia de 4" Cal 3 mm para marcos de frontal , Tuberia de 3"  Cal 3" para cabañas, refuerzo de malla y arañas, segun diseño. Malla eslabonada Ojo Nº 4 Calibre 10,  Varilla N°2, para coser la malla en todo su perimetro. - Soldadura 6011 en cordones completos tope a tope y no en puntos, retiro de escorias. -  Preparacion de las superficies a intervenir para porteria:(tuberia y malla), lijada, aplicacion de anticorrosivo y acabado en pintura poliuretano blanco mate (2 manos).</t>
  </si>
  <si>
    <t>8.2.3</t>
  </si>
  <si>
    <t>Suministro, transporte e instalación de porterías para Fútbol tipo banquita de 0,90 mts de ancho x 0,90 mts de alto, incluye: Tuberia de 2" Cal 2,5 mm para marcos de frontal y tuberia de 1 1/2" Cal 14 para cabaña, segun diseño. Malla eslabonada Ojo Nº 4 Calibre 10,  Varilla N°2, para coser la malla en todo su perimetro. - Soldadura 6011 en cordones completos tope a tope y no en puntos, retiro de escorias. -  Preparacion de las superficies a intervenir para porteria:(tuberia y malla), lijada, aplicacion de anticorrosivo y acabado en pintura poliuretano blanco mate (2 manos).</t>
  </si>
  <si>
    <t>MAMPOSTERIA</t>
  </si>
  <si>
    <t>9.1</t>
  </si>
  <si>
    <t>MAMPOSTERIA EN BLOQUE</t>
  </si>
  <si>
    <t>9.1.1</t>
  </si>
  <si>
    <t>Construcción de obra civil para cerramientos, incluye: construcción de viga de fundación de 0,30x0,30m. en concreto de 21 MPA., reforzadas con 4 varillas de 1/2" y estribos de 3/8" cada 0,20 m., construcción de columnetas de 0,20m.x0,20m. en concreto de 21 MPA., reforzadas con 4 varillas de 1/2" y estribos 3/8" cada 0,20 m. acabado a la vista, muro en bloque de concreto de 0,20x0,20x0,40m. ranurado ambas caras relleno con mortero 1:5, colocación de varillas de 1/2" (pelos) , de viga de remate en concreto de 21 MPA., de 0,20x0,20-0,15m., reforzado con 3 varillas de 1/2" y estribos cada 0,20 m de 3/8". con junta entre el bloque y la viga de remate, acabado a la vista, incluye todo lo necesario para su correcta instalación y funcionamiento, según diseño.</t>
  </si>
  <si>
    <t>SUPERFICIE DE LA CANCHA</t>
  </si>
  <si>
    <t>10.1</t>
  </si>
  <si>
    <t>IMPRIMACIÓN</t>
  </si>
  <si>
    <t>10.1.1</t>
  </si>
  <si>
    <t>Suministro, transporte y colocación de emulsión asfaltica doble capa para garantizar su adeherencia, según normas del INVIAS, y todo lo necesario para su correcta construcción y funcionamiento Su medida sera tomada en sitio ya compactado.</t>
  </si>
  <si>
    <t>10.2</t>
  </si>
  <si>
    <t>GRAMA SINTÉTICA</t>
  </si>
  <si>
    <t>10.2.1</t>
  </si>
  <si>
    <t>Suministro, transporte e instalación de GRAMA SINTÉTICA EN POLIETILENO (100%) MONOFILAMENTO, MONOCOLOR O BICOLOR, con una altura de fibra 60 mm, protección UV, espesor mayor o igual a 400 micrones, Dtex mayor o igual a 14000, con una cantidad de puntadas superior o igual a 8500 por m², backing doble o mayor con recubrimiento en poliuretano o látex, no se acepta vena extruida, demarcación para cancha principal y canchas secundarias para escuelas de fútbol, logos institucionales y marcación deportiva, según diseños. Incluye: relleno de arena de sílice fina (ángulo redondeado), con una cantidad no menor a 25 kg/m² con una gradación entre 0.2mm y 1.0mm y caucho granulado (SRB reciclado de llantas) de granulometría fina con una cantidad no menor de 13 kg/m² con partículas entre 0.5mm y 2.0mm.  (se aceptará modificaciones en la proporción en la instalación del caucho y la arena según ficha técnica de la grama y ensayos de laboratorio entregados por el proveedor del producto a instalar), además herramienta, equipo y mano de obra. La grama sintética a instalar deberá ser de un productor PREFERRED PROVIDER con certificación vigente, el contratista deberá presentar una muestra de la grama con su respectiva ficha técnica para ser aprobada por la interventoría.  Garantía mínima de 5 años por estabilidad UV (exposición solar) y 5 años por defectos de fabricación y/o defectos en la instalación y funcionamiento. El contratista deberá presentar a la interventoría el resultado de los siguientes ensayos, en un laboratorio escogido por la entidad contratante, los cuales deberán cumplir con los estándares FIFA, así: Joint strength, mass per unit área, tufts per unit área y tuft with drawals force, este último será la única excepción ya que deberá cumplir como mínimo 45 Newtons. Una vez el contratista entregue la grama en el escenario, cada lote suministrado deberá ser objeto de los ensayos respectivos. La instalación de la grama sintética será recibida únicamente cuando los resultados de los ensayos demuestren el cumplimiento de las especificaciones técnicas exigidas. Asimismo, el suministro e instalación de la grama sintética incluye la entrega de un (1) cepillo tipo carretero con cerdas de polipropileno de alta resistencia por cada cancha. El ítem incluye el mantenimiento preventivo posterior a la instalación y recibo a satisfacción, durante el período de dos meses establecido en el contrato, consistente en inspecciones periódicas, limpieza de la superficie, retiro de residuos, cepillado para recuperación de las fibras, redistribución y reposición menor del material de relleno cuando sea necesario, revisión y ajuste de juntas y uniones, verificación del sistema de drenaje y corrección de defectos atribuibles a la instalación con una periodicidad de 15 días entre mantenimientos, así como la mano de obra, equipos, herramientas, transporte, materiales menores y demás actividades necesarias para garantizar el correcto desempeño de la grama sintética.</t>
  </si>
  <si>
    <t>10.2.2</t>
  </si>
  <si>
    <t>Suministro, transporte y colocación de capa elástica modular (shockpad) para césped sintético de espesor mínimo 12mm ± 2, densidad 80 kg/m² ±12 de espuma PE de celdas cerradas o PEX, para evitar destilación o absorción  de humedad; 100% reciclado y 100% reciclable. Propiedades deportivas medidas con Triple “A” (Advanced  Artificial Athlete). El shockpad debera ser compatible con la grama sintetica a instalar, garantizar un adecuado funcionamiento del sistema y la practica deportiva. Garantía limitada mayor a 20 años. Según indicaciones del INDER.</t>
  </si>
  <si>
    <t>PINTURA, RESANES E IMPERMEABILIZACIONES</t>
  </si>
  <si>
    <t>11.1</t>
  </si>
  <si>
    <t>RESANES</t>
  </si>
  <si>
    <t>11.1.1</t>
  </si>
  <si>
    <t>Lavada de: muros exteriores, pisos y graderias, con hidrolavadora. Incluye: todos los elementos y herramientas necesarias para su correcta aplicación.</t>
  </si>
  <si>
    <t>11.1.2</t>
  </si>
  <si>
    <t>Revoque con mortero 1:4 Impermeabilizado, en muros. Incluye: preparacion de la superficie, suministro y transporte de los materiales, fajas, ranuras, filetes, impermeabilizante y todos los demás elementos necesarios para su correcta construcción, acabado a la vista con llana de madera.</t>
  </si>
  <si>
    <t>11.2</t>
  </si>
  <si>
    <t>PINTURA</t>
  </si>
  <si>
    <t>11.2.1</t>
  </si>
  <si>
    <t>Suministro y aplicación de pintura acrilica para exteriores (hidrorrepelente) de primera calidad que cumpla con la Norma NTC 1335, con sellante para poros tipo Sellamax . Incluye pulida de superficie con grata, resane de grietas y adecuación de la superficie a intervenir a satisfacción de la interventoria. Color a definir aprobado por la interventoria. Minimo 3 manos o las que sean necesarias para obtener una superficie pareja y homogenea.</t>
  </si>
  <si>
    <t>URBANISMO</t>
  </si>
  <si>
    <t>12.1</t>
  </si>
  <si>
    <t>PREFABRICADOS</t>
  </si>
  <si>
    <t>12.1.1</t>
  </si>
  <si>
    <t>Suministro, transporte e instalación de canastilla de 43.7x68.5x36.4 cm de 50 litros, en polietileno de media densidad, estabilidad y protección rayos UV; alta resistencia al impacta, disolventes y agentes químicos, no biodegradable; metodo rotomoldeo; peso mínimo de 5,5 kg. Incluye herrajes, logo impreso mediante screen con pintura de polietileno o termo impresión, además de todos los elementos necesarios para la correcta instalación y funcionamiento.</t>
  </si>
  <si>
    <t>12.2</t>
  </si>
  <si>
    <t>COMPONENTE ARBOREO</t>
  </si>
  <si>
    <t>12.2.1</t>
  </si>
  <si>
    <t>PODA, TALA  Y TRATAMIENTO INTEGRAL DE ÁRBOLES: Cuadrilla para intervención integral de árboles de acuerdo con inventario forestal entregado por la Interventoría. Incluye, chipiado (actividad que deberá realizarse con el material vegetal resultante de las podas y talas. El  deberá reutilizarse durante la ejecución del contrato), equipo de trabajo en altura, elementos de protección personal, equipo de primeros auxilios, elementos para señalización de obra. Incluye informe técnico con el desarrollo de las actividades</t>
  </si>
  <si>
    <t>hora</t>
  </si>
  <si>
    <t>12.3</t>
  </si>
  <si>
    <t>PAISAJISMO</t>
  </si>
  <si>
    <t>12.3.1</t>
  </si>
  <si>
    <t>SIEMBRA DE ESPECIES TIPO 1: Incluye todas las actividades de preparación del suelo, mejoramiento y enmiendas, suministro y disposición de material vegetal existente, suministro y aplicación de tierra negra abonada (capa de 10 cm), fertilizantes. Comprende el transporte y la instalación (siembra) de especies de porte bajo y cubresuelos, apertura de hoyos, colocación de las plantas, tapado, compactación suave, riego inicial de establecimiento, y limpieza general del área. Todas las actividades y la disposición final de residuos se realizarán previa autorización y bajo la supervisión de la interventoría.</t>
  </si>
  <si>
    <t>SEÑALIZACIÓN</t>
  </si>
  <si>
    <t>13.1</t>
  </si>
  <si>
    <t>VALLAS</t>
  </si>
  <si>
    <t>13.1.1</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</si>
  <si>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</si>
  <si>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COSTO DIRECTO POR ESCENARIO</t>
  </si>
  <si>
    <t>TOTAL</t>
  </si>
  <si>
    <t>COSTO DIRECTO TOTAL DE LOS ESCENARIOS A INTERVENIR</t>
  </si>
  <si>
    <t>Administración (A).</t>
  </si>
  <si>
    <t>Imprevistos (I).</t>
  </si>
  <si>
    <t>Utilidad (U).</t>
  </si>
  <si>
    <t>Presupuesto Ambiental</t>
  </si>
  <si>
    <t>Presupuesto Gestión Social</t>
  </si>
  <si>
    <t>Presupuesto Seguridad y Salud en el Trabajo</t>
  </si>
  <si>
    <t>Provisión para el pago de las primas de Pólizas (Garantías)</t>
  </si>
  <si>
    <t>VALOR TOTAL DEL CONTRATO</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</si>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</sst>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0.0"/>
    <numFmt numFmtId="165" formatCode="_ * #,##0.00_ ;_ * \-#,##0.00_ ;_ * &quot;-&quot;??_ ;_ @_ "/>
    <numFmt numFmtId="166" formatCode="&quot;$&quot;#,##0"/>
    <numFmt numFmtId="167" formatCode="&quot;$&quot;\ #,##0"/>
    <numFmt numFmtId="168" formatCode="[$$-240A]\ #,##0"/>
    <numFmt numFmtId="169" formatCode="_ &quot;$&quot;\ * #,##0.00_ ;_ &quot;$&quot;\ * \-#,##0.00_ ;_ &quot;$&quot;\ * &quot;-&quot;??_ ;_ @_ "/>
    <numFmt numFmtId="170" formatCode="_ * #,##0_ ;_ * \-#,##0_ ;_ * &quot;-&quot;??_ ;_ @_ "/>
    <numFmt numFmtId="171" formatCode="_(&quot;$&quot;* #,##0_);_(&quot;$&quot;* \(#,##0\);_(&quot;$&quot;* &quot;-&quot;??_);_(@_)"/>
    <numFmt numFmtId="172" formatCode="0.0"/>
    <numFmt numFmtId="173" formatCode="&quot;$&quot;\ #,##0.00"/>
  </numFmts>
  <fonts count="18" x14ac:knownFonts="1">
    <font>
      <sz val="11"/>
      <color theme="1"/>
      <name val="Calibri"/>
      <family val="2"/>
      <scheme val="minor"/>
    </font>
    <font>
      <sz val="10"/>
      <name val="Arial"/>
      <family val="2"/>
    </font>
    <font>
      <b/>
      <sz val="9"/>
      <name val="Arial"/>
      <family val="2"/>
    </font>
    <font>
      <sz val="9"/>
      <name val="Arial"/>
      <family val="2"/>
    </font>
    <font>
      <sz val="9"/>
      <color indexed="8"/>
      <name val="Arial"/>
      <family val="2"/>
    </font>
    <font>
      <sz val="10"/>
      <name val="MS Sans Serif"/>
      <family val="2"/>
    </font>
    <font>
      <b/>
      <sz val="8"/>
      <name val="Arial"/>
      <family val="2"/>
    </font>
    <font>
      <sz val="8"/>
      <name val="Arial"/>
      <family val="2"/>
    </font>
    <font>
      <sz val="10"/>
      <name val="Arial"/>
      <family val="2"/>
    </font>
    <font>
      <sz val="11"/>
      <color theme="1"/>
      <name val="Calibri"/>
      <family val="2"/>
      <scheme val="minor"/>
    </font>
    <font>
      <b/>
      <sz val="10"/>
      <name val="Arial"/>
      <family val="2"/>
    </font>
    <font>
      <b/>
      <sz val="10"/>
      <color rgb="FF000000"/>
      <name val="Arial"/>
      <family val="2"/>
    </font>
    <font>
      <sz val="11"/>
      <name val="Arial"/>
      <family val="2"/>
    </font>
    <font>
      <sz val="11"/>
      <color theme="1"/>
      <name val="Arial"/>
      <family val="2"/>
    </font>
    <font>
      <b/>
      <sz val="9"/>
      <color indexed="8"/>
      <name val="Arial"/>
      <family val="2"/>
    </font>
    <font>
      <sz val="8"/>
      <color rgb="FF000000"/>
      <name val="Arial"/>
      <family val="2"/>
    </font>
    <font>
      <sz val="9"/>
      <color rgb="FF000000"/>
      <name val="Arial"/>
      <family val="2"/>
    </font>
    <font>
      <b/>
      <sz val="9"/>
      <color rgb="FF000000"/>
      <name val="Arial"/>
      <family val="2"/>
    </font>
  </fonts>
  <fills count="7">
    <fill>
      <patternFill patternType="none"/>
    </fill>
    <fill>
      <patternFill patternType="gray125"/>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
      <patternFill patternType="solid">
        <fgColor rgb="FF99CCFF"/>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5">
    <xf numFmtId="0" fontId="0" fillId="0" borderId="0"/>
    <xf numFmtId="0" fontId="1" fillId="0" borderId="0"/>
    <xf numFmtId="165" fontId="1" fillId="0" borderId="0" applyFont="0" applyFill="0" applyBorder="0" applyAlignment="0" applyProtection="0"/>
    <xf numFmtId="0" fontId="5" fillId="0" borderId="0"/>
    <xf numFmtId="169" fontId="1" fillId="0" borderId="0" applyFont="0" applyFill="0" applyBorder="0" applyAlignment="0" applyProtection="0"/>
    <xf numFmtId="9" fontId="1" fillId="0" borderId="0" applyFont="0" applyFill="0" applyBorder="0" applyAlignment="0" applyProtection="0"/>
    <xf numFmtId="165" fontId="8" fillId="0" borderId="0" applyFont="0" applyFill="0" applyBorder="0" applyAlignment="0" applyProtection="0"/>
    <xf numFmtId="9" fontId="9" fillId="0" borderId="0" applyFont="0" applyFill="0" applyBorder="0" applyAlignment="0" applyProtection="0"/>
    <xf numFmtId="0" fontId="9" fillId="0" borderId="0"/>
    <xf numFmtId="0" fontId="8" fillId="0" borderId="0"/>
    <xf numFmtId="12" fontId="8" fillId="0" borderId="0" applyFont="0" applyFill="0" applyProtection="0"/>
    <xf numFmtId="0" fontId="9" fillId="0" borderId="0"/>
    <xf numFmtId="0" fontId="8" fillId="0" borderId="0"/>
    <xf numFmtId="0" fontId="9" fillId="0" borderId="0"/>
    <xf numFmtId="43" fontId="9" fillId="0" borderId="0" applyFont="0" applyFill="0" applyBorder="0" applyAlignment="0" applyProtection="0"/>
  </cellStyleXfs>
  <cellXfs count="106">
    <xf numFmtId="0" fontId="0" fillId="0" borderId="0" xfId="0"/>
    <xf numFmtId="169" fontId="7" fillId="0" borderId="8" xfId="4" applyFont="1" applyFill="1" applyBorder="1" applyAlignment="1" applyProtection="1"/>
    <xf numFmtId="169" fontId="7" fillId="0" borderId="16" xfId="4" applyFont="1" applyFill="1" applyBorder="1" applyAlignment="1" applyProtection="1"/>
    <xf numFmtId="0" fontId="3" fillId="0" borderId="0" xfId="1" applyFont="1"/>
    <xf numFmtId="0" fontId="2" fillId="2" borderId="4" xfId="1" applyFont="1" applyFill="1" applyBorder="1" applyAlignment="1">
      <alignment horizontal="center" vertical="center"/>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0" fontId="3" fillId="0" borderId="0" xfId="1" applyFont="1" applyAlignment="1">
      <alignment vertical="center" wrapText="1"/>
    </xf>
    <xf numFmtId="0" fontId="4" fillId="0" borderId="8" xfId="1" applyFont="1" applyBorder="1" applyAlignment="1">
      <alignment horizontal="center" vertical="center"/>
    </xf>
    <xf numFmtId="0" fontId="3" fillId="0" borderId="8" xfId="1" applyFont="1" applyBorder="1" applyAlignment="1">
      <alignment horizontal="justify" vertical="center" wrapText="1"/>
    </xf>
    <xf numFmtId="0" fontId="3" fillId="0" borderId="8" xfId="3" applyFont="1" applyBorder="1" applyAlignment="1">
      <alignment horizontal="center" vertical="center"/>
    </xf>
    <xf numFmtId="2" fontId="3" fillId="0" borderId="8" xfId="3" applyNumberFormat="1" applyFont="1" applyBorder="1" applyAlignment="1">
      <alignment horizontal="center" vertical="center"/>
    </xf>
    <xf numFmtId="167" fontId="3" fillId="0" borderId="8" xfId="3" applyNumberFormat="1" applyFont="1" applyBorder="1" applyAlignment="1">
      <alignment horizontal="center" vertical="center"/>
    </xf>
    <xf numFmtId="168" fontId="3" fillId="0" borderId="8" xfId="3" applyNumberFormat="1" applyFont="1" applyBorder="1" applyAlignment="1">
      <alignment vertical="center"/>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3" fillId="0" borderId="9" xfId="1" applyFont="1" applyBorder="1" applyAlignment="1">
      <alignment horizontal="justify" vertical="center" wrapText="1"/>
    </xf>
    <xf numFmtId="0" fontId="3" fillId="0" borderId="9" xfId="3" applyFont="1" applyBorder="1" applyAlignment="1">
      <alignment horizontal="center" vertical="center"/>
    </xf>
    <xf numFmtId="167" fontId="3" fillId="0" borderId="9" xfId="3" applyNumberFormat="1" applyFont="1" applyBorder="1" applyAlignment="1">
      <alignment horizontal="center" vertical="center"/>
    </xf>
    <xf numFmtId="166" fontId="3" fillId="0" borderId="9" xfId="2" applyNumberFormat="1" applyFont="1" applyFill="1" applyBorder="1" applyAlignment="1" applyProtection="1">
      <alignment horizontal="center" vertical="center"/>
    </xf>
    <xf numFmtId="167" fontId="3" fillId="0" borderId="9" xfId="2" applyNumberFormat="1" applyFont="1" applyFill="1" applyBorder="1" applyAlignment="1" applyProtection="1">
      <alignment horizontal="center" vertical="center"/>
    </xf>
    <xf numFmtId="0" fontId="2" fillId="0" borderId="0" xfId="1" applyFont="1"/>
    <xf numFmtId="0" fontId="3" fillId="0" borderId="10" xfId="1" applyFont="1" applyBorder="1"/>
    <xf numFmtId="0" fontId="2" fillId="0" borderId="11" xfId="1" applyFont="1" applyBorder="1"/>
    <xf numFmtId="0" fontId="2" fillId="0" borderId="8" xfId="1" applyFont="1" applyBorder="1" applyAlignment="1">
      <alignment horizontal="right"/>
    </xf>
    <xf numFmtId="0" fontId="2" fillId="0" borderId="8" xfId="1" applyFont="1" applyBorder="1"/>
    <xf numFmtId="169" fontId="6" fillId="0" borderId="8" xfId="4" applyFont="1" applyFill="1" applyBorder="1" applyAlignment="1" applyProtection="1"/>
    <xf numFmtId="0" fontId="2" fillId="0" borderId="10" xfId="1" applyFont="1" applyBorder="1"/>
    <xf numFmtId="0" fontId="6" fillId="0" borderId="11" xfId="1" applyFont="1" applyBorder="1"/>
    <xf numFmtId="0" fontId="6" fillId="0" borderId="8" xfId="1" applyFont="1" applyBorder="1" applyAlignment="1">
      <alignment horizontal="right"/>
    </xf>
    <xf numFmtId="0" fontId="6" fillId="0" borderId="12" xfId="1" applyFont="1" applyBorder="1" applyAlignment="1">
      <alignment horizontal="right"/>
    </xf>
    <xf numFmtId="0" fontId="2" fillId="0" borderId="15" xfId="1" applyFont="1" applyBorder="1"/>
    <xf numFmtId="9" fontId="2" fillId="0" borderId="0" xfId="5" applyFont="1" applyFill="1" applyBorder="1" applyAlignment="1" applyProtection="1">
      <alignment horizontal="right"/>
    </xf>
    <xf numFmtId="169" fontId="6" fillId="0" borderId="16" xfId="4" applyFont="1" applyFill="1" applyBorder="1" applyAlignment="1" applyProtection="1"/>
    <xf numFmtId="0" fontId="2" fillId="0" borderId="10" xfId="1" applyFont="1" applyBorder="1" applyAlignment="1">
      <alignment horizontal="left"/>
    </xf>
    <xf numFmtId="0" fontId="6" fillId="0" borderId="11" xfId="1" applyFont="1" applyBorder="1" applyAlignment="1">
      <alignment horizontal="left"/>
    </xf>
    <xf numFmtId="0" fontId="6" fillId="0" borderId="12" xfId="1" applyFont="1" applyBorder="1" applyAlignment="1">
      <alignment horizontal="left"/>
    </xf>
    <xf numFmtId="0" fontId="6" fillId="0" borderId="13" xfId="1" applyFont="1" applyBorder="1" applyAlignment="1">
      <alignment horizontal="right"/>
    </xf>
    <xf numFmtId="0" fontId="6" fillId="0" borderId="7" xfId="1" applyFont="1" applyBorder="1" applyAlignment="1">
      <alignment horizontal="left"/>
    </xf>
    <xf numFmtId="0" fontId="6" fillId="0" borderId="10" xfId="1" applyFont="1" applyBorder="1" applyAlignment="1">
      <alignment horizontal="right"/>
    </xf>
    <xf numFmtId="0" fontId="3" fillId="0" borderId="8" xfId="1" applyFont="1" applyBorder="1" applyAlignment="1">
      <alignment horizontal="left"/>
    </xf>
    <xf numFmtId="0" fontId="6" fillId="0" borderId="8" xfId="1" applyFont="1" applyBorder="1" applyAlignment="1">
      <alignment horizontal="left"/>
    </xf>
    <xf numFmtId="0" fontId="6" fillId="0" borderId="14" xfId="1" applyFont="1" applyBorder="1" applyAlignment="1">
      <alignment horizontal="right"/>
    </xf>
    <xf numFmtId="170" fontId="3" fillId="0" borderId="0" xfId="2" applyNumberFormat="1" applyFont="1" applyAlignment="1" applyProtection="1">
      <alignment vertical="center"/>
    </xf>
    <xf numFmtId="165" fontId="3" fillId="0" borderId="0" xfId="2" applyFont="1" applyFill="1" applyAlignment="1" applyProtection="1">
      <alignment vertical="center"/>
    </xf>
    <xf numFmtId="0" fontId="2" fillId="0" borderId="11" xfId="1" applyFont="1" applyBorder="1" applyAlignment="1">
      <alignment horizontal="right"/>
    </xf>
    <xf numFmtId="170" fontId="3" fillId="0" borderId="0" xfId="6" applyNumberFormat="1" applyFont="1" applyAlignment="1" applyProtection="1">
      <alignment vertical="center"/>
    </xf>
    <xf numFmtId="165" fontId="3" fillId="0" borderId="0" xfId="6" applyFont="1" applyFill="1" applyAlignment="1" applyProtection="1">
      <alignment vertical="center"/>
    </xf>
    <xf numFmtId="0" fontId="3" fillId="0" borderId="0" xfId="1" applyFont="1" applyAlignment="1">
      <alignment horizontal="center"/>
    </xf>
    <xf numFmtId="0" fontId="4" fillId="3" borderId="18" xfId="1" applyFont="1" applyFill="1" applyBorder="1" applyAlignment="1">
      <alignment vertical="center"/>
    </xf>
    <xf numFmtId="0" fontId="4" fillId="3" borderId="19" xfId="1" applyFont="1" applyFill="1" applyBorder="1" applyAlignment="1">
      <alignment vertical="center"/>
    </xf>
    <xf numFmtId="3" fontId="3" fillId="3" borderId="17" xfId="3" applyNumberFormat="1" applyFont="1" applyFill="1" applyBorder="1" applyAlignment="1">
      <alignment vertical="center"/>
    </xf>
    <xf numFmtId="3" fontId="3" fillId="3" borderId="19" xfId="3" applyNumberFormat="1" applyFont="1" applyFill="1" applyBorder="1" applyAlignment="1">
      <alignment vertical="center"/>
    </xf>
    <xf numFmtId="3" fontId="2" fillId="0" borderId="8" xfId="3" applyNumberFormat="1" applyFont="1" applyBorder="1" applyAlignment="1">
      <alignment horizontal="center" vertical="center"/>
    </xf>
    <xf numFmtId="0" fontId="7" fillId="0" borderId="0" xfId="1" applyFont="1"/>
    <xf numFmtId="170" fontId="7" fillId="0" borderId="0" xfId="6" applyNumberFormat="1" applyFont="1" applyAlignment="1" applyProtection="1">
      <alignment vertical="center"/>
    </xf>
    <xf numFmtId="165" fontId="7" fillId="0" borderId="0" xfId="6" applyFont="1" applyFill="1" applyAlignment="1" applyProtection="1">
      <alignment vertical="center"/>
    </xf>
    <xf numFmtId="0" fontId="13" fillId="0" borderId="0" xfId="0" applyFont="1"/>
    <xf numFmtId="0" fontId="1" fillId="0" borderId="0" xfId="8" applyFont="1"/>
    <xf numFmtId="0" fontId="1" fillId="0" borderId="0" xfId="8" applyFont="1" applyAlignment="1">
      <alignment wrapText="1"/>
    </xf>
    <xf numFmtId="171" fontId="1" fillId="0" borderId="0" xfId="10" applyNumberFormat="1" applyFont="1" applyFill="1" applyAlignment="1">
      <alignment vertical="center"/>
    </xf>
    <xf numFmtId="0" fontId="1" fillId="0" borderId="0" xfId="1"/>
    <xf numFmtId="0" fontId="1" fillId="0" borderId="8" xfId="1" applyBorder="1" applyAlignment="1">
      <alignment horizontal="center" vertical="center"/>
    </xf>
    <xf numFmtId="44" fontId="1" fillId="0" borderId="8" xfId="4" applyNumberFormat="1" applyFont="1" applyFill="1" applyBorder="1" applyAlignment="1">
      <alignment horizontal="center" vertical="center"/>
    </xf>
    <xf numFmtId="172" fontId="1" fillId="0" borderId="0" xfId="8" applyNumberFormat="1" applyFont="1" applyAlignment="1">
      <alignment horizontal="center" vertical="center"/>
    </xf>
    <xf numFmtId="0" fontId="13" fillId="0" borderId="0" xfId="0" applyFont="1" applyAlignment="1">
      <alignment horizontal="center"/>
    </xf>
    <xf numFmtId="164" fontId="2" fillId="0" borderId="1" xfId="1" applyNumberFormat="1" applyFont="1" applyBorder="1" applyAlignment="1">
      <alignment horizontal="center" vertical="center" wrapText="1"/>
    </xf>
    <xf numFmtId="0" fontId="2" fillId="0" borderId="8" xfId="1" applyFont="1" applyBorder="1" applyAlignment="1">
      <alignment horizontal="center"/>
    </xf>
    <xf numFmtId="0" fontId="2" fillId="0" borderId="10" xfId="1" applyFont="1" applyBorder="1" applyAlignment="1">
      <alignment horizontal="center"/>
    </xf>
    <xf numFmtId="0" fontId="2" fillId="0" borderId="13" xfId="1" applyFont="1" applyBorder="1" applyAlignment="1">
      <alignment horizontal="center"/>
    </xf>
    <xf numFmtId="0" fontId="2" fillId="0" borderId="15" xfId="1" applyFont="1" applyBorder="1" applyAlignment="1">
      <alignment horizontal="center"/>
    </xf>
    <xf numFmtId="0" fontId="14" fillId="3" borderId="17" xfId="1" applyFont="1" applyFill="1" applyBorder="1" applyAlignment="1">
      <alignment horizontal="center" vertical="center"/>
    </xf>
    <xf numFmtId="0" fontId="14" fillId="3" borderId="18" xfId="1" applyFont="1" applyFill="1" applyBorder="1" applyAlignment="1">
      <alignment vertical="center"/>
    </xf>
    <xf numFmtId="173" fontId="3" fillId="0" borderId="8" xfId="3" applyNumberFormat="1" applyFont="1" applyBorder="1" applyAlignment="1">
      <alignment horizontal="center" vertical="center"/>
    </xf>
    <xf numFmtId="10" fontId="3" fillId="0" borderId="8" xfId="7" applyNumberFormat="1" applyFont="1" applyBorder="1" applyAlignment="1">
      <alignment horizontal="center" vertical="center"/>
    </xf>
    <xf numFmtId="166" fontId="2" fillId="2" borderId="20" xfId="1" applyNumberFormat="1" applyFont="1" applyFill="1" applyBorder="1" applyAlignment="1">
      <alignment horizontal="center" vertical="center" wrapText="1"/>
    </xf>
    <xf numFmtId="0" fontId="2" fillId="2" borderId="21" xfId="1" applyFont="1" applyFill="1" applyBorder="1" applyAlignment="1">
      <alignment horizontal="center" vertical="center" wrapText="1"/>
    </xf>
    <xf numFmtId="0" fontId="15" fillId="0" borderId="0" xfId="13" applyFont="1" applyAlignment="1">
      <alignment vertical="center" wrapText="1"/>
    </xf>
    <xf numFmtId="0" fontId="7" fillId="0" borderId="0" xfId="13" applyFont="1" applyAlignment="1">
      <alignment vertical="center" wrapText="1"/>
    </xf>
    <xf numFmtId="0" fontId="2" fillId="0" borderId="12" xfId="1" applyFont="1" applyBorder="1"/>
    <xf numFmtId="0" fontId="11" fillId="4" borderId="8" xfId="1" applyFont="1" applyFill="1" applyBorder="1" applyAlignment="1">
      <alignment horizontal="center" vertical="center" readingOrder="1"/>
    </xf>
    <xf numFmtId="0" fontId="10" fillId="4" borderId="10" xfId="9" applyFont="1" applyFill="1" applyBorder="1" applyAlignment="1">
      <alignment vertical="center" wrapText="1"/>
    </xf>
    <xf numFmtId="0" fontId="10" fillId="4" borderId="11" xfId="9" applyFont="1" applyFill="1" applyBorder="1" applyAlignment="1">
      <alignment vertical="center" wrapText="1"/>
    </xf>
    <xf numFmtId="0" fontId="10" fillId="4" borderId="12" xfId="9" applyFont="1" applyFill="1" applyBorder="1" applyAlignment="1">
      <alignment vertical="center" wrapText="1"/>
    </xf>
    <xf numFmtId="44" fontId="1" fillId="5" borderId="10" xfId="4" applyNumberFormat="1" applyFont="1" applyFill="1" applyBorder="1" applyAlignment="1">
      <alignment vertical="center"/>
    </xf>
    <xf numFmtId="44" fontId="1" fillId="5" borderId="12" xfId="4" applyNumberFormat="1" applyFont="1" applyFill="1" applyBorder="1" applyAlignment="1">
      <alignment vertical="center"/>
    </xf>
    <xf numFmtId="0" fontId="14" fillId="3" borderId="10" xfId="1" applyFont="1" applyFill="1" applyBorder="1" applyAlignment="1">
      <alignment horizontal="center" vertical="center"/>
    </xf>
    <xf numFmtId="0" fontId="14" fillId="3" borderId="11" xfId="1" applyFont="1" applyFill="1" applyBorder="1" applyAlignment="1">
      <alignment vertical="center"/>
    </xf>
    <xf numFmtId="0" fontId="4" fillId="3" borderId="11" xfId="1" applyFont="1" applyFill="1" applyBorder="1" applyAlignment="1">
      <alignment vertical="center"/>
    </xf>
    <xf numFmtId="0" fontId="4" fillId="3" borderId="12" xfId="1" applyFont="1" applyFill="1" applyBorder="1" applyAlignment="1">
      <alignment vertical="center"/>
    </xf>
    <xf numFmtId="3" fontId="3" fillId="3" borderId="10" xfId="3" applyNumberFormat="1" applyFont="1" applyFill="1" applyBorder="1" applyAlignment="1">
      <alignment vertical="center"/>
    </xf>
    <xf numFmtId="3" fontId="3" fillId="3" borderId="12" xfId="3" applyNumberFormat="1" applyFont="1" applyFill="1" applyBorder="1" applyAlignment="1">
      <alignment vertical="center"/>
    </xf>
    <xf numFmtId="43" fontId="2" fillId="6" borderId="1" xfId="14" applyFont="1" applyFill="1" applyBorder="1" applyAlignment="1">
      <alignment horizontal="center" vertical="center" wrapText="1"/>
    </xf>
    <xf numFmtId="43" fontId="2" fillId="6" borderId="3" xfId="14" applyFont="1" applyFill="1" applyBorder="1" applyAlignment="1">
      <alignment horizontal="center" vertical="center" wrapText="1"/>
    </xf>
    <xf numFmtId="0" fontId="16" fillId="0" borderId="10" xfId="13" applyFont="1" applyBorder="1" applyAlignment="1">
      <alignment vertical="center" wrapText="1"/>
    </xf>
    <xf numFmtId="0" fontId="3" fillId="0" borderId="11" xfId="13" applyFont="1" applyBorder="1" applyAlignment="1">
      <alignment vertical="center" wrapText="1"/>
    </xf>
    <xf numFmtId="0" fontId="3" fillId="0" borderId="12" xfId="13" applyFont="1" applyBorder="1" applyAlignment="1">
      <alignment vertical="center" wrapText="1"/>
    </xf>
    <xf numFmtId="0" fontId="16" fillId="0" borderId="10" xfId="9" applyFont="1" applyBorder="1" applyAlignment="1">
      <alignment vertical="center" wrapText="1"/>
    </xf>
    <xf numFmtId="0" fontId="3" fillId="0" borderId="11" xfId="9" applyFont="1" applyBorder="1" applyAlignment="1">
      <alignment vertical="center" wrapText="1"/>
    </xf>
    <xf numFmtId="0" fontId="3" fillId="0" borderId="12" xfId="9" applyFont="1" applyBorder="1" applyAlignment="1">
      <alignment vertical="center" wrapText="1"/>
    </xf>
    <xf numFmtId="0" fontId="3" fillId="0" borderId="10" xfId="13" applyFont="1" applyBorder="1" applyAlignment="1">
      <alignment vertical="center" wrapText="1"/>
    </xf>
    <xf numFmtId="0" fontId="16" fillId="0" borderId="11" xfId="13" applyFont="1" applyBorder="1" applyAlignment="1">
      <alignment vertical="center" wrapText="1"/>
    </xf>
    <xf numFmtId="0" fontId="16" fillId="0" borderId="12" xfId="13" applyFont="1" applyBorder="1" applyAlignment="1">
      <alignment vertical="center" wrapText="1"/>
    </xf>
    <xf numFmtId="0" fontId="12" fillId="0" borderId="0" xfId="13" applyFont="1" applyAlignment="1">
      <alignment horizontal="left" vertical="center" wrapText="1"/>
    </xf>
    <xf numFmtId="164" fontId="2" fillId="0" borderId="2" xfId="1" applyNumberFormat="1" applyFont="1" applyBorder="1" applyAlignment="1">
      <alignment horizontal="center" vertical="center" wrapText="1"/>
    </xf>
    <xf numFmtId="164" fontId="2" fillId="0" borderId="3" xfId="1" applyNumberFormat="1" applyFont="1" applyBorder="1" applyAlignment="1">
      <alignment horizontal="center" vertical="center" wrapText="1"/>
    </xf>
  </cellXfs>
  <cellStyles count="15">
    <cellStyle name="Millares" xfId="14" builtinId="3"/>
    <cellStyle name="Millares 2" xfId="2" xr:uid="{00000000-0005-0000-0000-000000000000}"/>
    <cellStyle name="Millares 3" xfId="6" xr:uid="{00000000-0005-0000-0000-000001000000}"/>
    <cellStyle name="Moneda 2" xfId="4" xr:uid="{00000000-0005-0000-0000-000002000000}"/>
    <cellStyle name="Moneda 4" xfId="10" xr:uid="{E59AACA5-00F2-478B-A3B2-95C72863810F}"/>
    <cellStyle name="Normal" xfId="0" builtinId="0"/>
    <cellStyle name="Normal 13 2" xfId="12" xr:uid="{2CEC12A4-CB45-403B-81BB-EF53548B83FE}"/>
    <cellStyle name="Normal 2" xfId="1" xr:uid="{00000000-0005-0000-0000-000004000000}"/>
    <cellStyle name="Normal 2 10 2 2" xfId="9" xr:uid="{7A2C7CAA-3BB8-46D2-A5EF-801013130F13}"/>
    <cellStyle name="Normal 3 11" xfId="13" xr:uid="{FFA72DE4-98B2-4968-A12A-A592E98929A7}"/>
    <cellStyle name="Normal 5" xfId="8" xr:uid="{3F6E38D9-71E8-4514-A57F-D3C469922829}"/>
    <cellStyle name="Normal 6 2" xfId="11" xr:uid="{682666C1-0C5C-4ECB-BF53-EE29E8ABD833}"/>
    <cellStyle name="Normal_Hoja1" xfId="3" xr:uid="{00000000-0005-0000-0000-000005000000}"/>
    <cellStyle name="Porcentaje" xfId="7" builtinId="5"/>
    <cellStyle name="Porcentaje 2" xfId="5" xr:uid="{00000000-0005-0000-0000-000006000000}"/>
  </cellStyles>
  <dxfs count="45">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0BC63-E285-44DD-8F31-8FFF14C90F56}">
  <sheetPr>
    <tabColor rgb="FF00B0F0"/>
    <pageSetUpPr fitToPage="1"/>
  </sheetPr>
  <dimension ref="A1:CA146"/>
  <sheetViews>
    <sheetView showGridLines="0" tabSelected="1" topLeftCell="A3" workbookViewId="0">
      <pane xSplit="7" ySplit="3" topLeftCell="H107" activePane="bottomRight" state="frozen"/>
      <selection pane="topRight" activeCell="H3" sqref="H3"/>
      <selection pane="bottomLeft" activeCell="A6" sqref="A6"/>
      <selection pane="bottomRight" activeCell="L123" sqref="L123"/>
    </sheetView>
  </sheetViews>
  <sheetFormatPr baseColWidth="10" defaultColWidth="0" defaultRowHeight="14.25" x14ac:dyDescent="0.2"/>
  <cols>
    <col min="1" max="1" width="0.85546875" style="57" customWidth="1"/>
    <col min="2" max="2" width="11.42578125" style="65" customWidth="1"/>
    <col min="3" max="3" width="56" style="57" customWidth="1"/>
    <col min="4" max="4" width="8.42578125" style="57" customWidth="1"/>
    <col min="5" max="5" width="13.28515625" style="57" bestFit="1" customWidth="1"/>
    <col min="6" max="6" width="19.7109375" style="57" customWidth="1"/>
    <col min="7" max="7" width="24" style="57" customWidth="1"/>
    <col min="8" max="8" width="2.85546875" style="57" customWidth="1"/>
    <col min="9" max="9" width="8.140625" style="57" bestFit="1" customWidth="1"/>
    <col min="10" max="10" width="16.42578125" style="57" bestFit="1" customWidth="1"/>
    <col min="11" max="11" width="2.85546875" style="57" customWidth="1"/>
    <col min="12" max="12" width="8.140625" style="57" bestFit="1" customWidth="1"/>
    <col min="13" max="13" width="16.42578125" style="57" bestFit="1" customWidth="1"/>
    <col min="14" max="14" width="2.85546875" style="57" customWidth="1"/>
    <col min="15" max="15" width="8.140625" style="57" bestFit="1" customWidth="1"/>
    <col min="16" max="16" width="16.42578125" style="57" bestFit="1" customWidth="1"/>
    <col min="17" max="17" width="2.85546875" style="57" customWidth="1"/>
    <col min="18" max="18" width="8.140625" style="57" bestFit="1" customWidth="1"/>
    <col min="19" max="19" width="16.42578125" style="57" bestFit="1" customWidth="1"/>
    <col min="20" max="20" width="2.85546875" style="57" customWidth="1"/>
    <col min="21" max="79" width="0" style="57" hidden="1" customWidth="1"/>
    <col min="80" max="16384" width="11.42578125" style="57" hidden="1"/>
  </cols>
  <sheetData>
    <row r="1" spans="2:21" hidden="1" x14ac:dyDescent="0.2"/>
    <row r="2" spans="2:21" hidden="1" x14ac:dyDescent="0.2"/>
    <row r="3" spans="2:21" ht="15" thickBot="1" x14ac:dyDescent="0.25"/>
    <row r="4" spans="2:21" s="3" customFormat="1" ht="94.5" customHeight="1" thickBot="1" x14ac:dyDescent="0.25">
      <c r="B4" s="66" t="s">
        <v>0</v>
      </c>
      <c r="C4" s="104" t="s">
        <v>1</v>
      </c>
      <c r="D4" s="104"/>
      <c r="E4" s="104"/>
      <c r="F4" s="104"/>
      <c r="G4" s="105"/>
      <c r="I4" s="92" t="s">
        <v>2</v>
      </c>
      <c r="J4" s="93"/>
      <c r="K4" s="59"/>
      <c r="L4" s="92" t="s">
        <v>3</v>
      </c>
      <c r="M4" s="93"/>
      <c r="N4" s="59"/>
      <c r="O4" s="92" t="s">
        <v>4</v>
      </c>
      <c r="P4" s="93"/>
      <c r="Q4" s="59"/>
      <c r="R4" s="92" t="s">
        <v>5</v>
      </c>
      <c r="S4" s="93"/>
      <c r="T4" s="59"/>
    </row>
    <row r="5" spans="2:21" s="7" customFormat="1" ht="24.75" thickBot="1" x14ac:dyDescent="0.3">
      <c r="B5" s="4" t="s">
        <v>6</v>
      </c>
      <c r="C5" s="5" t="s">
        <v>7</v>
      </c>
      <c r="D5" s="5" t="s">
        <v>8</v>
      </c>
      <c r="E5" s="6" t="s">
        <v>9</v>
      </c>
      <c r="F5" s="6" t="s">
        <v>10</v>
      </c>
      <c r="G5" s="6" t="s">
        <v>11</v>
      </c>
      <c r="I5" s="75" t="s">
        <v>12</v>
      </c>
      <c r="J5" s="76" t="s">
        <v>13</v>
      </c>
      <c r="L5" s="75" t="s">
        <v>12</v>
      </c>
      <c r="M5" s="76" t="s">
        <v>13</v>
      </c>
      <c r="O5" s="75" t="s">
        <v>12</v>
      </c>
      <c r="P5" s="76" t="s">
        <v>13</v>
      </c>
      <c r="R5" s="75" t="s">
        <v>12</v>
      </c>
      <c r="S5" s="76" t="s">
        <v>13</v>
      </c>
    </row>
    <row r="6" spans="2:21" s="3" customFormat="1" ht="12" x14ac:dyDescent="0.2">
      <c r="B6" s="71">
        <v>1</v>
      </c>
      <c r="C6" s="72" t="s">
        <v>14</v>
      </c>
      <c r="D6" s="49"/>
      <c r="E6" s="49" t="str">
        <f t="shared" ref="E6:E69" si="0">+IF(I6+L6+O6+R6=0,"",I6+L6+O6+R6)</f>
        <v/>
      </c>
      <c r="F6" s="49"/>
      <c r="G6" s="50"/>
      <c r="I6" s="51"/>
      <c r="J6" s="52"/>
      <c r="L6" s="51"/>
      <c r="M6" s="52"/>
      <c r="O6" s="51"/>
      <c r="P6" s="52"/>
      <c r="R6" s="51"/>
      <c r="S6" s="52"/>
    </row>
    <row r="7" spans="2:21" s="61" customFormat="1" ht="12.75" x14ac:dyDescent="0.2">
      <c r="B7" s="80" t="s">
        <v>15</v>
      </c>
      <c r="C7" s="81" t="s">
        <v>16</v>
      </c>
      <c r="D7" s="82"/>
      <c r="E7" s="82" t="str">
        <f t="shared" si="0"/>
        <v/>
      </c>
      <c r="F7" s="82"/>
      <c r="G7" s="83" t="str">
        <f>+IF(E7=0,"",IFERROR(ROUND(E7*ROUND($F7,0),0),""))</f>
        <v/>
      </c>
      <c r="H7" s="58"/>
      <c r="I7" s="84"/>
      <c r="J7" s="85" t="str">
        <f t="shared" ref="J7:J70" si="1">+IF(I7=0,"",IFERROR(ROUND(I7*ROUND($F7,0),0),""))</f>
        <v/>
      </c>
      <c r="K7" s="58"/>
      <c r="L7" s="84"/>
      <c r="M7" s="85" t="str">
        <f t="shared" ref="M7:M70" si="2">+IF(L7=0,"",IFERROR(ROUND(L7*ROUND($F7,0),0),""))</f>
        <v/>
      </c>
      <c r="N7" s="58"/>
      <c r="O7" s="84"/>
      <c r="P7" s="85" t="str">
        <f t="shared" ref="P7:P70" si="3">+IF(O7=0,"",IFERROR(ROUND(O7*ROUND($F7,0),0),""))</f>
        <v/>
      </c>
      <c r="Q7" s="58"/>
      <c r="R7" s="84"/>
      <c r="S7" s="85" t="str">
        <f t="shared" ref="S7:S70" si="4">+IF(R7=0,"",IFERROR(ROUND(R7*ROUND($F7,0),0),""))</f>
        <v/>
      </c>
      <c r="T7" s="58"/>
      <c r="U7" s="58"/>
    </row>
    <row r="8" spans="2:21" s="3" customFormat="1" ht="48" x14ac:dyDescent="0.2">
      <c r="B8" s="14" t="s">
        <v>17</v>
      </c>
      <c r="C8" s="9" t="s">
        <v>18</v>
      </c>
      <c r="D8" s="10" t="s">
        <v>19</v>
      </c>
      <c r="E8" s="11">
        <f t="shared" si="0"/>
        <v>12</v>
      </c>
      <c r="F8" s="73">
        <v>1063202</v>
      </c>
      <c r="G8" s="12">
        <f>+IF(E8=0,"",IFERROR(ROUND(E8*ROUND($F8,0),0),""))</f>
        <v>12758424</v>
      </c>
      <c r="I8" s="62">
        <v>3</v>
      </c>
      <c r="J8" s="63">
        <f t="shared" si="1"/>
        <v>3189606</v>
      </c>
      <c r="L8" s="62">
        <v>3</v>
      </c>
      <c r="M8" s="63">
        <f t="shared" si="2"/>
        <v>3189606</v>
      </c>
      <c r="O8" s="62">
        <v>3</v>
      </c>
      <c r="P8" s="63">
        <f t="shared" si="3"/>
        <v>3189606</v>
      </c>
      <c r="R8" s="62">
        <v>3</v>
      </c>
      <c r="S8" s="63">
        <f t="shared" si="4"/>
        <v>3189606</v>
      </c>
    </row>
    <row r="9" spans="2:21" s="61" customFormat="1" ht="12.75" x14ac:dyDescent="0.2">
      <c r="B9" s="80" t="s">
        <v>20</v>
      </c>
      <c r="C9" s="81" t="s">
        <v>21</v>
      </c>
      <c r="D9" s="82"/>
      <c r="E9" s="82" t="str">
        <f t="shared" si="0"/>
        <v/>
      </c>
      <c r="F9" s="82"/>
      <c r="G9" s="83" t="str">
        <f t="shared" ref="G9:G72" si="5">+IF(E9=0,"",IFERROR(ROUND(E9*ROUND($F9,0),0),""))</f>
        <v/>
      </c>
      <c r="H9" s="58"/>
      <c r="I9" s="84"/>
      <c r="J9" s="85" t="str">
        <f t="shared" si="1"/>
        <v/>
      </c>
      <c r="K9" s="58"/>
      <c r="L9" s="84"/>
      <c r="M9" s="85" t="str">
        <f t="shared" si="2"/>
        <v/>
      </c>
      <c r="N9" s="58"/>
      <c r="O9" s="84"/>
      <c r="P9" s="85" t="str">
        <f t="shared" si="3"/>
        <v/>
      </c>
      <c r="Q9" s="58"/>
      <c r="R9" s="84"/>
      <c r="S9" s="85" t="str">
        <f t="shared" si="4"/>
        <v/>
      </c>
      <c r="T9" s="58"/>
      <c r="U9" s="58"/>
    </row>
    <row r="10" spans="2:21" s="3" customFormat="1" ht="36" x14ac:dyDescent="0.2">
      <c r="B10" s="14" t="s">
        <v>22</v>
      </c>
      <c r="C10" s="9" t="s">
        <v>23</v>
      </c>
      <c r="D10" s="10" t="s">
        <v>24</v>
      </c>
      <c r="E10" s="11">
        <f t="shared" si="0"/>
        <v>16</v>
      </c>
      <c r="F10" s="73">
        <v>579686</v>
      </c>
      <c r="G10" s="12">
        <f t="shared" si="5"/>
        <v>9274976</v>
      </c>
      <c r="I10" s="62">
        <v>4</v>
      </c>
      <c r="J10" s="63">
        <f t="shared" si="1"/>
        <v>2318744</v>
      </c>
      <c r="L10" s="62">
        <v>4</v>
      </c>
      <c r="M10" s="63">
        <f t="shared" si="2"/>
        <v>2318744</v>
      </c>
      <c r="O10" s="62">
        <v>4</v>
      </c>
      <c r="P10" s="63">
        <f t="shared" si="3"/>
        <v>2318744</v>
      </c>
      <c r="R10" s="62">
        <v>4</v>
      </c>
      <c r="S10" s="63">
        <f t="shared" si="4"/>
        <v>2318744</v>
      </c>
    </row>
    <row r="11" spans="2:21" s="61" customFormat="1" ht="12.75" x14ac:dyDescent="0.2">
      <c r="B11" s="80" t="s">
        <v>25</v>
      </c>
      <c r="C11" s="81" t="s">
        <v>26</v>
      </c>
      <c r="D11" s="82"/>
      <c r="E11" s="82" t="str">
        <f t="shared" si="0"/>
        <v/>
      </c>
      <c r="F11" s="82"/>
      <c r="G11" s="83" t="str">
        <f t="shared" si="5"/>
        <v/>
      </c>
      <c r="H11" s="58"/>
      <c r="I11" s="84"/>
      <c r="J11" s="85" t="str">
        <f t="shared" si="1"/>
        <v/>
      </c>
      <c r="K11" s="58"/>
      <c r="L11" s="84"/>
      <c r="M11" s="85" t="str">
        <f t="shared" si="2"/>
        <v/>
      </c>
      <c r="N11" s="58"/>
      <c r="O11" s="84"/>
      <c r="P11" s="85" t="str">
        <f t="shared" si="3"/>
        <v/>
      </c>
      <c r="Q11" s="58"/>
      <c r="R11" s="84"/>
      <c r="S11" s="85" t="str">
        <f t="shared" si="4"/>
        <v/>
      </c>
      <c r="T11" s="58"/>
      <c r="U11" s="58"/>
    </row>
    <row r="12" spans="2:21" s="3" customFormat="1" ht="168" x14ac:dyDescent="0.2">
      <c r="B12" s="14" t="s">
        <v>27</v>
      </c>
      <c r="C12" s="9" t="s">
        <v>28</v>
      </c>
      <c r="D12" s="10" t="s">
        <v>29</v>
      </c>
      <c r="E12" s="11">
        <f t="shared" si="0"/>
        <v>829</v>
      </c>
      <c r="F12" s="73">
        <v>51438</v>
      </c>
      <c r="G12" s="12">
        <f t="shared" si="5"/>
        <v>42642102</v>
      </c>
      <c r="I12" s="62">
        <v>226</v>
      </c>
      <c r="J12" s="63">
        <f t="shared" si="1"/>
        <v>11624988</v>
      </c>
      <c r="L12" s="62">
        <v>353</v>
      </c>
      <c r="M12" s="63">
        <f t="shared" si="2"/>
        <v>18157614</v>
      </c>
      <c r="O12" s="62">
        <v>149</v>
      </c>
      <c r="P12" s="63">
        <f t="shared" si="3"/>
        <v>7664262</v>
      </c>
      <c r="R12" s="62">
        <v>101</v>
      </c>
      <c r="S12" s="63">
        <f t="shared" si="4"/>
        <v>5195238</v>
      </c>
    </row>
    <row r="13" spans="2:21" s="3" customFormat="1" ht="168" x14ac:dyDescent="0.2">
      <c r="B13" s="14" t="s">
        <v>30</v>
      </c>
      <c r="C13" s="9" t="s">
        <v>31</v>
      </c>
      <c r="D13" s="10" t="s">
        <v>32</v>
      </c>
      <c r="E13" s="11">
        <f t="shared" si="0"/>
        <v>4</v>
      </c>
      <c r="F13" s="73">
        <v>7575524</v>
      </c>
      <c r="G13" s="12">
        <f t="shared" si="5"/>
        <v>30302096</v>
      </c>
      <c r="I13" s="62">
        <v>1</v>
      </c>
      <c r="J13" s="63">
        <f t="shared" si="1"/>
        <v>7575524</v>
      </c>
      <c r="L13" s="62">
        <v>1</v>
      </c>
      <c r="M13" s="63">
        <f t="shared" si="2"/>
        <v>7575524</v>
      </c>
      <c r="O13" s="62">
        <v>1</v>
      </c>
      <c r="P13" s="63">
        <f t="shared" si="3"/>
        <v>7575524</v>
      </c>
      <c r="R13" s="62">
        <v>1</v>
      </c>
      <c r="S13" s="63">
        <f t="shared" si="4"/>
        <v>7575524</v>
      </c>
    </row>
    <row r="14" spans="2:21" s="61" customFormat="1" ht="12.75" x14ac:dyDescent="0.2">
      <c r="B14" s="80" t="s">
        <v>33</v>
      </c>
      <c r="C14" s="81" t="s">
        <v>34</v>
      </c>
      <c r="D14" s="82"/>
      <c r="E14" s="82" t="str">
        <f t="shared" si="0"/>
        <v/>
      </c>
      <c r="F14" s="82"/>
      <c r="G14" s="83" t="str">
        <f t="shared" si="5"/>
        <v/>
      </c>
      <c r="H14" s="58"/>
      <c r="I14" s="84"/>
      <c r="J14" s="85" t="str">
        <f t="shared" si="1"/>
        <v/>
      </c>
      <c r="K14" s="58"/>
      <c r="L14" s="84"/>
      <c r="M14" s="85" t="str">
        <f t="shared" si="2"/>
        <v/>
      </c>
      <c r="N14" s="58"/>
      <c r="O14" s="84"/>
      <c r="P14" s="85" t="str">
        <f t="shared" si="3"/>
        <v/>
      </c>
      <c r="Q14" s="58"/>
      <c r="R14" s="84"/>
      <c r="S14" s="85" t="str">
        <f t="shared" si="4"/>
        <v/>
      </c>
      <c r="T14" s="58"/>
      <c r="U14" s="58"/>
    </row>
    <row r="15" spans="2:21" s="3" customFormat="1" ht="48" x14ac:dyDescent="0.2">
      <c r="B15" s="14" t="s">
        <v>35</v>
      </c>
      <c r="C15" s="9" t="s">
        <v>36</v>
      </c>
      <c r="D15" s="10" t="s">
        <v>37</v>
      </c>
      <c r="E15" s="11">
        <f t="shared" si="0"/>
        <v>20</v>
      </c>
      <c r="F15" s="73">
        <v>3458167</v>
      </c>
      <c r="G15" s="12">
        <f t="shared" si="5"/>
        <v>69163340</v>
      </c>
      <c r="I15" s="62">
        <v>5</v>
      </c>
      <c r="J15" s="63">
        <f t="shared" si="1"/>
        <v>17290835</v>
      </c>
      <c r="L15" s="62">
        <v>5</v>
      </c>
      <c r="M15" s="63">
        <f t="shared" si="2"/>
        <v>17290835</v>
      </c>
      <c r="O15" s="62">
        <v>5</v>
      </c>
      <c r="P15" s="63">
        <f t="shared" si="3"/>
        <v>17290835</v>
      </c>
      <c r="R15" s="62">
        <v>5</v>
      </c>
      <c r="S15" s="63">
        <f t="shared" si="4"/>
        <v>17290835</v>
      </c>
    </row>
    <row r="16" spans="2:21" s="3" customFormat="1" ht="12" x14ac:dyDescent="0.2">
      <c r="B16" s="86">
        <v>2</v>
      </c>
      <c r="C16" s="87" t="s">
        <v>38</v>
      </c>
      <c r="D16" s="88"/>
      <c r="E16" s="88" t="str">
        <f t="shared" si="0"/>
        <v/>
      </c>
      <c r="F16" s="88"/>
      <c r="G16" s="89" t="str">
        <f t="shared" si="5"/>
        <v/>
      </c>
      <c r="I16" s="90"/>
      <c r="J16" s="91" t="str">
        <f t="shared" si="1"/>
        <v/>
      </c>
      <c r="L16" s="90"/>
      <c r="M16" s="91" t="str">
        <f t="shared" si="2"/>
        <v/>
      </c>
      <c r="O16" s="90"/>
      <c r="P16" s="91" t="str">
        <f t="shared" si="3"/>
        <v/>
      </c>
      <c r="R16" s="90"/>
      <c r="S16" s="91" t="str">
        <f t="shared" si="4"/>
        <v/>
      </c>
    </row>
    <row r="17" spans="2:21" s="61" customFormat="1" ht="12.75" x14ac:dyDescent="0.2">
      <c r="B17" s="80" t="s">
        <v>39</v>
      </c>
      <c r="C17" s="81" t="s">
        <v>40</v>
      </c>
      <c r="D17" s="82"/>
      <c r="E17" s="82" t="str">
        <f t="shared" si="0"/>
        <v/>
      </c>
      <c r="F17" s="82"/>
      <c r="G17" s="83" t="str">
        <f t="shared" si="5"/>
        <v/>
      </c>
      <c r="H17" s="58"/>
      <c r="I17" s="84"/>
      <c r="J17" s="85" t="str">
        <f t="shared" si="1"/>
        <v/>
      </c>
      <c r="K17" s="58"/>
      <c r="L17" s="84"/>
      <c r="M17" s="85" t="str">
        <f t="shared" si="2"/>
        <v/>
      </c>
      <c r="N17" s="58"/>
      <c r="O17" s="84"/>
      <c r="P17" s="85" t="str">
        <f t="shared" si="3"/>
        <v/>
      </c>
      <c r="Q17" s="58"/>
      <c r="R17" s="84"/>
      <c r="S17" s="85" t="str">
        <f t="shared" si="4"/>
        <v/>
      </c>
      <c r="T17" s="58"/>
      <c r="U17" s="58"/>
    </row>
    <row r="18" spans="2:21" s="3" customFormat="1" ht="120" x14ac:dyDescent="0.2">
      <c r="B18" s="14" t="s">
        <v>41</v>
      </c>
      <c r="C18" s="9" t="s">
        <v>42</v>
      </c>
      <c r="D18" s="10" t="s">
        <v>43</v>
      </c>
      <c r="E18" s="11">
        <f t="shared" si="0"/>
        <v>1512</v>
      </c>
      <c r="F18" s="73">
        <v>38457</v>
      </c>
      <c r="G18" s="12">
        <f t="shared" si="5"/>
        <v>58146984</v>
      </c>
      <c r="I18" s="62"/>
      <c r="J18" s="63" t="str">
        <f t="shared" si="1"/>
        <v/>
      </c>
      <c r="L18" s="62">
        <v>1176</v>
      </c>
      <c r="M18" s="63">
        <f t="shared" si="2"/>
        <v>45225432</v>
      </c>
      <c r="O18" s="62"/>
      <c r="P18" s="63" t="str">
        <f t="shared" si="3"/>
        <v/>
      </c>
      <c r="R18" s="62">
        <v>336</v>
      </c>
      <c r="S18" s="63">
        <f t="shared" si="4"/>
        <v>12921552</v>
      </c>
    </row>
    <row r="19" spans="2:21" s="3" customFormat="1" ht="72" x14ac:dyDescent="0.2">
      <c r="B19" s="14" t="s">
        <v>44</v>
      </c>
      <c r="C19" s="9" t="s">
        <v>45</v>
      </c>
      <c r="D19" s="10" t="s">
        <v>46</v>
      </c>
      <c r="E19" s="11">
        <f t="shared" si="0"/>
        <v>4</v>
      </c>
      <c r="F19" s="73">
        <v>305688</v>
      </c>
      <c r="G19" s="12">
        <f t="shared" si="5"/>
        <v>1222752</v>
      </c>
      <c r="I19" s="62">
        <v>1</v>
      </c>
      <c r="J19" s="63">
        <f t="shared" si="1"/>
        <v>305688</v>
      </c>
      <c r="L19" s="62">
        <v>1</v>
      </c>
      <c r="M19" s="63">
        <f t="shared" si="2"/>
        <v>305688</v>
      </c>
      <c r="O19" s="62">
        <v>1</v>
      </c>
      <c r="P19" s="63">
        <f t="shared" si="3"/>
        <v>305688</v>
      </c>
      <c r="R19" s="62">
        <v>1</v>
      </c>
      <c r="S19" s="63">
        <f t="shared" si="4"/>
        <v>305688</v>
      </c>
    </row>
    <row r="20" spans="2:21" s="3" customFormat="1" ht="72" x14ac:dyDescent="0.2">
      <c r="B20" s="14" t="s">
        <v>47</v>
      </c>
      <c r="C20" s="9" t="s">
        <v>48</v>
      </c>
      <c r="D20" s="10" t="s">
        <v>46</v>
      </c>
      <c r="E20" s="11">
        <f t="shared" si="0"/>
        <v>12</v>
      </c>
      <c r="F20" s="73">
        <v>273103</v>
      </c>
      <c r="G20" s="12">
        <f t="shared" si="5"/>
        <v>3277236</v>
      </c>
      <c r="I20" s="62">
        <v>3</v>
      </c>
      <c r="J20" s="63">
        <f t="shared" si="1"/>
        <v>819309</v>
      </c>
      <c r="L20" s="62">
        <v>5</v>
      </c>
      <c r="M20" s="63">
        <f t="shared" si="2"/>
        <v>1365515</v>
      </c>
      <c r="O20" s="62">
        <v>2</v>
      </c>
      <c r="P20" s="63">
        <f t="shared" si="3"/>
        <v>546206</v>
      </c>
      <c r="R20" s="62">
        <v>2</v>
      </c>
      <c r="S20" s="63">
        <f t="shared" si="4"/>
        <v>546206</v>
      </c>
    </row>
    <row r="21" spans="2:21" s="3" customFormat="1" ht="72" x14ac:dyDescent="0.2">
      <c r="B21" s="14" t="s">
        <v>49</v>
      </c>
      <c r="C21" s="9" t="s">
        <v>50</v>
      </c>
      <c r="D21" s="10" t="s">
        <v>51</v>
      </c>
      <c r="E21" s="11">
        <f t="shared" si="0"/>
        <v>12</v>
      </c>
      <c r="F21" s="73">
        <v>32873</v>
      </c>
      <c r="G21" s="12">
        <f t="shared" si="5"/>
        <v>394476</v>
      </c>
      <c r="I21" s="62">
        <v>3</v>
      </c>
      <c r="J21" s="63">
        <f t="shared" si="1"/>
        <v>98619</v>
      </c>
      <c r="L21" s="62">
        <v>3</v>
      </c>
      <c r="M21" s="63">
        <f t="shared" si="2"/>
        <v>98619</v>
      </c>
      <c r="O21" s="62">
        <v>3</v>
      </c>
      <c r="P21" s="63">
        <f t="shared" si="3"/>
        <v>98619</v>
      </c>
      <c r="R21" s="62">
        <v>3</v>
      </c>
      <c r="S21" s="63">
        <f t="shared" si="4"/>
        <v>98619</v>
      </c>
    </row>
    <row r="22" spans="2:21" s="61" customFormat="1" ht="12.75" x14ac:dyDescent="0.2">
      <c r="B22" s="80" t="s">
        <v>52</v>
      </c>
      <c r="C22" s="81" t="s">
        <v>53</v>
      </c>
      <c r="D22" s="82"/>
      <c r="E22" s="82" t="str">
        <f t="shared" si="0"/>
        <v/>
      </c>
      <c r="F22" s="82"/>
      <c r="G22" s="83" t="str">
        <f t="shared" si="5"/>
        <v/>
      </c>
      <c r="H22" s="58"/>
      <c r="I22" s="84"/>
      <c r="J22" s="85" t="str">
        <f t="shared" si="1"/>
        <v/>
      </c>
      <c r="K22" s="58"/>
      <c r="L22" s="84"/>
      <c r="M22" s="85" t="str">
        <f t="shared" si="2"/>
        <v/>
      </c>
      <c r="N22" s="58"/>
      <c r="O22" s="84"/>
      <c r="P22" s="85" t="str">
        <f t="shared" si="3"/>
        <v/>
      </c>
      <c r="Q22" s="58"/>
      <c r="R22" s="84"/>
      <c r="S22" s="85" t="str">
        <f t="shared" si="4"/>
        <v/>
      </c>
      <c r="T22" s="58"/>
      <c r="U22" s="58"/>
    </row>
    <row r="23" spans="2:21" s="3" customFormat="1" ht="120" x14ac:dyDescent="0.2">
      <c r="B23" s="14" t="s">
        <v>54</v>
      </c>
      <c r="C23" s="9" t="s">
        <v>55</v>
      </c>
      <c r="D23" s="10" t="s">
        <v>43</v>
      </c>
      <c r="E23" s="11">
        <f t="shared" si="0"/>
        <v>60</v>
      </c>
      <c r="F23" s="73">
        <v>43676</v>
      </c>
      <c r="G23" s="12">
        <f t="shared" si="5"/>
        <v>2620560</v>
      </c>
      <c r="I23" s="62">
        <v>15</v>
      </c>
      <c r="J23" s="63">
        <f t="shared" si="1"/>
        <v>655140</v>
      </c>
      <c r="L23" s="62">
        <v>15</v>
      </c>
      <c r="M23" s="63">
        <f t="shared" si="2"/>
        <v>655140</v>
      </c>
      <c r="O23" s="62">
        <v>15</v>
      </c>
      <c r="P23" s="63">
        <f t="shared" si="3"/>
        <v>655140</v>
      </c>
      <c r="R23" s="62">
        <v>15</v>
      </c>
      <c r="S23" s="63">
        <f t="shared" si="4"/>
        <v>655140</v>
      </c>
    </row>
    <row r="24" spans="2:21" s="3" customFormat="1" ht="72" x14ac:dyDescent="0.2">
      <c r="B24" s="14" t="s">
        <v>56</v>
      </c>
      <c r="C24" s="9" t="s">
        <v>57</v>
      </c>
      <c r="D24" s="10" t="s">
        <v>29</v>
      </c>
      <c r="E24" s="11">
        <f t="shared" si="0"/>
        <v>450</v>
      </c>
      <c r="F24" s="73">
        <v>45497</v>
      </c>
      <c r="G24" s="12">
        <f t="shared" si="5"/>
        <v>20473650</v>
      </c>
      <c r="I24" s="62">
        <v>124</v>
      </c>
      <c r="J24" s="63">
        <f t="shared" si="1"/>
        <v>5641628</v>
      </c>
      <c r="L24" s="62">
        <v>192</v>
      </c>
      <c r="M24" s="63">
        <f t="shared" si="2"/>
        <v>8735424</v>
      </c>
      <c r="O24" s="62">
        <v>80</v>
      </c>
      <c r="P24" s="63">
        <f t="shared" si="3"/>
        <v>3639760</v>
      </c>
      <c r="R24" s="62">
        <v>54</v>
      </c>
      <c r="S24" s="63">
        <f t="shared" si="4"/>
        <v>2456838</v>
      </c>
    </row>
    <row r="25" spans="2:21" s="3" customFormat="1" ht="48" x14ac:dyDescent="0.2">
      <c r="B25" s="14" t="s">
        <v>58</v>
      </c>
      <c r="C25" s="9" t="s">
        <v>59</v>
      </c>
      <c r="D25" s="10" t="s">
        <v>43</v>
      </c>
      <c r="E25" s="11">
        <f t="shared" si="0"/>
        <v>378</v>
      </c>
      <c r="F25" s="73">
        <v>72905</v>
      </c>
      <c r="G25" s="12">
        <f t="shared" si="5"/>
        <v>27558090</v>
      </c>
      <c r="I25" s="62"/>
      <c r="J25" s="63" t="str">
        <f t="shared" si="1"/>
        <v/>
      </c>
      <c r="L25" s="62">
        <v>294</v>
      </c>
      <c r="M25" s="63">
        <f t="shared" si="2"/>
        <v>21434070</v>
      </c>
      <c r="O25" s="62"/>
      <c r="P25" s="63" t="str">
        <f t="shared" si="3"/>
        <v/>
      </c>
      <c r="R25" s="62">
        <v>84</v>
      </c>
      <c r="S25" s="63">
        <f t="shared" si="4"/>
        <v>6124020</v>
      </c>
    </row>
    <row r="26" spans="2:21" s="3" customFormat="1" ht="12" x14ac:dyDescent="0.2">
      <c r="B26" s="86">
        <v>3</v>
      </c>
      <c r="C26" s="87" t="s">
        <v>60</v>
      </c>
      <c r="D26" s="88"/>
      <c r="E26" s="88" t="str">
        <f t="shared" si="0"/>
        <v/>
      </c>
      <c r="F26" s="88"/>
      <c r="G26" s="89" t="str">
        <f t="shared" si="5"/>
        <v/>
      </c>
      <c r="I26" s="90"/>
      <c r="J26" s="91" t="str">
        <f t="shared" si="1"/>
        <v/>
      </c>
      <c r="L26" s="90"/>
      <c r="M26" s="91" t="str">
        <f t="shared" si="2"/>
        <v/>
      </c>
      <c r="O26" s="90"/>
      <c r="P26" s="91" t="str">
        <f t="shared" si="3"/>
        <v/>
      </c>
      <c r="R26" s="90"/>
      <c r="S26" s="91" t="str">
        <f t="shared" si="4"/>
        <v/>
      </c>
    </row>
    <row r="27" spans="2:21" s="61" customFormat="1" ht="12.75" x14ac:dyDescent="0.2">
      <c r="B27" s="80" t="s">
        <v>61</v>
      </c>
      <c r="C27" s="81" t="s">
        <v>62</v>
      </c>
      <c r="D27" s="82"/>
      <c r="E27" s="82" t="str">
        <f t="shared" si="0"/>
        <v/>
      </c>
      <c r="F27" s="82"/>
      <c r="G27" s="83" t="str">
        <f t="shared" si="5"/>
        <v/>
      </c>
      <c r="H27" s="58"/>
      <c r="I27" s="84"/>
      <c r="J27" s="85" t="str">
        <f t="shared" si="1"/>
        <v/>
      </c>
      <c r="K27" s="58"/>
      <c r="L27" s="84"/>
      <c r="M27" s="85" t="str">
        <f t="shared" si="2"/>
        <v/>
      </c>
      <c r="N27" s="58"/>
      <c r="O27" s="84"/>
      <c r="P27" s="85" t="str">
        <f t="shared" si="3"/>
        <v/>
      </c>
      <c r="Q27" s="58"/>
      <c r="R27" s="84"/>
      <c r="S27" s="85" t="str">
        <f t="shared" si="4"/>
        <v/>
      </c>
      <c r="T27" s="58"/>
      <c r="U27" s="58"/>
    </row>
    <row r="28" spans="2:21" s="3" customFormat="1" ht="84" x14ac:dyDescent="0.2">
      <c r="B28" s="14" t="s">
        <v>63</v>
      </c>
      <c r="C28" s="9" t="s">
        <v>64</v>
      </c>
      <c r="D28" s="10" t="s">
        <v>65</v>
      </c>
      <c r="E28" s="11">
        <f t="shared" si="0"/>
        <v>465</v>
      </c>
      <c r="F28" s="73">
        <v>115316</v>
      </c>
      <c r="G28" s="12">
        <f t="shared" si="5"/>
        <v>53621940</v>
      </c>
      <c r="I28" s="62">
        <v>134</v>
      </c>
      <c r="J28" s="63">
        <f t="shared" si="1"/>
        <v>15452344</v>
      </c>
      <c r="L28" s="62">
        <v>264</v>
      </c>
      <c r="M28" s="63">
        <f t="shared" si="2"/>
        <v>30443424</v>
      </c>
      <c r="O28" s="62">
        <v>39</v>
      </c>
      <c r="P28" s="63">
        <f t="shared" si="3"/>
        <v>4497324</v>
      </c>
      <c r="R28" s="62">
        <v>28</v>
      </c>
      <c r="S28" s="63">
        <f t="shared" si="4"/>
        <v>3228848</v>
      </c>
    </row>
    <row r="29" spans="2:21" s="3" customFormat="1" ht="84" x14ac:dyDescent="0.2">
      <c r="B29" s="14" t="s">
        <v>66</v>
      </c>
      <c r="C29" s="9" t="s">
        <v>67</v>
      </c>
      <c r="D29" s="10" t="s">
        <v>65</v>
      </c>
      <c r="E29" s="11">
        <f t="shared" si="0"/>
        <v>2042</v>
      </c>
      <c r="F29" s="73">
        <v>98635</v>
      </c>
      <c r="G29" s="12">
        <f t="shared" si="5"/>
        <v>201412670</v>
      </c>
      <c r="I29" s="62">
        <v>496</v>
      </c>
      <c r="J29" s="63">
        <f t="shared" si="1"/>
        <v>48922960</v>
      </c>
      <c r="L29" s="62">
        <v>1224</v>
      </c>
      <c r="M29" s="63">
        <f t="shared" si="2"/>
        <v>120729240</v>
      </c>
      <c r="O29" s="62">
        <v>220</v>
      </c>
      <c r="P29" s="63">
        <f t="shared" si="3"/>
        <v>21699700</v>
      </c>
      <c r="R29" s="62">
        <v>102</v>
      </c>
      <c r="S29" s="63">
        <f t="shared" si="4"/>
        <v>10060770</v>
      </c>
    </row>
    <row r="30" spans="2:21" s="3" customFormat="1" ht="72" x14ac:dyDescent="0.2">
      <c r="B30" s="14" t="s">
        <v>68</v>
      </c>
      <c r="C30" s="9" t="s">
        <v>69</v>
      </c>
      <c r="D30" s="10" t="s">
        <v>65</v>
      </c>
      <c r="E30" s="11">
        <f t="shared" si="0"/>
        <v>4</v>
      </c>
      <c r="F30" s="73">
        <v>630753</v>
      </c>
      <c r="G30" s="12">
        <f t="shared" si="5"/>
        <v>2523012</v>
      </c>
      <c r="I30" s="62">
        <v>1</v>
      </c>
      <c r="J30" s="63">
        <f t="shared" si="1"/>
        <v>630753</v>
      </c>
      <c r="L30" s="62">
        <v>1</v>
      </c>
      <c r="M30" s="63">
        <f t="shared" si="2"/>
        <v>630753</v>
      </c>
      <c r="O30" s="62">
        <v>1</v>
      </c>
      <c r="P30" s="63">
        <f t="shared" si="3"/>
        <v>630753</v>
      </c>
      <c r="R30" s="62">
        <v>1</v>
      </c>
      <c r="S30" s="63">
        <f t="shared" si="4"/>
        <v>630753</v>
      </c>
    </row>
    <row r="31" spans="2:21" s="61" customFormat="1" ht="12.75" x14ac:dyDescent="0.2">
      <c r="B31" s="80" t="s">
        <v>70</v>
      </c>
      <c r="C31" s="81" t="s">
        <v>71</v>
      </c>
      <c r="D31" s="82"/>
      <c r="E31" s="82" t="str">
        <f t="shared" si="0"/>
        <v/>
      </c>
      <c r="F31" s="82"/>
      <c r="G31" s="83" t="str">
        <f t="shared" si="5"/>
        <v/>
      </c>
      <c r="H31" s="58"/>
      <c r="I31" s="84"/>
      <c r="J31" s="85" t="str">
        <f t="shared" si="1"/>
        <v/>
      </c>
      <c r="K31" s="58"/>
      <c r="L31" s="84"/>
      <c r="M31" s="85" t="str">
        <f t="shared" si="2"/>
        <v/>
      </c>
      <c r="N31" s="58"/>
      <c r="O31" s="84"/>
      <c r="P31" s="85" t="str">
        <f t="shared" si="3"/>
        <v/>
      </c>
      <c r="Q31" s="58"/>
      <c r="R31" s="84"/>
      <c r="S31" s="85" t="str">
        <f t="shared" si="4"/>
        <v/>
      </c>
      <c r="T31" s="58"/>
      <c r="U31" s="58"/>
    </row>
    <row r="32" spans="2:21" s="3" customFormat="1" ht="60" x14ac:dyDescent="0.2">
      <c r="B32" s="14" t="s">
        <v>72</v>
      </c>
      <c r="C32" s="9" t="s">
        <v>73</v>
      </c>
      <c r="D32" s="10" t="s">
        <v>65</v>
      </c>
      <c r="E32" s="11">
        <f t="shared" si="0"/>
        <v>4</v>
      </c>
      <c r="F32" s="73">
        <v>227762</v>
      </c>
      <c r="G32" s="12">
        <f t="shared" si="5"/>
        <v>911048</v>
      </c>
      <c r="I32" s="62">
        <v>1</v>
      </c>
      <c r="J32" s="63">
        <f t="shared" si="1"/>
        <v>227762</v>
      </c>
      <c r="L32" s="62">
        <v>1</v>
      </c>
      <c r="M32" s="63">
        <f t="shared" si="2"/>
        <v>227762</v>
      </c>
      <c r="O32" s="62">
        <v>1</v>
      </c>
      <c r="P32" s="63">
        <f t="shared" si="3"/>
        <v>227762</v>
      </c>
      <c r="R32" s="62">
        <v>1</v>
      </c>
      <c r="S32" s="63">
        <f t="shared" si="4"/>
        <v>227762</v>
      </c>
    </row>
    <row r="33" spans="2:21" s="3" customFormat="1" ht="48" x14ac:dyDescent="0.2">
      <c r="B33" s="14" t="s">
        <v>74</v>
      </c>
      <c r="C33" s="9" t="s">
        <v>75</v>
      </c>
      <c r="D33" s="10" t="s">
        <v>65</v>
      </c>
      <c r="E33" s="11">
        <f t="shared" si="0"/>
        <v>104</v>
      </c>
      <c r="F33" s="73">
        <v>82541</v>
      </c>
      <c r="G33" s="12">
        <f t="shared" si="5"/>
        <v>8584264</v>
      </c>
      <c r="I33" s="62">
        <v>25</v>
      </c>
      <c r="J33" s="63">
        <f t="shared" si="1"/>
        <v>2063525</v>
      </c>
      <c r="L33" s="62">
        <v>62</v>
      </c>
      <c r="M33" s="63">
        <f t="shared" si="2"/>
        <v>5117542</v>
      </c>
      <c r="O33" s="62">
        <v>11</v>
      </c>
      <c r="P33" s="63">
        <f t="shared" si="3"/>
        <v>907951</v>
      </c>
      <c r="R33" s="62">
        <v>6</v>
      </c>
      <c r="S33" s="63">
        <f t="shared" si="4"/>
        <v>495246</v>
      </c>
    </row>
    <row r="34" spans="2:21" s="3" customFormat="1" ht="84" x14ac:dyDescent="0.2">
      <c r="B34" s="14" t="s">
        <v>76</v>
      </c>
      <c r="C34" s="9" t="s">
        <v>77</v>
      </c>
      <c r="D34" s="10" t="s">
        <v>43</v>
      </c>
      <c r="E34" s="11">
        <f t="shared" si="0"/>
        <v>8165</v>
      </c>
      <c r="F34" s="73">
        <v>17329</v>
      </c>
      <c r="G34" s="12">
        <f t="shared" si="5"/>
        <v>141491285</v>
      </c>
      <c r="I34" s="62">
        <v>1984</v>
      </c>
      <c r="J34" s="63">
        <f t="shared" si="1"/>
        <v>34380736</v>
      </c>
      <c r="L34" s="62">
        <v>4896</v>
      </c>
      <c r="M34" s="63">
        <f t="shared" si="2"/>
        <v>84842784</v>
      </c>
      <c r="O34" s="62">
        <v>880</v>
      </c>
      <c r="P34" s="63">
        <f t="shared" si="3"/>
        <v>15249520</v>
      </c>
      <c r="R34" s="62">
        <v>405</v>
      </c>
      <c r="S34" s="63">
        <f t="shared" si="4"/>
        <v>7018245</v>
      </c>
    </row>
    <row r="35" spans="2:21" s="3" customFormat="1" ht="84" x14ac:dyDescent="0.2">
      <c r="B35" s="14" t="s">
        <v>78</v>
      </c>
      <c r="C35" s="9" t="s">
        <v>79</v>
      </c>
      <c r="D35" s="10" t="s">
        <v>65</v>
      </c>
      <c r="E35" s="11">
        <f t="shared" si="0"/>
        <v>2042</v>
      </c>
      <c r="F35" s="73">
        <v>267155</v>
      </c>
      <c r="G35" s="12">
        <f t="shared" si="5"/>
        <v>545530510</v>
      </c>
      <c r="I35" s="62">
        <v>496</v>
      </c>
      <c r="J35" s="63">
        <f t="shared" si="1"/>
        <v>132508880</v>
      </c>
      <c r="L35" s="62">
        <v>1224</v>
      </c>
      <c r="M35" s="63">
        <f t="shared" si="2"/>
        <v>326997720</v>
      </c>
      <c r="O35" s="62">
        <v>220</v>
      </c>
      <c r="P35" s="63">
        <f t="shared" si="3"/>
        <v>58774100</v>
      </c>
      <c r="R35" s="62">
        <v>102</v>
      </c>
      <c r="S35" s="63">
        <f t="shared" si="4"/>
        <v>27249810</v>
      </c>
    </row>
    <row r="36" spans="2:21" s="3" customFormat="1" ht="48" x14ac:dyDescent="0.2">
      <c r="B36" s="14" t="s">
        <v>80</v>
      </c>
      <c r="C36" s="9" t="s">
        <v>81</v>
      </c>
      <c r="D36" s="10" t="s">
        <v>65</v>
      </c>
      <c r="E36" s="11">
        <f t="shared" si="0"/>
        <v>573</v>
      </c>
      <c r="F36" s="73">
        <v>185009</v>
      </c>
      <c r="G36" s="12">
        <f t="shared" si="5"/>
        <v>106010157</v>
      </c>
      <c r="I36" s="62">
        <v>139</v>
      </c>
      <c r="J36" s="63">
        <f t="shared" si="1"/>
        <v>25716251</v>
      </c>
      <c r="L36" s="62">
        <v>343</v>
      </c>
      <c r="M36" s="63">
        <f t="shared" si="2"/>
        <v>63458087</v>
      </c>
      <c r="O36" s="62">
        <v>62</v>
      </c>
      <c r="P36" s="63">
        <f t="shared" si="3"/>
        <v>11470558</v>
      </c>
      <c r="R36" s="62">
        <v>29</v>
      </c>
      <c r="S36" s="63">
        <f t="shared" si="4"/>
        <v>5365261</v>
      </c>
    </row>
    <row r="37" spans="2:21" s="3" customFormat="1" ht="60" x14ac:dyDescent="0.2">
      <c r="B37" s="14" t="s">
        <v>82</v>
      </c>
      <c r="C37" s="9" t="s">
        <v>83</v>
      </c>
      <c r="D37" s="10" t="s">
        <v>65</v>
      </c>
      <c r="E37" s="11">
        <f t="shared" si="0"/>
        <v>1090</v>
      </c>
      <c r="F37" s="73">
        <v>234925</v>
      </c>
      <c r="G37" s="12">
        <f t="shared" si="5"/>
        <v>256068250</v>
      </c>
      <c r="I37" s="62">
        <v>285</v>
      </c>
      <c r="J37" s="63">
        <f t="shared" si="1"/>
        <v>66953625</v>
      </c>
      <c r="L37" s="62">
        <v>645</v>
      </c>
      <c r="M37" s="63">
        <f t="shared" si="2"/>
        <v>151526625</v>
      </c>
      <c r="O37" s="62">
        <v>104</v>
      </c>
      <c r="P37" s="63">
        <f t="shared" si="3"/>
        <v>24432200</v>
      </c>
      <c r="R37" s="62">
        <v>56</v>
      </c>
      <c r="S37" s="63">
        <f t="shared" si="4"/>
        <v>13155800</v>
      </c>
    </row>
    <row r="38" spans="2:21" s="3" customFormat="1" ht="48" x14ac:dyDescent="0.2">
      <c r="B38" s="14" t="s">
        <v>84</v>
      </c>
      <c r="C38" s="9" t="s">
        <v>85</v>
      </c>
      <c r="D38" s="10" t="s">
        <v>29</v>
      </c>
      <c r="E38" s="11">
        <f t="shared" si="0"/>
        <v>450</v>
      </c>
      <c r="F38" s="73">
        <v>27815</v>
      </c>
      <c r="G38" s="12">
        <f t="shared" si="5"/>
        <v>12516750</v>
      </c>
      <c r="I38" s="62">
        <v>124</v>
      </c>
      <c r="J38" s="63">
        <f t="shared" si="1"/>
        <v>3449060</v>
      </c>
      <c r="L38" s="62">
        <v>192</v>
      </c>
      <c r="M38" s="63">
        <f t="shared" si="2"/>
        <v>5340480</v>
      </c>
      <c r="O38" s="62">
        <v>80</v>
      </c>
      <c r="P38" s="63">
        <f t="shared" si="3"/>
        <v>2225200</v>
      </c>
      <c r="R38" s="62">
        <v>54</v>
      </c>
      <c r="S38" s="63">
        <f t="shared" si="4"/>
        <v>1502010</v>
      </c>
    </row>
    <row r="39" spans="2:21" s="61" customFormat="1" ht="12.75" x14ac:dyDescent="0.2">
      <c r="B39" s="80" t="s">
        <v>86</v>
      </c>
      <c r="C39" s="81" t="s">
        <v>87</v>
      </c>
      <c r="D39" s="82"/>
      <c r="E39" s="82" t="str">
        <f t="shared" si="0"/>
        <v/>
      </c>
      <c r="F39" s="82"/>
      <c r="G39" s="83" t="str">
        <f t="shared" si="5"/>
        <v/>
      </c>
      <c r="H39" s="58"/>
      <c r="I39" s="84"/>
      <c r="J39" s="85" t="str">
        <f t="shared" si="1"/>
        <v/>
      </c>
      <c r="K39" s="58"/>
      <c r="L39" s="84"/>
      <c r="M39" s="85" t="str">
        <f t="shared" si="2"/>
        <v/>
      </c>
      <c r="N39" s="58"/>
      <c r="O39" s="84"/>
      <c r="P39" s="85" t="str">
        <f t="shared" si="3"/>
        <v/>
      </c>
      <c r="Q39" s="58"/>
      <c r="R39" s="84"/>
      <c r="S39" s="85" t="str">
        <f t="shared" si="4"/>
        <v/>
      </c>
      <c r="T39" s="58"/>
      <c r="U39" s="58"/>
    </row>
    <row r="40" spans="2:21" s="3" customFormat="1" ht="60" x14ac:dyDescent="0.2">
      <c r="B40" s="14" t="s">
        <v>88</v>
      </c>
      <c r="C40" s="9" t="s">
        <v>89</v>
      </c>
      <c r="D40" s="10" t="s">
        <v>65</v>
      </c>
      <c r="E40" s="11">
        <f t="shared" si="0"/>
        <v>48</v>
      </c>
      <c r="F40" s="73">
        <v>67591</v>
      </c>
      <c r="G40" s="12">
        <f t="shared" si="5"/>
        <v>3244368</v>
      </c>
      <c r="I40" s="62">
        <v>12</v>
      </c>
      <c r="J40" s="63">
        <f t="shared" si="1"/>
        <v>811092</v>
      </c>
      <c r="L40" s="62">
        <v>12</v>
      </c>
      <c r="M40" s="63">
        <f t="shared" si="2"/>
        <v>811092</v>
      </c>
      <c r="O40" s="62">
        <v>12</v>
      </c>
      <c r="P40" s="63">
        <f t="shared" si="3"/>
        <v>811092</v>
      </c>
      <c r="R40" s="62">
        <v>12</v>
      </c>
      <c r="S40" s="63">
        <f t="shared" si="4"/>
        <v>811092</v>
      </c>
    </row>
    <row r="41" spans="2:21" s="3" customFormat="1" ht="60" x14ac:dyDescent="0.2">
      <c r="B41" s="14" t="s">
        <v>90</v>
      </c>
      <c r="C41" s="9" t="s">
        <v>91</v>
      </c>
      <c r="D41" s="10" t="s">
        <v>65</v>
      </c>
      <c r="E41" s="11">
        <f t="shared" si="0"/>
        <v>194</v>
      </c>
      <c r="F41" s="73">
        <v>80980</v>
      </c>
      <c r="G41" s="12">
        <f t="shared" si="5"/>
        <v>15710120</v>
      </c>
      <c r="I41" s="62"/>
      <c r="J41" s="63" t="str">
        <f t="shared" si="1"/>
        <v/>
      </c>
      <c r="L41" s="62"/>
      <c r="M41" s="63" t="str">
        <f t="shared" si="2"/>
        <v/>
      </c>
      <c r="O41" s="62">
        <v>97</v>
      </c>
      <c r="P41" s="63">
        <f t="shared" si="3"/>
        <v>7855060</v>
      </c>
      <c r="R41" s="62">
        <v>97</v>
      </c>
      <c r="S41" s="63">
        <f t="shared" si="4"/>
        <v>7855060</v>
      </c>
    </row>
    <row r="42" spans="2:21" s="61" customFormat="1" ht="12.75" x14ac:dyDescent="0.2">
      <c r="B42" s="80" t="s">
        <v>92</v>
      </c>
      <c r="C42" s="81" t="s">
        <v>93</v>
      </c>
      <c r="D42" s="82"/>
      <c r="E42" s="82" t="str">
        <f t="shared" si="0"/>
        <v/>
      </c>
      <c r="F42" s="82"/>
      <c r="G42" s="83" t="str">
        <f t="shared" si="5"/>
        <v/>
      </c>
      <c r="H42" s="58"/>
      <c r="I42" s="84"/>
      <c r="J42" s="85" t="str">
        <f t="shared" si="1"/>
        <v/>
      </c>
      <c r="K42" s="58"/>
      <c r="L42" s="84"/>
      <c r="M42" s="85" t="str">
        <f t="shared" si="2"/>
        <v/>
      </c>
      <c r="N42" s="58"/>
      <c r="O42" s="84"/>
      <c r="P42" s="85" t="str">
        <f t="shared" si="3"/>
        <v/>
      </c>
      <c r="Q42" s="58"/>
      <c r="R42" s="84"/>
      <c r="S42" s="85" t="str">
        <f t="shared" si="4"/>
        <v/>
      </c>
      <c r="T42" s="58"/>
      <c r="U42" s="58"/>
    </row>
    <row r="43" spans="2:21" s="3" customFormat="1" ht="24" x14ac:dyDescent="0.2">
      <c r="B43" s="14" t="s">
        <v>94</v>
      </c>
      <c r="C43" s="9" t="s">
        <v>95</v>
      </c>
      <c r="D43" s="10" t="s">
        <v>65</v>
      </c>
      <c r="E43" s="11">
        <f t="shared" si="0"/>
        <v>500</v>
      </c>
      <c r="F43" s="73">
        <v>23698</v>
      </c>
      <c r="G43" s="12">
        <f t="shared" si="5"/>
        <v>11849000</v>
      </c>
      <c r="I43" s="62"/>
      <c r="J43" s="63" t="str">
        <f t="shared" si="1"/>
        <v/>
      </c>
      <c r="L43" s="62"/>
      <c r="M43" s="63" t="str">
        <f t="shared" si="2"/>
        <v/>
      </c>
      <c r="O43" s="62">
        <v>250</v>
      </c>
      <c r="P43" s="63">
        <f t="shared" si="3"/>
        <v>5924500</v>
      </c>
      <c r="R43" s="62">
        <v>250</v>
      </c>
      <c r="S43" s="63">
        <f t="shared" si="4"/>
        <v>5924500</v>
      </c>
    </row>
    <row r="44" spans="2:21" s="3" customFormat="1" ht="36" x14ac:dyDescent="0.2">
      <c r="B44" s="14" t="s">
        <v>96</v>
      </c>
      <c r="C44" s="9" t="s">
        <v>97</v>
      </c>
      <c r="D44" s="10" t="s">
        <v>65</v>
      </c>
      <c r="E44" s="11">
        <f t="shared" si="0"/>
        <v>200</v>
      </c>
      <c r="F44" s="73">
        <v>80980</v>
      </c>
      <c r="G44" s="12">
        <f t="shared" si="5"/>
        <v>16196000</v>
      </c>
      <c r="I44" s="62"/>
      <c r="J44" s="63" t="str">
        <f t="shared" si="1"/>
        <v/>
      </c>
      <c r="L44" s="62"/>
      <c r="M44" s="63" t="str">
        <f t="shared" si="2"/>
        <v/>
      </c>
      <c r="O44" s="62">
        <v>100</v>
      </c>
      <c r="P44" s="63">
        <f t="shared" si="3"/>
        <v>8098000</v>
      </c>
      <c r="R44" s="62">
        <v>100</v>
      </c>
      <c r="S44" s="63">
        <f t="shared" si="4"/>
        <v>8098000</v>
      </c>
    </row>
    <row r="45" spans="2:21" s="3" customFormat="1" ht="36" x14ac:dyDescent="0.2">
      <c r="B45" s="14" t="s">
        <v>98</v>
      </c>
      <c r="C45" s="9" t="s">
        <v>99</v>
      </c>
      <c r="D45" s="10" t="s">
        <v>65</v>
      </c>
      <c r="E45" s="11">
        <f t="shared" si="0"/>
        <v>750</v>
      </c>
      <c r="F45" s="73">
        <v>20564</v>
      </c>
      <c r="G45" s="12">
        <f t="shared" si="5"/>
        <v>15423000</v>
      </c>
      <c r="I45" s="62"/>
      <c r="J45" s="63" t="str">
        <f t="shared" si="1"/>
        <v/>
      </c>
      <c r="L45" s="62"/>
      <c r="M45" s="63" t="str">
        <f t="shared" si="2"/>
        <v/>
      </c>
      <c r="O45" s="62">
        <v>375</v>
      </c>
      <c r="P45" s="63">
        <f t="shared" si="3"/>
        <v>7711500</v>
      </c>
      <c r="R45" s="62">
        <v>375</v>
      </c>
      <c r="S45" s="63">
        <f t="shared" si="4"/>
        <v>7711500</v>
      </c>
    </row>
    <row r="46" spans="2:21" s="3" customFormat="1" ht="12" x14ac:dyDescent="0.2">
      <c r="B46" s="86">
        <v>4</v>
      </c>
      <c r="C46" s="87" t="s">
        <v>100</v>
      </c>
      <c r="D46" s="88"/>
      <c r="E46" s="88" t="str">
        <f t="shared" si="0"/>
        <v/>
      </c>
      <c r="F46" s="88"/>
      <c r="G46" s="89" t="str">
        <f t="shared" si="5"/>
        <v/>
      </c>
      <c r="I46" s="90"/>
      <c r="J46" s="91" t="str">
        <f t="shared" si="1"/>
        <v/>
      </c>
      <c r="L46" s="90"/>
      <c r="M46" s="91" t="str">
        <f t="shared" si="2"/>
        <v/>
      </c>
      <c r="O46" s="90"/>
      <c r="P46" s="91" t="str">
        <f t="shared" si="3"/>
        <v/>
      </c>
      <c r="R46" s="90"/>
      <c r="S46" s="91" t="str">
        <f t="shared" si="4"/>
        <v/>
      </c>
    </row>
    <row r="47" spans="2:21" s="61" customFormat="1" ht="12.75" x14ac:dyDescent="0.2">
      <c r="B47" s="80" t="s">
        <v>101</v>
      </c>
      <c r="C47" s="81" t="s">
        <v>102</v>
      </c>
      <c r="D47" s="82"/>
      <c r="E47" s="82" t="str">
        <f t="shared" si="0"/>
        <v/>
      </c>
      <c r="F47" s="82"/>
      <c r="G47" s="83" t="str">
        <f t="shared" si="5"/>
        <v/>
      </c>
      <c r="H47" s="58"/>
      <c r="I47" s="84"/>
      <c r="J47" s="85" t="str">
        <f t="shared" si="1"/>
        <v/>
      </c>
      <c r="K47" s="58"/>
      <c r="L47" s="84"/>
      <c r="M47" s="85" t="str">
        <f t="shared" si="2"/>
        <v/>
      </c>
      <c r="N47" s="58"/>
      <c r="O47" s="84"/>
      <c r="P47" s="85" t="str">
        <f t="shared" si="3"/>
        <v/>
      </c>
      <c r="Q47" s="58"/>
      <c r="R47" s="84"/>
      <c r="S47" s="85" t="str">
        <f t="shared" si="4"/>
        <v/>
      </c>
      <c r="T47" s="58"/>
      <c r="U47" s="58"/>
    </row>
    <row r="48" spans="2:21" s="3" customFormat="1" ht="60" x14ac:dyDescent="0.2">
      <c r="B48" s="14" t="s">
        <v>103</v>
      </c>
      <c r="C48" s="9" t="s">
        <v>104</v>
      </c>
      <c r="D48" s="10" t="s">
        <v>51</v>
      </c>
      <c r="E48" s="11">
        <f t="shared" si="0"/>
        <v>71</v>
      </c>
      <c r="F48" s="73">
        <v>261252</v>
      </c>
      <c r="G48" s="12">
        <f t="shared" si="5"/>
        <v>18548892</v>
      </c>
      <c r="I48" s="62"/>
      <c r="J48" s="63" t="str">
        <f t="shared" si="1"/>
        <v/>
      </c>
      <c r="L48" s="62">
        <v>53</v>
      </c>
      <c r="M48" s="63">
        <f t="shared" si="2"/>
        <v>13846356</v>
      </c>
      <c r="O48" s="62"/>
      <c r="P48" s="63" t="str">
        <f t="shared" si="3"/>
        <v/>
      </c>
      <c r="R48" s="62">
        <v>18</v>
      </c>
      <c r="S48" s="63">
        <f t="shared" si="4"/>
        <v>4702536</v>
      </c>
    </row>
    <row r="49" spans="2:21" s="61" customFormat="1" ht="12.75" x14ac:dyDescent="0.2">
      <c r="B49" s="80" t="s">
        <v>105</v>
      </c>
      <c r="C49" s="81" t="s">
        <v>106</v>
      </c>
      <c r="D49" s="82"/>
      <c r="E49" s="82" t="str">
        <f t="shared" si="0"/>
        <v/>
      </c>
      <c r="F49" s="82"/>
      <c r="G49" s="83" t="str">
        <f t="shared" si="5"/>
        <v/>
      </c>
      <c r="H49" s="58"/>
      <c r="I49" s="84"/>
      <c r="J49" s="85" t="str">
        <f t="shared" si="1"/>
        <v/>
      </c>
      <c r="K49" s="58"/>
      <c r="L49" s="84"/>
      <c r="M49" s="85" t="str">
        <f t="shared" si="2"/>
        <v/>
      </c>
      <c r="N49" s="58"/>
      <c r="O49" s="84"/>
      <c r="P49" s="85" t="str">
        <f t="shared" si="3"/>
        <v/>
      </c>
      <c r="Q49" s="58"/>
      <c r="R49" s="84"/>
      <c r="S49" s="85" t="str">
        <f t="shared" si="4"/>
        <v/>
      </c>
      <c r="T49" s="58"/>
      <c r="U49" s="58"/>
    </row>
    <row r="50" spans="2:21" s="3" customFormat="1" ht="72" x14ac:dyDescent="0.2">
      <c r="B50" s="14" t="s">
        <v>107</v>
      </c>
      <c r="C50" s="9" t="s">
        <v>108</v>
      </c>
      <c r="D50" s="10" t="s">
        <v>29</v>
      </c>
      <c r="E50" s="11">
        <f t="shared" si="0"/>
        <v>345</v>
      </c>
      <c r="F50" s="73">
        <v>171383</v>
      </c>
      <c r="G50" s="12">
        <f t="shared" si="5"/>
        <v>59127135</v>
      </c>
      <c r="I50" s="62">
        <v>94</v>
      </c>
      <c r="J50" s="63">
        <f t="shared" si="1"/>
        <v>16110002</v>
      </c>
      <c r="L50" s="62">
        <v>147</v>
      </c>
      <c r="M50" s="63">
        <f t="shared" si="2"/>
        <v>25193301</v>
      </c>
      <c r="O50" s="62">
        <v>62</v>
      </c>
      <c r="P50" s="63">
        <f t="shared" si="3"/>
        <v>10625746</v>
      </c>
      <c r="R50" s="62">
        <v>42</v>
      </c>
      <c r="S50" s="63">
        <f t="shared" si="4"/>
        <v>7198086</v>
      </c>
    </row>
    <row r="51" spans="2:21" s="3" customFormat="1" ht="48" x14ac:dyDescent="0.2">
      <c r="B51" s="14" t="s">
        <v>109</v>
      </c>
      <c r="C51" s="9" t="s">
        <v>110</v>
      </c>
      <c r="D51" s="10" t="s">
        <v>43</v>
      </c>
      <c r="E51" s="11">
        <f t="shared" si="0"/>
        <v>272</v>
      </c>
      <c r="F51" s="73">
        <v>48635</v>
      </c>
      <c r="G51" s="12">
        <f t="shared" si="5"/>
        <v>13228720</v>
      </c>
      <c r="I51" s="62">
        <v>75</v>
      </c>
      <c r="J51" s="63">
        <f t="shared" si="1"/>
        <v>3647625</v>
      </c>
      <c r="L51" s="62">
        <v>116</v>
      </c>
      <c r="M51" s="63">
        <f t="shared" si="2"/>
        <v>5641660</v>
      </c>
      <c r="O51" s="62">
        <v>48</v>
      </c>
      <c r="P51" s="63">
        <f t="shared" si="3"/>
        <v>2334480</v>
      </c>
      <c r="R51" s="62">
        <v>33</v>
      </c>
      <c r="S51" s="63">
        <f t="shared" si="4"/>
        <v>1604955</v>
      </c>
    </row>
    <row r="52" spans="2:21" s="3" customFormat="1" ht="60" x14ac:dyDescent="0.2">
      <c r="B52" s="14" t="s">
        <v>111</v>
      </c>
      <c r="C52" s="9" t="s">
        <v>112</v>
      </c>
      <c r="D52" s="10" t="s">
        <v>51</v>
      </c>
      <c r="E52" s="11">
        <f t="shared" si="0"/>
        <v>47</v>
      </c>
      <c r="F52" s="73">
        <v>107075</v>
      </c>
      <c r="G52" s="12">
        <f t="shared" si="5"/>
        <v>5032525</v>
      </c>
      <c r="I52" s="62">
        <v>14</v>
      </c>
      <c r="J52" s="63">
        <f t="shared" si="1"/>
        <v>1499050</v>
      </c>
      <c r="L52" s="62">
        <v>19</v>
      </c>
      <c r="M52" s="63">
        <f t="shared" si="2"/>
        <v>2034425</v>
      </c>
      <c r="O52" s="62">
        <v>7</v>
      </c>
      <c r="P52" s="63">
        <f t="shared" si="3"/>
        <v>749525</v>
      </c>
      <c r="R52" s="62">
        <v>7</v>
      </c>
      <c r="S52" s="63">
        <f t="shared" si="4"/>
        <v>749525</v>
      </c>
    </row>
    <row r="53" spans="2:21" s="3" customFormat="1" ht="12" x14ac:dyDescent="0.2">
      <c r="B53" s="86">
        <v>5</v>
      </c>
      <c r="C53" s="87" t="s">
        <v>113</v>
      </c>
      <c r="D53" s="88"/>
      <c r="E53" s="88" t="str">
        <f t="shared" si="0"/>
        <v/>
      </c>
      <c r="F53" s="88"/>
      <c r="G53" s="89" t="str">
        <f t="shared" si="5"/>
        <v/>
      </c>
      <c r="I53" s="90"/>
      <c r="J53" s="91" t="str">
        <f t="shared" si="1"/>
        <v/>
      </c>
      <c r="L53" s="90"/>
      <c r="M53" s="91" t="str">
        <f t="shared" si="2"/>
        <v/>
      </c>
      <c r="O53" s="90"/>
      <c r="P53" s="91" t="str">
        <f t="shared" si="3"/>
        <v/>
      </c>
      <c r="R53" s="90"/>
      <c r="S53" s="91" t="str">
        <f t="shared" si="4"/>
        <v/>
      </c>
    </row>
    <row r="54" spans="2:21" s="61" customFormat="1" ht="12.75" x14ac:dyDescent="0.2">
      <c r="B54" s="80" t="s">
        <v>114</v>
      </c>
      <c r="C54" s="81" t="s">
        <v>115</v>
      </c>
      <c r="D54" s="82"/>
      <c r="E54" s="82" t="str">
        <f t="shared" si="0"/>
        <v/>
      </c>
      <c r="F54" s="82"/>
      <c r="G54" s="83" t="str">
        <f t="shared" si="5"/>
        <v/>
      </c>
      <c r="H54" s="58"/>
      <c r="I54" s="84"/>
      <c r="J54" s="85" t="str">
        <f t="shared" si="1"/>
        <v/>
      </c>
      <c r="K54" s="58"/>
      <c r="L54" s="84"/>
      <c r="M54" s="85" t="str">
        <f t="shared" si="2"/>
        <v/>
      </c>
      <c r="N54" s="58"/>
      <c r="O54" s="84"/>
      <c r="P54" s="85" t="str">
        <f t="shared" si="3"/>
        <v/>
      </c>
      <c r="Q54" s="58"/>
      <c r="R54" s="84"/>
      <c r="S54" s="85" t="str">
        <f t="shared" si="4"/>
        <v/>
      </c>
      <c r="T54" s="58"/>
      <c r="U54" s="58"/>
    </row>
    <row r="55" spans="2:21" s="3" customFormat="1" ht="60" x14ac:dyDescent="0.2">
      <c r="B55" s="14" t="s">
        <v>116</v>
      </c>
      <c r="C55" s="9" t="s">
        <v>117</v>
      </c>
      <c r="D55" s="10" t="s">
        <v>118</v>
      </c>
      <c r="E55" s="11">
        <f t="shared" si="0"/>
        <v>400</v>
      </c>
      <c r="F55" s="73">
        <v>6267</v>
      </c>
      <c r="G55" s="12">
        <f t="shared" si="5"/>
        <v>2506800</v>
      </c>
      <c r="I55" s="62">
        <v>100</v>
      </c>
      <c r="J55" s="63">
        <f t="shared" si="1"/>
        <v>626700</v>
      </c>
      <c r="L55" s="62">
        <v>100</v>
      </c>
      <c r="M55" s="63">
        <f t="shared" si="2"/>
        <v>626700</v>
      </c>
      <c r="O55" s="62">
        <v>100</v>
      </c>
      <c r="P55" s="63">
        <f t="shared" si="3"/>
        <v>626700</v>
      </c>
      <c r="R55" s="62">
        <v>100</v>
      </c>
      <c r="S55" s="63">
        <f t="shared" si="4"/>
        <v>626700</v>
      </c>
    </row>
    <row r="56" spans="2:21" s="61" customFormat="1" ht="12.75" x14ac:dyDescent="0.2">
      <c r="B56" s="80" t="s">
        <v>119</v>
      </c>
      <c r="C56" s="81" t="s">
        <v>120</v>
      </c>
      <c r="D56" s="82"/>
      <c r="E56" s="82" t="str">
        <f t="shared" si="0"/>
        <v/>
      </c>
      <c r="F56" s="82"/>
      <c r="G56" s="83" t="str">
        <f t="shared" si="5"/>
        <v/>
      </c>
      <c r="H56" s="58"/>
      <c r="I56" s="84"/>
      <c r="J56" s="85" t="str">
        <f t="shared" si="1"/>
        <v/>
      </c>
      <c r="K56" s="58"/>
      <c r="L56" s="84"/>
      <c r="M56" s="85" t="str">
        <f t="shared" si="2"/>
        <v/>
      </c>
      <c r="N56" s="58"/>
      <c r="O56" s="84"/>
      <c r="P56" s="85" t="str">
        <f t="shared" si="3"/>
        <v/>
      </c>
      <c r="Q56" s="58"/>
      <c r="R56" s="84"/>
      <c r="S56" s="85" t="str">
        <f t="shared" si="4"/>
        <v/>
      </c>
      <c r="T56" s="58"/>
      <c r="U56" s="58"/>
    </row>
    <row r="57" spans="2:21" s="3" customFormat="1" ht="48" x14ac:dyDescent="0.2">
      <c r="B57" s="14" t="s">
        <v>121</v>
      </c>
      <c r="C57" s="9" t="s">
        <v>122</v>
      </c>
      <c r="D57" s="10" t="s">
        <v>51</v>
      </c>
      <c r="E57" s="11">
        <f t="shared" si="0"/>
        <v>40</v>
      </c>
      <c r="F57" s="73">
        <v>29685</v>
      </c>
      <c r="G57" s="12">
        <f t="shared" si="5"/>
        <v>1187400</v>
      </c>
      <c r="I57" s="62">
        <v>10</v>
      </c>
      <c r="J57" s="63">
        <f t="shared" si="1"/>
        <v>296850</v>
      </c>
      <c r="L57" s="62">
        <v>10</v>
      </c>
      <c r="M57" s="63">
        <f t="shared" si="2"/>
        <v>296850</v>
      </c>
      <c r="O57" s="62">
        <v>10</v>
      </c>
      <c r="P57" s="63">
        <f t="shared" si="3"/>
        <v>296850</v>
      </c>
      <c r="R57" s="62">
        <v>10</v>
      </c>
      <c r="S57" s="63">
        <f t="shared" si="4"/>
        <v>296850</v>
      </c>
    </row>
    <row r="58" spans="2:21" s="3" customFormat="1" ht="12" x14ac:dyDescent="0.2">
      <c r="B58" s="86">
        <v>6</v>
      </c>
      <c r="C58" s="87" t="s">
        <v>123</v>
      </c>
      <c r="D58" s="88"/>
      <c r="E58" s="88" t="str">
        <f t="shared" si="0"/>
        <v/>
      </c>
      <c r="F58" s="88"/>
      <c r="G58" s="89" t="str">
        <f t="shared" si="5"/>
        <v/>
      </c>
      <c r="I58" s="90"/>
      <c r="J58" s="91" t="str">
        <f t="shared" si="1"/>
        <v/>
      </c>
      <c r="L58" s="90"/>
      <c r="M58" s="91" t="str">
        <f t="shared" si="2"/>
        <v/>
      </c>
      <c r="O58" s="90"/>
      <c r="P58" s="91" t="str">
        <f t="shared" si="3"/>
        <v/>
      </c>
      <c r="R58" s="90"/>
      <c r="S58" s="91" t="str">
        <f t="shared" si="4"/>
        <v/>
      </c>
    </row>
    <row r="59" spans="2:21" s="61" customFormat="1" ht="12.75" x14ac:dyDescent="0.2">
      <c r="B59" s="80" t="s">
        <v>124</v>
      </c>
      <c r="C59" s="81" t="s">
        <v>125</v>
      </c>
      <c r="D59" s="82"/>
      <c r="E59" s="82" t="str">
        <f t="shared" si="0"/>
        <v/>
      </c>
      <c r="F59" s="82"/>
      <c r="G59" s="83" t="str">
        <f t="shared" si="5"/>
        <v/>
      </c>
      <c r="H59" s="58"/>
      <c r="I59" s="84"/>
      <c r="J59" s="85" t="str">
        <f t="shared" si="1"/>
        <v/>
      </c>
      <c r="K59" s="58"/>
      <c r="L59" s="84"/>
      <c r="M59" s="85" t="str">
        <f t="shared" si="2"/>
        <v/>
      </c>
      <c r="N59" s="58"/>
      <c r="O59" s="84"/>
      <c r="P59" s="85" t="str">
        <f t="shared" si="3"/>
        <v/>
      </c>
      <c r="Q59" s="58"/>
      <c r="R59" s="84"/>
      <c r="S59" s="85" t="str">
        <f t="shared" si="4"/>
        <v/>
      </c>
      <c r="T59" s="58"/>
      <c r="U59" s="58"/>
    </row>
    <row r="60" spans="2:21" s="3" customFormat="1" ht="96" x14ac:dyDescent="0.2">
      <c r="B60" s="14" t="s">
        <v>126</v>
      </c>
      <c r="C60" s="9" t="s">
        <v>127</v>
      </c>
      <c r="D60" s="10" t="s">
        <v>43</v>
      </c>
      <c r="E60" s="11">
        <f t="shared" si="0"/>
        <v>149</v>
      </c>
      <c r="F60" s="73">
        <v>177437</v>
      </c>
      <c r="G60" s="12">
        <f t="shared" si="5"/>
        <v>26438113</v>
      </c>
      <c r="I60" s="62">
        <v>94</v>
      </c>
      <c r="J60" s="63">
        <f t="shared" si="1"/>
        <v>16679078</v>
      </c>
      <c r="L60" s="62"/>
      <c r="M60" s="63" t="str">
        <f t="shared" si="2"/>
        <v/>
      </c>
      <c r="O60" s="62">
        <v>15</v>
      </c>
      <c r="P60" s="63">
        <f t="shared" si="3"/>
        <v>2661555</v>
      </c>
      <c r="R60" s="62">
        <v>40</v>
      </c>
      <c r="S60" s="63">
        <f t="shared" si="4"/>
        <v>7097480</v>
      </c>
    </row>
    <row r="61" spans="2:21" s="3" customFormat="1" ht="108" x14ac:dyDescent="0.2">
      <c r="B61" s="14" t="s">
        <v>128</v>
      </c>
      <c r="C61" s="9" t="s">
        <v>129</v>
      </c>
      <c r="D61" s="10" t="s">
        <v>43</v>
      </c>
      <c r="E61" s="11">
        <f t="shared" si="0"/>
        <v>24</v>
      </c>
      <c r="F61" s="73">
        <v>142238</v>
      </c>
      <c r="G61" s="12">
        <f t="shared" si="5"/>
        <v>3413712</v>
      </c>
      <c r="I61" s="62">
        <v>6</v>
      </c>
      <c r="J61" s="63">
        <f t="shared" si="1"/>
        <v>853428</v>
      </c>
      <c r="L61" s="62">
        <v>6</v>
      </c>
      <c r="M61" s="63">
        <f t="shared" si="2"/>
        <v>853428</v>
      </c>
      <c r="O61" s="62">
        <v>6</v>
      </c>
      <c r="P61" s="63">
        <f t="shared" si="3"/>
        <v>853428</v>
      </c>
      <c r="R61" s="62">
        <v>6</v>
      </c>
      <c r="S61" s="63">
        <f t="shared" si="4"/>
        <v>853428</v>
      </c>
    </row>
    <row r="62" spans="2:21" s="3" customFormat="1" ht="12" x14ac:dyDescent="0.2">
      <c r="B62" s="86">
        <v>7</v>
      </c>
      <c r="C62" s="87" t="s">
        <v>130</v>
      </c>
      <c r="D62" s="88"/>
      <c r="E62" s="88" t="str">
        <f t="shared" si="0"/>
        <v/>
      </c>
      <c r="F62" s="88"/>
      <c r="G62" s="89" t="str">
        <f t="shared" si="5"/>
        <v/>
      </c>
      <c r="I62" s="90"/>
      <c r="J62" s="91" t="str">
        <f t="shared" si="1"/>
        <v/>
      </c>
      <c r="L62" s="90"/>
      <c r="M62" s="91" t="str">
        <f t="shared" si="2"/>
        <v/>
      </c>
      <c r="O62" s="90"/>
      <c r="P62" s="91" t="str">
        <f t="shared" si="3"/>
        <v/>
      </c>
      <c r="R62" s="90"/>
      <c r="S62" s="91" t="str">
        <f t="shared" si="4"/>
        <v/>
      </c>
    </row>
    <row r="63" spans="2:21" s="61" customFormat="1" ht="12.75" x14ac:dyDescent="0.2">
      <c r="B63" s="80" t="s">
        <v>131</v>
      </c>
      <c r="C63" s="81" t="s">
        <v>132</v>
      </c>
      <c r="D63" s="82"/>
      <c r="E63" s="82" t="str">
        <f t="shared" si="0"/>
        <v/>
      </c>
      <c r="F63" s="82"/>
      <c r="G63" s="83" t="str">
        <f t="shared" si="5"/>
        <v/>
      </c>
      <c r="H63" s="58"/>
      <c r="I63" s="84"/>
      <c r="J63" s="85" t="str">
        <f t="shared" si="1"/>
        <v/>
      </c>
      <c r="K63" s="58"/>
      <c r="L63" s="84"/>
      <c r="M63" s="85" t="str">
        <f t="shared" si="2"/>
        <v/>
      </c>
      <c r="N63" s="58"/>
      <c r="O63" s="84"/>
      <c r="P63" s="85" t="str">
        <f t="shared" si="3"/>
        <v/>
      </c>
      <c r="Q63" s="58"/>
      <c r="R63" s="84"/>
      <c r="S63" s="85" t="str">
        <f t="shared" si="4"/>
        <v/>
      </c>
      <c r="T63" s="58"/>
      <c r="U63" s="58"/>
    </row>
    <row r="64" spans="2:21" s="3" customFormat="1" ht="96" x14ac:dyDescent="0.2">
      <c r="B64" s="14" t="s">
        <v>133</v>
      </c>
      <c r="C64" s="9" t="s">
        <v>134</v>
      </c>
      <c r="D64" s="10" t="s">
        <v>51</v>
      </c>
      <c r="E64" s="11">
        <f t="shared" si="0"/>
        <v>35</v>
      </c>
      <c r="F64" s="73">
        <v>1322736</v>
      </c>
      <c r="G64" s="12">
        <f t="shared" si="5"/>
        <v>46295760</v>
      </c>
      <c r="I64" s="62">
        <v>11</v>
      </c>
      <c r="J64" s="63">
        <f t="shared" si="1"/>
        <v>14550096</v>
      </c>
      <c r="L64" s="62">
        <v>16</v>
      </c>
      <c r="M64" s="63">
        <f t="shared" si="2"/>
        <v>21163776</v>
      </c>
      <c r="O64" s="62">
        <v>4</v>
      </c>
      <c r="P64" s="63">
        <f t="shared" si="3"/>
        <v>5290944</v>
      </c>
      <c r="R64" s="62">
        <v>4</v>
      </c>
      <c r="S64" s="63">
        <f t="shared" si="4"/>
        <v>5290944</v>
      </c>
    </row>
    <row r="65" spans="2:21" s="3" customFormat="1" ht="72" x14ac:dyDescent="0.2">
      <c r="B65" s="14" t="s">
        <v>135</v>
      </c>
      <c r="C65" s="9" t="s">
        <v>136</v>
      </c>
      <c r="D65" s="10" t="s">
        <v>51</v>
      </c>
      <c r="E65" s="11">
        <f t="shared" si="0"/>
        <v>4</v>
      </c>
      <c r="F65" s="73">
        <v>1128333</v>
      </c>
      <c r="G65" s="12">
        <f t="shared" si="5"/>
        <v>4513332</v>
      </c>
      <c r="I65" s="62">
        <v>1</v>
      </c>
      <c r="J65" s="63">
        <f t="shared" si="1"/>
        <v>1128333</v>
      </c>
      <c r="L65" s="62">
        <v>1</v>
      </c>
      <c r="M65" s="63">
        <f t="shared" si="2"/>
        <v>1128333</v>
      </c>
      <c r="O65" s="62">
        <v>1</v>
      </c>
      <c r="P65" s="63">
        <f t="shared" si="3"/>
        <v>1128333</v>
      </c>
      <c r="R65" s="62">
        <v>1</v>
      </c>
      <c r="S65" s="63">
        <f t="shared" si="4"/>
        <v>1128333</v>
      </c>
    </row>
    <row r="66" spans="2:21" s="3" customFormat="1" ht="96" x14ac:dyDescent="0.2">
      <c r="B66" s="14" t="s">
        <v>137</v>
      </c>
      <c r="C66" s="9" t="s">
        <v>138</v>
      </c>
      <c r="D66" s="10" t="s">
        <v>51</v>
      </c>
      <c r="E66" s="11">
        <f t="shared" si="0"/>
        <v>12</v>
      </c>
      <c r="F66" s="73">
        <v>2317370</v>
      </c>
      <c r="G66" s="12">
        <f t="shared" si="5"/>
        <v>27808440</v>
      </c>
      <c r="I66" s="62">
        <v>3</v>
      </c>
      <c r="J66" s="63">
        <f t="shared" si="1"/>
        <v>6952110</v>
      </c>
      <c r="L66" s="62">
        <v>3</v>
      </c>
      <c r="M66" s="63">
        <f t="shared" si="2"/>
        <v>6952110</v>
      </c>
      <c r="O66" s="62">
        <v>3</v>
      </c>
      <c r="P66" s="63">
        <f t="shared" si="3"/>
        <v>6952110</v>
      </c>
      <c r="R66" s="62">
        <v>3</v>
      </c>
      <c r="S66" s="63">
        <f t="shared" si="4"/>
        <v>6952110</v>
      </c>
    </row>
    <row r="67" spans="2:21" s="61" customFormat="1" ht="12.75" x14ac:dyDescent="0.2">
      <c r="B67" s="80" t="s">
        <v>139</v>
      </c>
      <c r="C67" s="81" t="s">
        <v>140</v>
      </c>
      <c r="D67" s="82"/>
      <c r="E67" s="82" t="str">
        <f t="shared" si="0"/>
        <v/>
      </c>
      <c r="F67" s="82"/>
      <c r="G67" s="83" t="str">
        <f t="shared" si="5"/>
        <v/>
      </c>
      <c r="H67" s="58"/>
      <c r="I67" s="84"/>
      <c r="J67" s="85" t="str">
        <f t="shared" si="1"/>
        <v/>
      </c>
      <c r="K67" s="58"/>
      <c r="L67" s="84"/>
      <c r="M67" s="85" t="str">
        <f t="shared" si="2"/>
        <v/>
      </c>
      <c r="N67" s="58"/>
      <c r="O67" s="84"/>
      <c r="P67" s="85" t="str">
        <f t="shared" si="3"/>
        <v/>
      </c>
      <c r="Q67" s="58"/>
      <c r="R67" s="84"/>
      <c r="S67" s="85" t="str">
        <f t="shared" si="4"/>
        <v/>
      </c>
      <c r="T67" s="58"/>
      <c r="U67" s="58"/>
    </row>
    <row r="68" spans="2:21" s="3" customFormat="1" ht="48" x14ac:dyDescent="0.2">
      <c r="B68" s="14" t="s">
        <v>141</v>
      </c>
      <c r="C68" s="9" t="s">
        <v>142</v>
      </c>
      <c r="D68" s="10" t="s">
        <v>43</v>
      </c>
      <c r="E68" s="11">
        <f t="shared" si="0"/>
        <v>3316</v>
      </c>
      <c r="F68" s="73">
        <v>11869</v>
      </c>
      <c r="G68" s="12">
        <f t="shared" si="5"/>
        <v>39357604</v>
      </c>
      <c r="I68" s="62">
        <v>957</v>
      </c>
      <c r="J68" s="63">
        <f t="shared" si="1"/>
        <v>11358633</v>
      </c>
      <c r="L68" s="62">
        <v>1930</v>
      </c>
      <c r="M68" s="63">
        <f t="shared" si="2"/>
        <v>22907170</v>
      </c>
      <c r="O68" s="62">
        <v>256</v>
      </c>
      <c r="P68" s="63">
        <f t="shared" si="3"/>
        <v>3038464</v>
      </c>
      <c r="R68" s="62">
        <v>173</v>
      </c>
      <c r="S68" s="63">
        <f t="shared" si="4"/>
        <v>2053337</v>
      </c>
    </row>
    <row r="69" spans="2:21" s="3" customFormat="1" ht="84" x14ac:dyDescent="0.2">
      <c r="B69" s="14" t="s">
        <v>143</v>
      </c>
      <c r="C69" s="9" t="s">
        <v>144</v>
      </c>
      <c r="D69" s="10" t="s">
        <v>43</v>
      </c>
      <c r="E69" s="11">
        <f t="shared" si="0"/>
        <v>8165</v>
      </c>
      <c r="F69" s="73">
        <v>12327</v>
      </c>
      <c r="G69" s="12">
        <f t="shared" si="5"/>
        <v>100649955</v>
      </c>
      <c r="I69" s="62">
        <v>1984</v>
      </c>
      <c r="J69" s="63">
        <f t="shared" si="1"/>
        <v>24456768</v>
      </c>
      <c r="L69" s="62">
        <v>4896</v>
      </c>
      <c r="M69" s="63">
        <f t="shared" si="2"/>
        <v>60352992</v>
      </c>
      <c r="O69" s="62">
        <v>880</v>
      </c>
      <c r="P69" s="63">
        <f t="shared" si="3"/>
        <v>10847760</v>
      </c>
      <c r="R69" s="62">
        <v>405</v>
      </c>
      <c r="S69" s="63">
        <f t="shared" si="4"/>
        <v>4992435</v>
      </c>
    </row>
    <row r="70" spans="2:21" s="3" customFormat="1" ht="36" x14ac:dyDescent="0.2">
      <c r="B70" s="14" t="s">
        <v>145</v>
      </c>
      <c r="C70" s="9" t="s">
        <v>146</v>
      </c>
      <c r="D70" s="10" t="s">
        <v>43</v>
      </c>
      <c r="E70" s="11">
        <f t="shared" ref="E70:E110" si="6">+IF(I70+L70+O70+R70=0,"",I70+L70+O70+R70)</f>
        <v>6880</v>
      </c>
      <c r="F70" s="73">
        <v>10738</v>
      </c>
      <c r="G70" s="12">
        <f t="shared" si="5"/>
        <v>73877440</v>
      </c>
      <c r="I70" s="62">
        <v>1984</v>
      </c>
      <c r="J70" s="63">
        <f t="shared" si="1"/>
        <v>21304192</v>
      </c>
      <c r="L70" s="62">
        <v>4896</v>
      </c>
      <c r="M70" s="63">
        <f t="shared" si="2"/>
        <v>52573248</v>
      </c>
      <c r="O70" s="62"/>
      <c r="P70" s="63" t="str">
        <f t="shared" si="3"/>
        <v/>
      </c>
      <c r="R70" s="62"/>
      <c r="S70" s="63" t="str">
        <f t="shared" si="4"/>
        <v/>
      </c>
    </row>
    <row r="71" spans="2:21" s="3" customFormat="1" ht="36" x14ac:dyDescent="0.2">
      <c r="B71" s="14" t="s">
        <v>147</v>
      </c>
      <c r="C71" s="9" t="s">
        <v>148</v>
      </c>
      <c r="D71" s="10" t="s">
        <v>29</v>
      </c>
      <c r="E71" s="11">
        <f t="shared" si="6"/>
        <v>1036</v>
      </c>
      <c r="F71" s="73">
        <v>103628</v>
      </c>
      <c r="G71" s="12">
        <f t="shared" si="5"/>
        <v>107358608</v>
      </c>
      <c r="I71" s="62">
        <v>299</v>
      </c>
      <c r="J71" s="63">
        <f t="shared" ref="J71:J110" si="7">+IF(I71=0,"",IFERROR(ROUND(I71*ROUND($F71,0),0),""))</f>
        <v>30984772</v>
      </c>
      <c r="L71" s="62">
        <v>603</v>
      </c>
      <c r="M71" s="63">
        <f t="shared" ref="M71:M110" si="8">+IF(L71=0,"",IFERROR(ROUND(L71*ROUND($F71,0),0),""))</f>
        <v>62487684</v>
      </c>
      <c r="O71" s="62">
        <v>80</v>
      </c>
      <c r="P71" s="63">
        <f t="shared" ref="P71:P110" si="9">+IF(O71=0,"",IFERROR(ROUND(O71*ROUND($F71,0),0),""))</f>
        <v>8290240</v>
      </c>
      <c r="R71" s="62">
        <v>54</v>
      </c>
      <c r="S71" s="63">
        <f t="shared" ref="S71:S110" si="10">+IF(R71=0,"",IFERROR(ROUND(R71*ROUND($F71,0),0),""))</f>
        <v>5595912</v>
      </c>
    </row>
    <row r="72" spans="2:21" s="3" customFormat="1" ht="48" x14ac:dyDescent="0.2">
      <c r="B72" s="14" t="s">
        <v>149</v>
      </c>
      <c r="C72" s="9" t="s">
        <v>150</v>
      </c>
      <c r="D72" s="10" t="s">
        <v>43</v>
      </c>
      <c r="E72" s="11">
        <f t="shared" si="6"/>
        <v>1285</v>
      </c>
      <c r="F72" s="73">
        <v>10777</v>
      </c>
      <c r="G72" s="12">
        <f t="shared" si="5"/>
        <v>13848445</v>
      </c>
      <c r="I72" s="62"/>
      <c r="J72" s="63" t="str">
        <f t="shared" si="7"/>
        <v/>
      </c>
      <c r="L72" s="62"/>
      <c r="M72" s="63" t="str">
        <f t="shared" si="8"/>
        <v/>
      </c>
      <c r="O72" s="62">
        <v>880</v>
      </c>
      <c r="P72" s="63">
        <f t="shared" si="9"/>
        <v>9483760</v>
      </c>
      <c r="R72" s="62">
        <v>405</v>
      </c>
      <c r="S72" s="63">
        <f t="shared" si="10"/>
        <v>4364685</v>
      </c>
    </row>
    <row r="73" spans="2:21" s="61" customFormat="1" ht="12.75" x14ac:dyDescent="0.2">
      <c r="B73" s="80" t="s">
        <v>151</v>
      </c>
      <c r="C73" s="81" t="s">
        <v>152</v>
      </c>
      <c r="D73" s="82"/>
      <c r="E73" s="82" t="str">
        <f t="shared" si="6"/>
        <v/>
      </c>
      <c r="F73" s="82"/>
      <c r="G73" s="83" t="str">
        <f t="shared" ref="G73:G110" si="11">+IF(E73=0,"",IFERROR(ROUND(E73*ROUND($F73,0),0),""))</f>
        <v/>
      </c>
      <c r="H73" s="58"/>
      <c r="I73" s="84"/>
      <c r="J73" s="85" t="str">
        <f t="shared" si="7"/>
        <v/>
      </c>
      <c r="K73" s="58"/>
      <c r="L73" s="84"/>
      <c r="M73" s="85" t="str">
        <f t="shared" si="8"/>
        <v/>
      </c>
      <c r="N73" s="58"/>
      <c r="O73" s="84"/>
      <c r="P73" s="85" t="str">
        <f t="shared" si="9"/>
        <v/>
      </c>
      <c r="Q73" s="58"/>
      <c r="R73" s="84"/>
      <c r="S73" s="85" t="str">
        <f t="shared" si="10"/>
        <v/>
      </c>
      <c r="T73" s="58"/>
      <c r="U73" s="58"/>
    </row>
    <row r="74" spans="2:21" s="3" customFormat="1" ht="72" x14ac:dyDescent="0.2">
      <c r="B74" s="14" t="s">
        <v>153</v>
      </c>
      <c r="C74" s="9" t="s">
        <v>154</v>
      </c>
      <c r="D74" s="10" t="s">
        <v>29</v>
      </c>
      <c r="E74" s="11">
        <f t="shared" si="6"/>
        <v>450</v>
      </c>
      <c r="F74" s="73">
        <v>158661</v>
      </c>
      <c r="G74" s="12">
        <f t="shared" si="11"/>
        <v>71397450</v>
      </c>
      <c r="I74" s="62">
        <v>124</v>
      </c>
      <c r="J74" s="63">
        <f t="shared" si="7"/>
        <v>19673964</v>
      </c>
      <c r="L74" s="62">
        <v>192</v>
      </c>
      <c r="M74" s="63">
        <f t="shared" si="8"/>
        <v>30462912</v>
      </c>
      <c r="O74" s="62">
        <v>80</v>
      </c>
      <c r="P74" s="63">
        <f t="shared" si="9"/>
        <v>12692880</v>
      </c>
      <c r="R74" s="62">
        <v>54</v>
      </c>
      <c r="S74" s="63">
        <f t="shared" si="10"/>
        <v>8567694</v>
      </c>
    </row>
    <row r="75" spans="2:21" s="3" customFormat="1" ht="12" x14ac:dyDescent="0.2">
      <c r="B75" s="86">
        <v>8</v>
      </c>
      <c r="C75" s="87" t="s">
        <v>155</v>
      </c>
      <c r="D75" s="88"/>
      <c r="E75" s="88" t="str">
        <f t="shared" si="6"/>
        <v/>
      </c>
      <c r="F75" s="88"/>
      <c r="G75" s="89" t="str">
        <f t="shared" si="11"/>
        <v/>
      </c>
      <c r="I75" s="90"/>
      <c r="J75" s="91" t="str">
        <f t="shared" si="7"/>
        <v/>
      </c>
      <c r="L75" s="90"/>
      <c r="M75" s="91" t="str">
        <f t="shared" si="8"/>
        <v/>
      </c>
      <c r="O75" s="90"/>
      <c r="P75" s="91" t="str">
        <f t="shared" si="9"/>
        <v/>
      </c>
      <c r="R75" s="90"/>
      <c r="S75" s="91" t="str">
        <f t="shared" si="10"/>
        <v/>
      </c>
    </row>
    <row r="76" spans="2:21" s="61" customFormat="1" ht="12.75" x14ac:dyDescent="0.2">
      <c r="B76" s="80" t="s">
        <v>156</v>
      </c>
      <c r="C76" s="81" t="s">
        <v>157</v>
      </c>
      <c r="D76" s="82"/>
      <c r="E76" s="82" t="str">
        <f t="shared" si="6"/>
        <v/>
      </c>
      <c r="F76" s="82"/>
      <c r="G76" s="83" t="str">
        <f t="shared" si="11"/>
        <v/>
      </c>
      <c r="H76" s="58"/>
      <c r="I76" s="84"/>
      <c r="J76" s="85" t="str">
        <f t="shared" si="7"/>
        <v/>
      </c>
      <c r="K76" s="58"/>
      <c r="L76" s="84"/>
      <c r="M76" s="85" t="str">
        <f t="shared" si="8"/>
        <v/>
      </c>
      <c r="N76" s="58"/>
      <c r="O76" s="84"/>
      <c r="P76" s="85" t="str">
        <f t="shared" si="9"/>
        <v/>
      </c>
      <c r="Q76" s="58"/>
      <c r="R76" s="84"/>
      <c r="S76" s="85" t="str">
        <f t="shared" si="10"/>
        <v/>
      </c>
      <c r="T76" s="58"/>
      <c r="U76" s="58"/>
    </row>
    <row r="77" spans="2:21" s="3" customFormat="1" ht="300" x14ac:dyDescent="0.2">
      <c r="B77" s="14" t="s">
        <v>158</v>
      </c>
      <c r="C77" s="9" t="s">
        <v>159</v>
      </c>
      <c r="D77" s="10" t="s">
        <v>29</v>
      </c>
      <c r="E77" s="11">
        <f t="shared" si="6"/>
        <v>378</v>
      </c>
      <c r="F77" s="73">
        <v>1123956</v>
      </c>
      <c r="G77" s="12">
        <f t="shared" si="11"/>
        <v>424855368</v>
      </c>
      <c r="I77" s="62"/>
      <c r="J77" s="63" t="str">
        <f t="shared" si="7"/>
        <v/>
      </c>
      <c r="L77" s="62">
        <v>294</v>
      </c>
      <c r="M77" s="63">
        <f t="shared" si="8"/>
        <v>330443064</v>
      </c>
      <c r="O77" s="62"/>
      <c r="P77" s="63" t="str">
        <f t="shared" si="9"/>
        <v/>
      </c>
      <c r="R77" s="62">
        <v>84</v>
      </c>
      <c r="S77" s="63">
        <f t="shared" si="10"/>
        <v>94412304</v>
      </c>
    </row>
    <row r="78" spans="2:21" s="3" customFormat="1" ht="84" x14ac:dyDescent="0.2">
      <c r="B78" s="14" t="s">
        <v>160</v>
      </c>
      <c r="C78" s="9" t="s">
        <v>161</v>
      </c>
      <c r="D78" s="10" t="s">
        <v>43</v>
      </c>
      <c r="E78" s="11">
        <f t="shared" si="6"/>
        <v>30</v>
      </c>
      <c r="F78" s="73">
        <v>256366</v>
      </c>
      <c r="G78" s="12">
        <f t="shared" si="11"/>
        <v>7690980</v>
      </c>
      <c r="I78" s="62"/>
      <c r="J78" s="63" t="str">
        <f t="shared" si="7"/>
        <v/>
      </c>
      <c r="L78" s="62">
        <v>15</v>
      </c>
      <c r="M78" s="63">
        <f t="shared" si="8"/>
        <v>3845490</v>
      </c>
      <c r="O78" s="62"/>
      <c r="P78" s="63" t="str">
        <f t="shared" si="9"/>
        <v/>
      </c>
      <c r="R78" s="62">
        <v>15</v>
      </c>
      <c r="S78" s="63">
        <f t="shared" si="10"/>
        <v>3845490</v>
      </c>
    </row>
    <row r="79" spans="2:21" s="3" customFormat="1" ht="312" x14ac:dyDescent="0.2">
      <c r="B79" s="14" t="s">
        <v>162</v>
      </c>
      <c r="C79" s="9" t="s">
        <v>163</v>
      </c>
      <c r="D79" s="10" t="s">
        <v>43</v>
      </c>
      <c r="E79" s="11">
        <f t="shared" si="6"/>
        <v>1624</v>
      </c>
      <c r="F79" s="73">
        <v>141408</v>
      </c>
      <c r="G79" s="12">
        <f t="shared" si="11"/>
        <v>229646592</v>
      </c>
      <c r="I79" s="62">
        <v>1128</v>
      </c>
      <c r="J79" s="63">
        <f t="shared" si="7"/>
        <v>159508224</v>
      </c>
      <c r="L79" s="62"/>
      <c r="M79" s="63" t="str">
        <f t="shared" si="8"/>
        <v/>
      </c>
      <c r="O79" s="62">
        <v>496</v>
      </c>
      <c r="P79" s="63">
        <f t="shared" si="9"/>
        <v>70138368</v>
      </c>
      <c r="R79" s="62"/>
      <c r="S79" s="63" t="str">
        <f t="shared" si="10"/>
        <v/>
      </c>
    </row>
    <row r="80" spans="2:21" s="3" customFormat="1" ht="96" x14ac:dyDescent="0.2">
      <c r="B80" s="14" t="s">
        <v>164</v>
      </c>
      <c r="C80" s="9" t="s">
        <v>165</v>
      </c>
      <c r="D80" s="10" t="s">
        <v>43</v>
      </c>
      <c r="E80" s="11">
        <f t="shared" si="6"/>
        <v>30</v>
      </c>
      <c r="F80" s="73">
        <v>192238</v>
      </c>
      <c r="G80" s="12">
        <f t="shared" si="11"/>
        <v>5767140</v>
      </c>
      <c r="I80" s="62">
        <v>15</v>
      </c>
      <c r="J80" s="63">
        <f t="shared" si="7"/>
        <v>2883570</v>
      </c>
      <c r="L80" s="62"/>
      <c r="M80" s="63" t="str">
        <f t="shared" si="8"/>
        <v/>
      </c>
      <c r="O80" s="62">
        <v>15</v>
      </c>
      <c r="P80" s="63">
        <f t="shared" si="9"/>
        <v>2883570</v>
      </c>
      <c r="R80" s="62"/>
      <c r="S80" s="63" t="str">
        <f t="shared" si="10"/>
        <v/>
      </c>
    </row>
    <row r="81" spans="2:21" s="3" customFormat="1" ht="60" x14ac:dyDescent="0.2">
      <c r="B81" s="14" t="s">
        <v>166</v>
      </c>
      <c r="C81" s="9" t="s">
        <v>167</v>
      </c>
      <c r="D81" s="10" t="s">
        <v>29</v>
      </c>
      <c r="E81" s="11">
        <f t="shared" si="6"/>
        <v>124</v>
      </c>
      <c r="F81" s="73">
        <v>72282</v>
      </c>
      <c r="G81" s="12">
        <f t="shared" si="11"/>
        <v>8962968</v>
      </c>
      <c r="I81" s="62"/>
      <c r="J81" s="63" t="str">
        <f t="shared" si="7"/>
        <v/>
      </c>
      <c r="L81" s="62"/>
      <c r="M81" s="63" t="str">
        <f t="shared" si="8"/>
        <v/>
      </c>
      <c r="O81" s="62">
        <v>124</v>
      </c>
      <c r="P81" s="63">
        <f t="shared" si="9"/>
        <v>8962968</v>
      </c>
      <c r="R81" s="62"/>
      <c r="S81" s="63" t="str">
        <f t="shared" si="10"/>
        <v/>
      </c>
    </row>
    <row r="82" spans="2:21" s="61" customFormat="1" ht="12.75" x14ac:dyDescent="0.2">
      <c r="B82" s="80" t="s">
        <v>168</v>
      </c>
      <c r="C82" s="81" t="s">
        <v>169</v>
      </c>
      <c r="D82" s="82"/>
      <c r="E82" s="82" t="str">
        <f t="shared" si="6"/>
        <v/>
      </c>
      <c r="F82" s="82"/>
      <c r="G82" s="83" t="str">
        <f t="shared" si="11"/>
        <v/>
      </c>
      <c r="H82" s="58"/>
      <c r="I82" s="84"/>
      <c r="J82" s="85" t="str">
        <f t="shared" si="7"/>
        <v/>
      </c>
      <c r="K82" s="58"/>
      <c r="L82" s="84"/>
      <c r="M82" s="85" t="str">
        <f t="shared" si="8"/>
        <v/>
      </c>
      <c r="N82" s="58"/>
      <c r="O82" s="84"/>
      <c r="P82" s="85" t="str">
        <f t="shared" si="9"/>
        <v/>
      </c>
      <c r="Q82" s="58"/>
      <c r="R82" s="84"/>
      <c r="S82" s="85" t="str">
        <f t="shared" si="10"/>
        <v/>
      </c>
      <c r="T82" s="58"/>
      <c r="U82" s="58"/>
    </row>
    <row r="83" spans="2:21" s="3" customFormat="1" ht="120" x14ac:dyDescent="0.2">
      <c r="B83" s="14" t="s">
        <v>170</v>
      </c>
      <c r="C83" s="9" t="s">
        <v>171</v>
      </c>
      <c r="D83" s="10" t="s">
        <v>46</v>
      </c>
      <c r="E83" s="11">
        <f t="shared" si="6"/>
        <v>12</v>
      </c>
      <c r="F83" s="73">
        <v>7319118</v>
      </c>
      <c r="G83" s="12">
        <f t="shared" si="11"/>
        <v>87829416</v>
      </c>
      <c r="I83" s="62">
        <v>3</v>
      </c>
      <c r="J83" s="63">
        <f t="shared" si="7"/>
        <v>21957354</v>
      </c>
      <c r="L83" s="62">
        <v>5</v>
      </c>
      <c r="M83" s="63">
        <f t="shared" si="8"/>
        <v>36595590</v>
      </c>
      <c r="O83" s="62">
        <v>2</v>
      </c>
      <c r="P83" s="63">
        <f t="shared" si="9"/>
        <v>14638236</v>
      </c>
      <c r="R83" s="62">
        <v>2</v>
      </c>
      <c r="S83" s="63">
        <f t="shared" si="10"/>
        <v>14638236</v>
      </c>
    </row>
    <row r="84" spans="2:21" s="3" customFormat="1" ht="108" x14ac:dyDescent="0.2">
      <c r="B84" s="14" t="s">
        <v>172</v>
      </c>
      <c r="C84" s="9" t="s">
        <v>173</v>
      </c>
      <c r="D84" s="10" t="s">
        <v>46</v>
      </c>
      <c r="E84" s="11">
        <f t="shared" si="6"/>
        <v>4</v>
      </c>
      <c r="F84" s="73">
        <v>16009083</v>
      </c>
      <c r="G84" s="12">
        <f t="shared" si="11"/>
        <v>64036332</v>
      </c>
      <c r="I84" s="62">
        <v>1</v>
      </c>
      <c r="J84" s="63">
        <f t="shared" si="7"/>
        <v>16009083</v>
      </c>
      <c r="L84" s="62">
        <v>1</v>
      </c>
      <c r="M84" s="63">
        <f t="shared" si="8"/>
        <v>16009083</v>
      </c>
      <c r="O84" s="62">
        <v>1</v>
      </c>
      <c r="P84" s="63">
        <f t="shared" si="9"/>
        <v>16009083</v>
      </c>
      <c r="R84" s="62">
        <v>1</v>
      </c>
      <c r="S84" s="63">
        <f t="shared" si="10"/>
        <v>16009083</v>
      </c>
    </row>
    <row r="85" spans="2:21" s="3" customFormat="1" ht="108" x14ac:dyDescent="0.2">
      <c r="B85" s="14" t="s">
        <v>174</v>
      </c>
      <c r="C85" s="9" t="s">
        <v>175</v>
      </c>
      <c r="D85" s="10" t="s">
        <v>46</v>
      </c>
      <c r="E85" s="11">
        <f t="shared" si="6"/>
        <v>1</v>
      </c>
      <c r="F85" s="73">
        <v>1537086</v>
      </c>
      <c r="G85" s="12">
        <f t="shared" si="11"/>
        <v>1537086</v>
      </c>
      <c r="I85" s="62"/>
      <c r="J85" s="63" t="str">
        <f t="shared" si="7"/>
        <v/>
      </c>
      <c r="L85" s="62"/>
      <c r="M85" s="63" t="str">
        <f t="shared" si="8"/>
        <v/>
      </c>
      <c r="O85" s="62"/>
      <c r="P85" s="63" t="str">
        <f t="shared" si="9"/>
        <v/>
      </c>
      <c r="R85" s="62">
        <v>1</v>
      </c>
      <c r="S85" s="63">
        <f t="shared" si="10"/>
        <v>1537086</v>
      </c>
    </row>
    <row r="86" spans="2:21" s="3" customFormat="1" ht="12" x14ac:dyDescent="0.2">
      <c r="B86" s="86">
        <v>9</v>
      </c>
      <c r="C86" s="87" t="s">
        <v>176</v>
      </c>
      <c r="D86" s="88"/>
      <c r="E86" s="88" t="str">
        <f t="shared" si="6"/>
        <v/>
      </c>
      <c r="F86" s="88"/>
      <c r="G86" s="89" t="str">
        <f t="shared" si="11"/>
        <v/>
      </c>
      <c r="I86" s="90"/>
      <c r="J86" s="91" t="str">
        <f t="shared" si="7"/>
        <v/>
      </c>
      <c r="L86" s="90"/>
      <c r="M86" s="91" t="str">
        <f t="shared" si="8"/>
        <v/>
      </c>
      <c r="O86" s="90"/>
      <c r="P86" s="91" t="str">
        <f t="shared" si="9"/>
        <v/>
      </c>
      <c r="R86" s="90"/>
      <c r="S86" s="91" t="str">
        <f t="shared" si="10"/>
        <v/>
      </c>
    </row>
    <row r="87" spans="2:21" s="61" customFormat="1" ht="12.75" x14ac:dyDescent="0.2">
      <c r="B87" s="80" t="s">
        <v>177</v>
      </c>
      <c r="C87" s="81" t="s">
        <v>178</v>
      </c>
      <c r="D87" s="82"/>
      <c r="E87" s="82" t="str">
        <f t="shared" si="6"/>
        <v/>
      </c>
      <c r="F87" s="82"/>
      <c r="G87" s="83" t="str">
        <f t="shared" si="11"/>
        <v/>
      </c>
      <c r="H87" s="58"/>
      <c r="I87" s="84"/>
      <c r="J87" s="85" t="str">
        <f t="shared" si="7"/>
        <v/>
      </c>
      <c r="K87" s="58"/>
      <c r="L87" s="84"/>
      <c r="M87" s="85" t="str">
        <f t="shared" si="8"/>
        <v/>
      </c>
      <c r="N87" s="58"/>
      <c r="O87" s="84"/>
      <c r="P87" s="85" t="str">
        <f t="shared" si="9"/>
        <v/>
      </c>
      <c r="Q87" s="58"/>
      <c r="R87" s="84"/>
      <c r="S87" s="85" t="str">
        <f t="shared" si="10"/>
        <v/>
      </c>
      <c r="T87" s="58"/>
      <c r="U87" s="58"/>
    </row>
    <row r="88" spans="2:21" s="3" customFormat="1" ht="144" x14ac:dyDescent="0.2">
      <c r="B88" s="14" t="s">
        <v>179</v>
      </c>
      <c r="C88" s="9" t="s">
        <v>180</v>
      </c>
      <c r="D88" s="10" t="s">
        <v>43</v>
      </c>
      <c r="E88" s="11">
        <f t="shared" si="6"/>
        <v>378</v>
      </c>
      <c r="F88" s="73">
        <v>327781</v>
      </c>
      <c r="G88" s="12">
        <f t="shared" si="11"/>
        <v>123901218</v>
      </c>
      <c r="I88" s="62"/>
      <c r="J88" s="63" t="str">
        <f t="shared" si="7"/>
        <v/>
      </c>
      <c r="L88" s="62">
        <v>294</v>
      </c>
      <c r="M88" s="63">
        <f t="shared" si="8"/>
        <v>96367614</v>
      </c>
      <c r="O88" s="62"/>
      <c r="P88" s="63" t="str">
        <f t="shared" si="9"/>
        <v/>
      </c>
      <c r="R88" s="62">
        <v>84</v>
      </c>
      <c r="S88" s="63">
        <f t="shared" si="10"/>
        <v>27533604</v>
      </c>
    </row>
    <row r="89" spans="2:21" s="3" customFormat="1" ht="12" x14ac:dyDescent="0.2">
      <c r="B89" s="86">
        <v>10</v>
      </c>
      <c r="C89" s="87" t="s">
        <v>181</v>
      </c>
      <c r="D89" s="88"/>
      <c r="E89" s="88" t="str">
        <f t="shared" si="6"/>
        <v/>
      </c>
      <c r="F89" s="88"/>
      <c r="G89" s="89" t="str">
        <f t="shared" si="11"/>
        <v/>
      </c>
      <c r="I89" s="90"/>
      <c r="J89" s="91" t="str">
        <f t="shared" si="7"/>
        <v/>
      </c>
      <c r="L89" s="90"/>
      <c r="M89" s="91" t="str">
        <f t="shared" si="8"/>
        <v/>
      </c>
      <c r="O89" s="90"/>
      <c r="P89" s="91" t="str">
        <f t="shared" si="9"/>
        <v/>
      </c>
      <c r="R89" s="90"/>
      <c r="S89" s="91" t="str">
        <f t="shared" si="10"/>
        <v/>
      </c>
    </row>
    <row r="90" spans="2:21" s="61" customFormat="1" ht="12.75" x14ac:dyDescent="0.2">
      <c r="B90" s="80" t="s">
        <v>182</v>
      </c>
      <c r="C90" s="81" t="s">
        <v>183</v>
      </c>
      <c r="D90" s="82"/>
      <c r="E90" s="82" t="str">
        <f t="shared" si="6"/>
        <v/>
      </c>
      <c r="F90" s="82"/>
      <c r="G90" s="83" t="str">
        <f t="shared" si="11"/>
        <v/>
      </c>
      <c r="H90" s="58"/>
      <c r="I90" s="84"/>
      <c r="J90" s="85" t="str">
        <f t="shared" si="7"/>
        <v/>
      </c>
      <c r="K90" s="58"/>
      <c r="L90" s="84"/>
      <c r="M90" s="85" t="str">
        <f t="shared" si="8"/>
        <v/>
      </c>
      <c r="N90" s="58"/>
      <c r="O90" s="84"/>
      <c r="P90" s="85" t="str">
        <f t="shared" si="9"/>
        <v/>
      </c>
      <c r="Q90" s="58"/>
      <c r="R90" s="84"/>
      <c r="S90" s="85" t="str">
        <f t="shared" si="10"/>
        <v/>
      </c>
      <c r="T90" s="58"/>
      <c r="U90" s="58"/>
    </row>
    <row r="91" spans="2:21" s="3" customFormat="1" ht="48" x14ac:dyDescent="0.2">
      <c r="B91" s="14" t="s">
        <v>184</v>
      </c>
      <c r="C91" s="9" t="s">
        <v>185</v>
      </c>
      <c r="D91" s="10" t="s">
        <v>43</v>
      </c>
      <c r="E91" s="11">
        <f t="shared" si="6"/>
        <v>8165</v>
      </c>
      <c r="F91" s="73">
        <v>8183</v>
      </c>
      <c r="G91" s="12">
        <f t="shared" si="11"/>
        <v>66814195</v>
      </c>
      <c r="I91" s="62">
        <v>1984</v>
      </c>
      <c r="J91" s="63">
        <f t="shared" si="7"/>
        <v>16235072</v>
      </c>
      <c r="L91" s="62">
        <v>4896</v>
      </c>
      <c r="M91" s="63">
        <f t="shared" si="8"/>
        <v>40063968</v>
      </c>
      <c r="O91" s="62">
        <v>880</v>
      </c>
      <c r="P91" s="63">
        <f t="shared" si="9"/>
        <v>7201040</v>
      </c>
      <c r="R91" s="62">
        <v>405</v>
      </c>
      <c r="S91" s="63">
        <f t="shared" si="10"/>
        <v>3314115</v>
      </c>
    </row>
    <row r="92" spans="2:21" s="61" customFormat="1" ht="12.75" x14ac:dyDescent="0.2">
      <c r="B92" s="80" t="s">
        <v>186</v>
      </c>
      <c r="C92" s="81" t="s">
        <v>187</v>
      </c>
      <c r="D92" s="82"/>
      <c r="E92" s="82" t="str">
        <f t="shared" si="6"/>
        <v/>
      </c>
      <c r="F92" s="82"/>
      <c r="G92" s="83" t="str">
        <f t="shared" si="11"/>
        <v/>
      </c>
      <c r="H92" s="58"/>
      <c r="I92" s="84"/>
      <c r="J92" s="85" t="str">
        <f t="shared" si="7"/>
        <v/>
      </c>
      <c r="K92" s="58"/>
      <c r="L92" s="84"/>
      <c r="M92" s="85" t="str">
        <f t="shared" si="8"/>
        <v/>
      </c>
      <c r="N92" s="58"/>
      <c r="O92" s="84"/>
      <c r="P92" s="85" t="str">
        <f t="shared" si="9"/>
        <v/>
      </c>
      <c r="Q92" s="58"/>
      <c r="R92" s="84"/>
      <c r="S92" s="85" t="str">
        <f t="shared" si="10"/>
        <v/>
      </c>
      <c r="T92" s="58"/>
      <c r="U92" s="58"/>
    </row>
    <row r="93" spans="2:21" s="3" customFormat="1" ht="409.5" x14ac:dyDescent="0.2">
      <c r="B93" s="14" t="s">
        <v>188</v>
      </c>
      <c r="C93" s="9" t="s">
        <v>189</v>
      </c>
      <c r="D93" s="10" t="s">
        <v>43</v>
      </c>
      <c r="E93" s="11">
        <f t="shared" si="6"/>
        <v>8165</v>
      </c>
      <c r="F93" s="73">
        <v>142921</v>
      </c>
      <c r="G93" s="12">
        <f t="shared" si="11"/>
        <v>1166949965</v>
      </c>
      <c r="I93" s="62">
        <v>1984</v>
      </c>
      <c r="J93" s="63">
        <f t="shared" si="7"/>
        <v>283555264</v>
      </c>
      <c r="L93" s="62">
        <v>4896</v>
      </c>
      <c r="M93" s="63">
        <f t="shared" si="8"/>
        <v>699741216</v>
      </c>
      <c r="O93" s="62">
        <v>880</v>
      </c>
      <c r="P93" s="63">
        <f t="shared" si="9"/>
        <v>125770480</v>
      </c>
      <c r="R93" s="62">
        <v>405</v>
      </c>
      <c r="S93" s="63">
        <f t="shared" si="10"/>
        <v>57883005</v>
      </c>
    </row>
    <row r="94" spans="2:21" s="3" customFormat="1" ht="108" x14ac:dyDescent="0.2">
      <c r="B94" s="14" t="s">
        <v>190</v>
      </c>
      <c r="C94" s="9" t="s">
        <v>191</v>
      </c>
      <c r="D94" s="10" t="s">
        <v>43</v>
      </c>
      <c r="E94" s="11">
        <f t="shared" si="6"/>
        <v>8165</v>
      </c>
      <c r="F94" s="73">
        <v>84000</v>
      </c>
      <c r="G94" s="12">
        <f t="shared" si="11"/>
        <v>685860000</v>
      </c>
      <c r="I94" s="62">
        <v>1984</v>
      </c>
      <c r="J94" s="63">
        <f t="shared" si="7"/>
        <v>166656000</v>
      </c>
      <c r="L94" s="62">
        <v>4896</v>
      </c>
      <c r="M94" s="63">
        <f t="shared" si="8"/>
        <v>411264000</v>
      </c>
      <c r="O94" s="62">
        <v>880</v>
      </c>
      <c r="P94" s="63">
        <f t="shared" si="9"/>
        <v>73920000</v>
      </c>
      <c r="R94" s="62">
        <v>405</v>
      </c>
      <c r="S94" s="63">
        <f t="shared" si="10"/>
        <v>34020000</v>
      </c>
    </row>
    <row r="95" spans="2:21" s="3" customFormat="1" ht="12" x14ac:dyDescent="0.2">
      <c r="B95" s="86">
        <v>11</v>
      </c>
      <c r="C95" s="87" t="s">
        <v>192</v>
      </c>
      <c r="D95" s="88"/>
      <c r="E95" s="88" t="str">
        <f t="shared" si="6"/>
        <v/>
      </c>
      <c r="F95" s="88"/>
      <c r="G95" s="89" t="str">
        <f t="shared" si="11"/>
        <v/>
      </c>
      <c r="I95" s="90"/>
      <c r="J95" s="91" t="str">
        <f t="shared" si="7"/>
        <v/>
      </c>
      <c r="L95" s="90"/>
      <c r="M95" s="91" t="str">
        <f t="shared" si="8"/>
        <v/>
      </c>
      <c r="O95" s="90"/>
      <c r="P95" s="91" t="str">
        <f t="shared" si="9"/>
        <v/>
      </c>
      <c r="R95" s="90"/>
      <c r="S95" s="91" t="str">
        <f t="shared" si="10"/>
        <v/>
      </c>
    </row>
    <row r="96" spans="2:21" s="61" customFormat="1" ht="12.75" x14ac:dyDescent="0.2">
      <c r="B96" s="80" t="s">
        <v>193</v>
      </c>
      <c r="C96" s="81" t="s">
        <v>194</v>
      </c>
      <c r="D96" s="82"/>
      <c r="E96" s="82" t="str">
        <f t="shared" si="6"/>
        <v/>
      </c>
      <c r="F96" s="82"/>
      <c r="G96" s="83" t="str">
        <f t="shared" si="11"/>
        <v/>
      </c>
      <c r="H96" s="58"/>
      <c r="I96" s="84"/>
      <c r="J96" s="85" t="str">
        <f t="shared" si="7"/>
        <v/>
      </c>
      <c r="K96" s="58"/>
      <c r="L96" s="84"/>
      <c r="M96" s="85" t="str">
        <f t="shared" si="8"/>
        <v/>
      </c>
      <c r="N96" s="58"/>
      <c r="O96" s="84"/>
      <c r="P96" s="85" t="str">
        <f t="shared" si="9"/>
        <v/>
      </c>
      <c r="Q96" s="58"/>
      <c r="R96" s="84"/>
      <c r="S96" s="85" t="str">
        <f t="shared" si="10"/>
        <v/>
      </c>
      <c r="T96" s="58"/>
      <c r="U96" s="58"/>
    </row>
    <row r="97" spans="2:21" s="3" customFormat="1" ht="36" x14ac:dyDescent="0.2">
      <c r="B97" s="14" t="s">
        <v>195</v>
      </c>
      <c r="C97" s="9" t="s">
        <v>196</v>
      </c>
      <c r="D97" s="10" t="s">
        <v>43</v>
      </c>
      <c r="E97" s="11">
        <f t="shared" si="6"/>
        <v>1085</v>
      </c>
      <c r="F97" s="73">
        <v>8695</v>
      </c>
      <c r="G97" s="12">
        <f t="shared" si="11"/>
        <v>9434075</v>
      </c>
      <c r="I97" s="62">
        <v>536</v>
      </c>
      <c r="J97" s="63">
        <f t="shared" si="7"/>
        <v>4660520</v>
      </c>
      <c r="L97" s="62">
        <v>300</v>
      </c>
      <c r="M97" s="63">
        <f t="shared" si="8"/>
        <v>2608500</v>
      </c>
      <c r="O97" s="62">
        <v>199</v>
      </c>
      <c r="P97" s="63">
        <f t="shared" si="9"/>
        <v>1730305</v>
      </c>
      <c r="R97" s="62">
        <v>50</v>
      </c>
      <c r="S97" s="63">
        <f t="shared" si="10"/>
        <v>434750</v>
      </c>
    </row>
    <row r="98" spans="2:21" s="3" customFormat="1" ht="60" x14ac:dyDescent="0.2">
      <c r="B98" s="14" t="s">
        <v>197</v>
      </c>
      <c r="C98" s="9" t="s">
        <v>198</v>
      </c>
      <c r="D98" s="10" t="s">
        <v>43</v>
      </c>
      <c r="E98" s="11">
        <f t="shared" si="6"/>
        <v>176</v>
      </c>
      <c r="F98" s="73">
        <v>51498</v>
      </c>
      <c r="G98" s="12">
        <f t="shared" si="11"/>
        <v>9063648</v>
      </c>
      <c r="I98" s="62">
        <v>71</v>
      </c>
      <c r="J98" s="63">
        <f t="shared" si="7"/>
        <v>3656358</v>
      </c>
      <c r="L98" s="62">
        <v>90</v>
      </c>
      <c r="M98" s="63">
        <f t="shared" si="8"/>
        <v>4634820</v>
      </c>
      <c r="O98" s="62"/>
      <c r="P98" s="63" t="str">
        <f t="shared" si="9"/>
        <v/>
      </c>
      <c r="R98" s="62">
        <v>15</v>
      </c>
      <c r="S98" s="63">
        <f t="shared" si="10"/>
        <v>772470</v>
      </c>
    </row>
    <row r="99" spans="2:21" s="61" customFormat="1" ht="12.75" x14ac:dyDescent="0.2">
      <c r="B99" s="80" t="s">
        <v>199</v>
      </c>
      <c r="C99" s="81" t="s">
        <v>200</v>
      </c>
      <c r="D99" s="82"/>
      <c r="E99" s="82" t="str">
        <f t="shared" si="6"/>
        <v/>
      </c>
      <c r="F99" s="82"/>
      <c r="G99" s="83" t="str">
        <f t="shared" si="11"/>
        <v/>
      </c>
      <c r="H99" s="58"/>
      <c r="I99" s="84"/>
      <c r="J99" s="85" t="str">
        <f t="shared" si="7"/>
        <v/>
      </c>
      <c r="K99" s="58"/>
      <c r="L99" s="84"/>
      <c r="M99" s="85" t="str">
        <f t="shared" si="8"/>
        <v/>
      </c>
      <c r="N99" s="58"/>
      <c r="O99" s="84"/>
      <c r="P99" s="85" t="str">
        <f t="shared" si="9"/>
        <v/>
      </c>
      <c r="Q99" s="58"/>
      <c r="R99" s="84"/>
      <c r="S99" s="85" t="str">
        <f t="shared" si="10"/>
        <v/>
      </c>
      <c r="T99" s="58"/>
      <c r="U99" s="58"/>
    </row>
    <row r="100" spans="2:21" s="3" customFormat="1" ht="84" x14ac:dyDescent="0.2">
      <c r="B100" s="14" t="s">
        <v>201</v>
      </c>
      <c r="C100" s="9" t="s">
        <v>202</v>
      </c>
      <c r="D100" s="10" t="s">
        <v>43</v>
      </c>
      <c r="E100" s="11">
        <f t="shared" si="6"/>
        <v>1148</v>
      </c>
      <c r="F100" s="73">
        <v>43429</v>
      </c>
      <c r="G100" s="12">
        <f t="shared" si="11"/>
        <v>49856492</v>
      </c>
      <c r="I100" s="62">
        <v>574</v>
      </c>
      <c r="J100" s="63">
        <f t="shared" si="7"/>
        <v>24928246</v>
      </c>
      <c r="L100" s="62">
        <v>300</v>
      </c>
      <c r="M100" s="63">
        <f t="shared" si="8"/>
        <v>13028700</v>
      </c>
      <c r="O100" s="62">
        <v>224</v>
      </c>
      <c r="P100" s="63">
        <f t="shared" si="9"/>
        <v>9728096</v>
      </c>
      <c r="R100" s="62">
        <v>50</v>
      </c>
      <c r="S100" s="63">
        <f t="shared" si="10"/>
        <v>2171450</v>
      </c>
    </row>
    <row r="101" spans="2:21" s="3" customFormat="1" ht="12" x14ac:dyDescent="0.2">
      <c r="B101" s="86">
        <v>12</v>
      </c>
      <c r="C101" s="87" t="s">
        <v>203</v>
      </c>
      <c r="D101" s="88"/>
      <c r="E101" s="88" t="str">
        <f t="shared" si="6"/>
        <v/>
      </c>
      <c r="F101" s="88"/>
      <c r="G101" s="89" t="str">
        <f t="shared" si="11"/>
        <v/>
      </c>
      <c r="I101" s="90"/>
      <c r="J101" s="91" t="str">
        <f t="shared" si="7"/>
        <v/>
      </c>
      <c r="L101" s="90"/>
      <c r="M101" s="91" t="str">
        <f t="shared" si="8"/>
        <v/>
      </c>
      <c r="O101" s="90"/>
      <c r="P101" s="91" t="str">
        <f t="shared" si="9"/>
        <v/>
      </c>
      <c r="R101" s="90"/>
      <c r="S101" s="91" t="str">
        <f t="shared" si="10"/>
        <v/>
      </c>
    </row>
    <row r="102" spans="2:21" s="61" customFormat="1" ht="12.75" x14ac:dyDescent="0.2">
      <c r="B102" s="80" t="s">
        <v>204</v>
      </c>
      <c r="C102" s="81" t="s">
        <v>205</v>
      </c>
      <c r="D102" s="82"/>
      <c r="E102" s="82" t="str">
        <f t="shared" si="6"/>
        <v/>
      </c>
      <c r="F102" s="82"/>
      <c r="G102" s="83" t="str">
        <f t="shared" si="11"/>
        <v/>
      </c>
      <c r="H102" s="58"/>
      <c r="I102" s="84"/>
      <c r="J102" s="85" t="str">
        <f t="shared" si="7"/>
        <v/>
      </c>
      <c r="K102" s="58"/>
      <c r="L102" s="84"/>
      <c r="M102" s="85" t="str">
        <f t="shared" si="8"/>
        <v/>
      </c>
      <c r="N102" s="58"/>
      <c r="O102" s="84"/>
      <c r="P102" s="85" t="str">
        <f t="shared" si="9"/>
        <v/>
      </c>
      <c r="Q102" s="58"/>
      <c r="R102" s="84"/>
      <c r="S102" s="85" t="str">
        <f t="shared" si="10"/>
        <v/>
      </c>
      <c r="T102" s="58"/>
      <c r="U102" s="58"/>
    </row>
    <row r="103" spans="2:21" s="3" customFormat="1" ht="84" x14ac:dyDescent="0.2">
      <c r="B103" s="14" t="s">
        <v>206</v>
      </c>
      <c r="C103" s="9" t="s">
        <v>207</v>
      </c>
      <c r="D103" s="10" t="s">
        <v>51</v>
      </c>
      <c r="E103" s="11">
        <f t="shared" si="6"/>
        <v>12</v>
      </c>
      <c r="F103" s="73">
        <v>385094</v>
      </c>
      <c r="G103" s="12">
        <f t="shared" si="11"/>
        <v>4621128</v>
      </c>
      <c r="I103" s="62">
        <v>3</v>
      </c>
      <c r="J103" s="63">
        <f t="shared" si="7"/>
        <v>1155282</v>
      </c>
      <c r="L103" s="62">
        <v>3</v>
      </c>
      <c r="M103" s="63">
        <f t="shared" si="8"/>
        <v>1155282</v>
      </c>
      <c r="O103" s="62">
        <v>3</v>
      </c>
      <c r="P103" s="63">
        <f t="shared" si="9"/>
        <v>1155282</v>
      </c>
      <c r="R103" s="62">
        <v>3</v>
      </c>
      <c r="S103" s="63">
        <f t="shared" si="10"/>
        <v>1155282</v>
      </c>
    </row>
    <row r="104" spans="2:21" s="61" customFormat="1" ht="12.75" x14ac:dyDescent="0.2">
      <c r="B104" s="80" t="s">
        <v>208</v>
      </c>
      <c r="C104" s="81" t="s">
        <v>209</v>
      </c>
      <c r="D104" s="82"/>
      <c r="E104" s="82" t="str">
        <f t="shared" si="6"/>
        <v/>
      </c>
      <c r="F104" s="82"/>
      <c r="G104" s="83" t="str">
        <f t="shared" si="11"/>
        <v/>
      </c>
      <c r="H104" s="58"/>
      <c r="I104" s="84"/>
      <c r="J104" s="85" t="str">
        <f t="shared" si="7"/>
        <v/>
      </c>
      <c r="K104" s="58"/>
      <c r="L104" s="84"/>
      <c r="M104" s="85" t="str">
        <f t="shared" si="8"/>
        <v/>
      </c>
      <c r="N104" s="58"/>
      <c r="O104" s="84"/>
      <c r="P104" s="85" t="str">
        <f t="shared" si="9"/>
        <v/>
      </c>
      <c r="Q104" s="58"/>
      <c r="R104" s="84"/>
      <c r="S104" s="85" t="str">
        <f t="shared" si="10"/>
        <v/>
      </c>
      <c r="T104" s="58"/>
      <c r="U104" s="58"/>
    </row>
    <row r="105" spans="2:21" s="3" customFormat="1" ht="96" x14ac:dyDescent="0.2">
      <c r="B105" s="14" t="s">
        <v>210</v>
      </c>
      <c r="C105" s="9" t="s">
        <v>211</v>
      </c>
      <c r="D105" s="10" t="s">
        <v>212</v>
      </c>
      <c r="E105" s="11">
        <f t="shared" si="6"/>
        <v>32</v>
      </c>
      <c r="F105" s="73">
        <v>285031</v>
      </c>
      <c r="G105" s="12">
        <f t="shared" si="11"/>
        <v>9120992</v>
      </c>
      <c r="I105" s="62">
        <v>8</v>
      </c>
      <c r="J105" s="63">
        <f t="shared" si="7"/>
        <v>2280248</v>
      </c>
      <c r="L105" s="62">
        <v>8</v>
      </c>
      <c r="M105" s="63">
        <f t="shared" si="8"/>
        <v>2280248</v>
      </c>
      <c r="O105" s="62">
        <v>8</v>
      </c>
      <c r="P105" s="63">
        <f t="shared" si="9"/>
        <v>2280248</v>
      </c>
      <c r="R105" s="62">
        <v>8</v>
      </c>
      <c r="S105" s="63">
        <f t="shared" si="10"/>
        <v>2280248</v>
      </c>
    </row>
    <row r="106" spans="2:21" s="61" customFormat="1" ht="12.75" x14ac:dyDescent="0.2">
      <c r="B106" s="80" t="s">
        <v>213</v>
      </c>
      <c r="C106" s="81" t="s">
        <v>214</v>
      </c>
      <c r="D106" s="82"/>
      <c r="E106" s="82" t="str">
        <f t="shared" si="6"/>
        <v/>
      </c>
      <c r="F106" s="82"/>
      <c r="G106" s="83" t="str">
        <f t="shared" si="11"/>
        <v/>
      </c>
      <c r="H106" s="58"/>
      <c r="I106" s="84"/>
      <c r="J106" s="85" t="str">
        <f t="shared" si="7"/>
        <v/>
      </c>
      <c r="K106" s="58"/>
      <c r="L106" s="84"/>
      <c r="M106" s="85" t="str">
        <f t="shared" si="8"/>
        <v/>
      </c>
      <c r="N106" s="58"/>
      <c r="O106" s="84"/>
      <c r="P106" s="85" t="str">
        <f t="shared" si="9"/>
        <v/>
      </c>
      <c r="Q106" s="58"/>
      <c r="R106" s="84"/>
      <c r="S106" s="85" t="str">
        <f t="shared" si="10"/>
        <v/>
      </c>
      <c r="T106" s="58"/>
      <c r="U106" s="58"/>
    </row>
    <row r="107" spans="2:21" s="3" customFormat="1" ht="120" x14ac:dyDescent="0.2">
      <c r="B107" s="8" t="s">
        <v>215</v>
      </c>
      <c r="C107" s="9" t="s">
        <v>216</v>
      </c>
      <c r="D107" s="10" t="s">
        <v>43</v>
      </c>
      <c r="E107" s="11">
        <f t="shared" si="6"/>
        <v>64</v>
      </c>
      <c r="F107" s="73">
        <v>64897</v>
      </c>
      <c r="G107" s="12">
        <f t="shared" si="11"/>
        <v>4153408</v>
      </c>
      <c r="I107" s="62">
        <v>16</v>
      </c>
      <c r="J107" s="63">
        <f t="shared" si="7"/>
        <v>1038352</v>
      </c>
      <c r="L107" s="62">
        <v>16</v>
      </c>
      <c r="M107" s="63">
        <f t="shared" si="8"/>
        <v>1038352</v>
      </c>
      <c r="O107" s="62">
        <v>16</v>
      </c>
      <c r="P107" s="63">
        <f t="shared" si="9"/>
        <v>1038352</v>
      </c>
      <c r="R107" s="62">
        <v>16</v>
      </c>
      <c r="S107" s="63">
        <f t="shared" si="10"/>
        <v>1038352</v>
      </c>
    </row>
    <row r="108" spans="2:21" s="3" customFormat="1" ht="12" x14ac:dyDescent="0.2">
      <c r="B108" s="86">
        <v>13</v>
      </c>
      <c r="C108" s="87" t="s">
        <v>217</v>
      </c>
      <c r="D108" s="88"/>
      <c r="E108" s="88" t="str">
        <f t="shared" si="6"/>
        <v/>
      </c>
      <c r="F108" s="88"/>
      <c r="G108" s="89" t="str">
        <f t="shared" si="11"/>
        <v/>
      </c>
      <c r="I108" s="90"/>
      <c r="J108" s="91" t="str">
        <f t="shared" si="7"/>
        <v/>
      </c>
      <c r="L108" s="90"/>
      <c r="M108" s="91" t="str">
        <f t="shared" si="8"/>
        <v/>
      </c>
      <c r="O108" s="90"/>
      <c r="P108" s="91" t="str">
        <f t="shared" si="9"/>
        <v/>
      </c>
      <c r="R108" s="90"/>
      <c r="S108" s="91" t="str">
        <f t="shared" si="10"/>
        <v/>
      </c>
    </row>
    <row r="109" spans="2:21" s="61" customFormat="1" ht="12.75" x14ac:dyDescent="0.2">
      <c r="B109" s="80" t="s">
        <v>218</v>
      </c>
      <c r="C109" s="81" t="s">
        <v>219</v>
      </c>
      <c r="D109" s="82"/>
      <c r="E109" s="82" t="str">
        <f t="shared" si="6"/>
        <v/>
      </c>
      <c r="F109" s="82"/>
      <c r="G109" s="83" t="str">
        <f t="shared" si="11"/>
        <v/>
      </c>
      <c r="H109" s="58"/>
      <c r="I109" s="84"/>
      <c r="J109" s="85" t="str">
        <f t="shared" si="7"/>
        <v/>
      </c>
      <c r="K109" s="58"/>
      <c r="L109" s="84"/>
      <c r="M109" s="85" t="str">
        <f t="shared" si="8"/>
        <v/>
      </c>
      <c r="N109" s="58"/>
      <c r="O109" s="84"/>
      <c r="P109" s="85" t="str">
        <f t="shared" si="9"/>
        <v/>
      </c>
      <c r="Q109" s="58"/>
      <c r="R109" s="84"/>
      <c r="S109" s="85" t="str">
        <f t="shared" si="10"/>
        <v/>
      </c>
      <c r="T109" s="58"/>
      <c r="U109" s="58"/>
    </row>
    <row r="110" spans="2:21" s="3" customFormat="1" ht="84" x14ac:dyDescent="0.2">
      <c r="B110" s="14" t="s">
        <v>220</v>
      </c>
      <c r="C110" s="9" t="s">
        <v>221</v>
      </c>
      <c r="D110" s="10" t="s">
        <v>51</v>
      </c>
      <c r="E110" s="11">
        <f t="shared" si="6"/>
        <v>4</v>
      </c>
      <c r="F110" s="73">
        <v>489818</v>
      </c>
      <c r="G110" s="12">
        <f t="shared" si="11"/>
        <v>1959272</v>
      </c>
      <c r="I110" s="62">
        <v>1</v>
      </c>
      <c r="J110" s="63">
        <f t="shared" si="7"/>
        <v>489818</v>
      </c>
      <c r="L110" s="62">
        <v>1</v>
      </c>
      <c r="M110" s="63">
        <f t="shared" si="8"/>
        <v>489818</v>
      </c>
      <c r="O110" s="62">
        <v>1</v>
      </c>
      <c r="P110" s="63">
        <f t="shared" si="9"/>
        <v>489818</v>
      </c>
      <c r="R110" s="62">
        <v>1</v>
      </c>
      <c r="S110" s="63">
        <f t="shared" si="10"/>
        <v>489818</v>
      </c>
    </row>
    <row r="111" spans="2:21" s="21" customFormat="1" ht="12" x14ac:dyDescent="0.2">
      <c r="B111" s="15"/>
      <c r="C111" s="16"/>
      <c r="D111" s="17"/>
      <c r="E111" s="18"/>
      <c r="F111" s="18"/>
      <c r="G111" s="18"/>
      <c r="H111" s="3"/>
      <c r="I111" s="19"/>
      <c r="J111" s="20"/>
      <c r="L111" s="19"/>
      <c r="M111" s="20"/>
      <c r="O111" s="19"/>
      <c r="P111" s="20"/>
      <c r="R111" s="19"/>
      <c r="S111" s="20"/>
    </row>
    <row r="112" spans="2:21" s="3" customFormat="1" ht="12" x14ac:dyDescent="0.2">
      <c r="B112" s="8"/>
      <c r="C112" s="22"/>
      <c r="D112" s="23"/>
      <c r="E112" s="23"/>
      <c r="F112" s="23"/>
      <c r="G112" s="24" t="s">
        <v>222</v>
      </c>
      <c r="I112" s="53" t="s">
        <v>223</v>
      </c>
      <c r="J112" s="13">
        <f>SUM(J7:J110)</f>
        <v>1255772061</v>
      </c>
      <c r="L112" s="53" t="s">
        <v>223</v>
      </c>
      <c r="M112" s="13">
        <f>SUM(M7:M110)</f>
        <v>2882564410</v>
      </c>
      <c r="O112" s="53" t="s">
        <v>223</v>
      </c>
      <c r="P112" s="13">
        <f>SUM(P7:P110)</f>
        <v>625618225</v>
      </c>
      <c r="R112" s="53" t="s">
        <v>223</v>
      </c>
      <c r="S112" s="13">
        <f>SUM(S7:S110)</f>
        <v>481622970</v>
      </c>
    </row>
    <row r="113" spans="2:20" s="21" customFormat="1" ht="12" x14ac:dyDescent="0.2">
      <c r="B113" s="15"/>
      <c r="C113" s="16"/>
      <c r="D113" s="17"/>
      <c r="E113" s="18"/>
      <c r="F113" s="18"/>
      <c r="G113" s="18"/>
      <c r="H113" s="3"/>
      <c r="I113" s="19"/>
      <c r="J113" s="20"/>
      <c r="L113" s="19"/>
      <c r="M113" s="20"/>
      <c r="O113" s="19"/>
      <c r="P113" s="20"/>
      <c r="R113" s="19"/>
      <c r="S113" s="20"/>
    </row>
    <row r="114" spans="2:20" s="21" customFormat="1" ht="12" x14ac:dyDescent="0.2">
      <c r="B114" s="67"/>
      <c r="C114" s="25"/>
      <c r="D114" s="24"/>
      <c r="E114" s="25"/>
      <c r="F114" s="24" t="s">
        <v>224</v>
      </c>
      <c r="G114" s="26">
        <f>SUM(G7:G110)</f>
        <v>5245577666</v>
      </c>
      <c r="H114" s="3"/>
    </row>
    <row r="115" spans="2:20" s="21" customFormat="1" ht="12" x14ac:dyDescent="0.2">
      <c r="B115" s="68"/>
      <c r="C115" s="27"/>
      <c r="D115" s="28"/>
      <c r="E115" s="29" t="s">
        <v>225</v>
      </c>
      <c r="F115" s="74">
        <v>0.20960000000000001</v>
      </c>
      <c r="G115" s="1">
        <f>+ROUND(F115*$G$114,0)</f>
        <v>1099473079</v>
      </c>
      <c r="H115" s="3"/>
    </row>
    <row r="116" spans="2:20" s="21" customFormat="1" ht="12" x14ac:dyDescent="0.2">
      <c r="B116" s="69"/>
      <c r="C116" s="27"/>
      <c r="D116" s="28"/>
      <c r="E116" s="30" t="s">
        <v>226</v>
      </c>
      <c r="F116" s="74">
        <v>0.01</v>
      </c>
      <c r="G116" s="1">
        <f>+ROUND(F116*$G$114,0)</f>
        <v>52455777</v>
      </c>
      <c r="H116" s="3"/>
    </row>
    <row r="117" spans="2:20" s="21" customFormat="1" ht="12" x14ac:dyDescent="0.2">
      <c r="B117" s="69"/>
      <c r="C117" s="27"/>
      <c r="D117" s="28"/>
      <c r="E117" s="30" t="s">
        <v>227</v>
      </c>
      <c r="F117" s="74">
        <v>0.04</v>
      </c>
      <c r="G117" s="1">
        <f>+ROUND(F117*$G$114,0)</f>
        <v>209823107</v>
      </c>
      <c r="H117" s="3"/>
    </row>
    <row r="118" spans="2:20" s="21" customFormat="1" ht="12" x14ac:dyDescent="0.2">
      <c r="B118" s="70"/>
      <c r="C118" s="31"/>
      <c r="F118" s="32"/>
      <c r="G118" s="33"/>
      <c r="H118" s="3"/>
    </row>
    <row r="119" spans="2:20" s="21" customFormat="1" ht="12" x14ac:dyDescent="0.2">
      <c r="B119" s="68"/>
      <c r="C119" s="34"/>
      <c r="D119" s="35"/>
      <c r="E119" s="35"/>
      <c r="F119" s="30" t="s">
        <v>228</v>
      </c>
      <c r="G119" s="1">
        <v>32128347</v>
      </c>
      <c r="H119" s="3"/>
    </row>
    <row r="120" spans="2:20" s="21" customFormat="1" ht="12" x14ac:dyDescent="0.2">
      <c r="B120" s="68"/>
      <c r="C120" s="34"/>
      <c r="D120" s="35"/>
      <c r="E120" s="36"/>
      <c r="F120" s="37" t="s">
        <v>229</v>
      </c>
      <c r="G120" s="1">
        <v>3000000</v>
      </c>
      <c r="H120" s="3"/>
    </row>
    <row r="121" spans="2:20" s="21" customFormat="1" ht="12" x14ac:dyDescent="0.2">
      <c r="B121" s="67"/>
      <c r="C121" s="27"/>
      <c r="D121" s="79"/>
      <c r="E121" s="38"/>
      <c r="F121" s="39" t="s">
        <v>230</v>
      </c>
      <c r="G121" s="1">
        <v>17133000</v>
      </c>
      <c r="H121" s="3"/>
    </row>
    <row r="122" spans="2:20" s="3" customFormat="1" ht="12" x14ac:dyDescent="0.2">
      <c r="B122" s="67"/>
      <c r="C122" s="40"/>
      <c r="D122" s="41"/>
      <c r="E122" s="41"/>
      <c r="F122" s="42" t="s">
        <v>231</v>
      </c>
      <c r="G122" s="2">
        <v>43006534</v>
      </c>
      <c r="I122" s="43"/>
      <c r="J122" s="44"/>
      <c r="L122" s="43"/>
      <c r="M122" s="44"/>
      <c r="O122" s="43"/>
      <c r="P122" s="44"/>
      <c r="R122" s="43"/>
      <c r="S122" s="44"/>
    </row>
    <row r="123" spans="2:20" s="21" customFormat="1" ht="12" x14ac:dyDescent="0.2">
      <c r="B123" s="69"/>
      <c r="C123" s="27"/>
      <c r="D123" s="45"/>
      <c r="E123" s="23"/>
      <c r="F123" s="24" t="s">
        <v>232</v>
      </c>
      <c r="G123" s="26">
        <f>SUM(G114:G122)</f>
        <v>6702597510</v>
      </c>
      <c r="H123" s="3"/>
    </row>
    <row r="124" spans="2:20" s="3" customFormat="1" ht="12" x14ac:dyDescent="0.2">
      <c r="B124" s="48"/>
      <c r="I124" s="46"/>
      <c r="J124" s="47"/>
      <c r="L124" s="46"/>
      <c r="M124" s="47"/>
      <c r="O124" s="46"/>
      <c r="P124" s="47"/>
      <c r="R124" s="46"/>
      <c r="S124" s="47"/>
    </row>
    <row r="125" spans="2:20" s="58" customFormat="1" ht="45.6" customHeight="1" x14ac:dyDescent="0.2">
      <c r="B125" s="94" t="s">
        <v>233</v>
      </c>
      <c r="C125" s="95"/>
      <c r="D125" s="95"/>
      <c r="E125" s="95"/>
      <c r="F125" s="95"/>
      <c r="G125" s="96"/>
      <c r="H125" s="60"/>
      <c r="I125" s="64"/>
      <c r="J125" s="64"/>
      <c r="K125" s="64"/>
      <c r="L125" s="64"/>
      <c r="M125" s="64"/>
      <c r="N125" s="64"/>
      <c r="O125" s="64"/>
      <c r="P125" s="64"/>
      <c r="Q125" s="64"/>
      <c r="R125" s="64"/>
      <c r="S125" s="64"/>
      <c r="T125" s="64"/>
    </row>
    <row r="126" spans="2:20" s="58" customFormat="1" ht="51.75" customHeight="1" x14ac:dyDescent="0.2">
      <c r="B126" s="97" t="s">
        <v>234</v>
      </c>
      <c r="C126" s="98"/>
      <c r="D126" s="98"/>
      <c r="E126" s="98"/>
      <c r="F126" s="98"/>
      <c r="G126" s="99"/>
      <c r="H126" s="60"/>
      <c r="I126" s="64"/>
      <c r="J126" s="64"/>
      <c r="K126" s="64"/>
      <c r="L126" s="64"/>
      <c r="M126" s="64"/>
      <c r="N126" s="64"/>
      <c r="O126" s="64"/>
      <c r="P126" s="64"/>
      <c r="Q126" s="64"/>
      <c r="R126" s="64"/>
      <c r="S126" s="64"/>
      <c r="T126" s="64"/>
    </row>
    <row r="127" spans="2:20" s="58" customFormat="1" ht="45.6" customHeight="1" x14ac:dyDescent="0.2">
      <c r="B127" s="100" t="s">
        <v>235</v>
      </c>
      <c r="C127" s="95"/>
      <c r="D127" s="95"/>
      <c r="E127" s="95"/>
      <c r="F127" s="95"/>
      <c r="G127" s="96"/>
      <c r="H127" s="60"/>
      <c r="I127" s="64"/>
      <c r="J127" s="64"/>
      <c r="K127" s="64"/>
      <c r="L127" s="64"/>
      <c r="M127" s="64"/>
      <c r="N127" s="64"/>
      <c r="O127" s="64"/>
      <c r="P127" s="64"/>
      <c r="Q127" s="64"/>
      <c r="R127" s="64"/>
      <c r="S127" s="64"/>
      <c r="T127" s="64"/>
    </row>
    <row r="128" spans="2:20" s="58" customFormat="1" ht="54" customHeight="1" x14ac:dyDescent="0.2">
      <c r="B128" s="94" t="s">
        <v>236</v>
      </c>
      <c r="C128" s="101"/>
      <c r="D128" s="101"/>
      <c r="E128" s="101"/>
      <c r="F128" s="101"/>
      <c r="G128" s="102"/>
      <c r="H128" s="60"/>
      <c r="I128" s="64"/>
      <c r="J128" s="64"/>
      <c r="K128" s="64"/>
      <c r="L128" s="64"/>
      <c r="M128" s="64"/>
      <c r="N128" s="64"/>
      <c r="O128" s="64"/>
      <c r="P128" s="64"/>
      <c r="Q128" s="64"/>
      <c r="R128" s="64"/>
      <c r="S128" s="64"/>
      <c r="T128" s="64"/>
    </row>
    <row r="129" spans="2:19" s="54" customFormat="1" ht="11.25" x14ac:dyDescent="0.2">
      <c r="B129" s="77"/>
      <c r="C129" s="78"/>
      <c r="D129" s="78"/>
      <c r="E129" s="78"/>
      <c r="F129" s="78"/>
      <c r="G129" s="78"/>
      <c r="I129" s="55"/>
      <c r="J129" s="56"/>
      <c r="L129" s="55"/>
      <c r="M129" s="56"/>
      <c r="O129" s="55"/>
      <c r="P129" s="56"/>
      <c r="R129" s="55"/>
      <c r="S129" s="56"/>
    </row>
    <row r="130" spans="2:19" s="3" customFormat="1" ht="12" x14ac:dyDescent="0.2">
      <c r="B130" s="48"/>
      <c r="I130" s="46"/>
      <c r="J130" s="47"/>
      <c r="L130" s="46"/>
      <c r="M130" s="47"/>
      <c r="O130" s="46"/>
      <c r="P130" s="47"/>
      <c r="R130" s="46"/>
      <c r="S130" s="47"/>
    </row>
    <row r="131" spans="2:19" s="3" customFormat="1" ht="12" x14ac:dyDescent="0.2">
      <c r="B131" s="48"/>
      <c r="I131" s="46"/>
      <c r="J131" s="47"/>
      <c r="L131" s="46"/>
      <c r="M131" s="47"/>
      <c r="O131" s="46"/>
      <c r="P131" s="47"/>
      <c r="R131" s="46"/>
      <c r="S131" s="47"/>
    </row>
    <row r="132" spans="2:19" s="3" customFormat="1" x14ac:dyDescent="0.2">
      <c r="B132" s="48"/>
      <c r="C132" s="103"/>
      <c r="D132" s="103"/>
      <c r="E132" s="103"/>
      <c r="F132" s="103"/>
      <c r="G132" s="103"/>
      <c r="I132" s="46"/>
      <c r="J132" s="47"/>
      <c r="L132" s="46"/>
      <c r="M132" s="47"/>
      <c r="O132" s="46"/>
      <c r="P132" s="47"/>
      <c r="R132" s="46"/>
      <c r="S132" s="47"/>
    </row>
    <row r="133" spans="2:19" x14ac:dyDescent="0.2">
      <c r="D133" s="3"/>
      <c r="E133" s="3"/>
      <c r="F133" s="3"/>
      <c r="G133" s="3"/>
      <c r="H133" s="3"/>
      <c r="I133" s="46"/>
      <c r="J133" s="47"/>
      <c r="L133" s="46"/>
      <c r="M133" s="47"/>
      <c r="O133" s="46"/>
      <c r="P133" s="47"/>
      <c r="R133" s="46"/>
      <c r="S133" s="47"/>
    </row>
    <row r="134" spans="2:19" x14ac:dyDescent="0.2">
      <c r="D134" s="3"/>
      <c r="E134" s="3"/>
      <c r="F134" s="3"/>
      <c r="G134" s="3"/>
      <c r="H134" s="3"/>
      <c r="I134" s="46"/>
      <c r="J134" s="47"/>
      <c r="L134" s="46"/>
      <c r="M134" s="47"/>
      <c r="O134" s="46"/>
      <c r="P134" s="47"/>
      <c r="R134" s="46"/>
      <c r="S134" s="47"/>
    </row>
    <row r="135" spans="2:19" x14ac:dyDescent="0.2">
      <c r="D135" s="3"/>
      <c r="E135" s="3"/>
      <c r="F135" s="3"/>
      <c r="G135" s="3"/>
      <c r="H135" s="3"/>
      <c r="I135" s="46"/>
      <c r="J135" s="47"/>
      <c r="L135" s="46"/>
      <c r="M135" s="47"/>
      <c r="O135" s="46"/>
      <c r="P135" s="47"/>
      <c r="R135" s="46"/>
      <c r="S135" s="47"/>
    </row>
    <row r="136" spans="2:19" x14ac:dyDescent="0.2">
      <c r="D136" s="3"/>
      <c r="E136" s="3"/>
      <c r="F136" s="3"/>
      <c r="G136" s="3"/>
      <c r="H136" s="3"/>
      <c r="I136" s="46"/>
      <c r="J136" s="47"/>
      <c r="L136" s="46"/>
      <c r="M136" s="47"/>
      <c r="O136" s="46"/>
      <c r="P136" s="47"/>
      <c r="R136" s="46"/>
      <c r="S136" s="47"/>
    </row>
    <row r="137" spans="2:19" x14ac:dyDescent="0.2">
      <c r="D137" s="3"/>
      <c r="E137" s="3"/>
      <c r="F137" s="3"/>
      <c r="G137" s="3"/>
      <c r="H137" s="3"/>
      <c r="I137" s="46"/>
      <c r="J137" s="47"/>
      <c r="L137" s="46"/>
      <c r="M137" s="47"/>
      <c r="O137" s="46"/>
      <c r="P137" s="47"/>
      <c r="R137" s="46"/>
      <c r="S137" s="47"/>
    </row>
    <row r="138" spans="2:19" x14ac:dyDescent="0.2">
      <c r="D138" s="3"/>
      <c r="E138" s="3"/>
      <c r="F138" s="3"/>
      <c r="G138" s="3"/>
      <c r="H138" s="3"/>
      <c r="I138" s="46"/>
      <c r="J138" s="47"/>
      <c r="L138" s="46"/>
      <c r="M138" s="47"/>
      <c r="O138" s="46"/>
      <c r="P138" s="47"/>
      <c r="R138" s="46"/>
      <c r="S138" s="47"/>
    </row>
    <row r="139" spans="2:19" x14ac:dyDescent="0.2">
      <c r="D139" s="3"/>
      <c r="E139" s="3"/>
      <c r="F139" s="3"/>
      <c r="G139" s="3"/>
      <c r="H139" s="3"/>
      <c r="I139" s="46"/>
      <c r="J139" s="47"/>
      <c r="L139" s="46"/>
      <c r="M139" s="47"/>
      <c r="O139" s="46"/>
      <c r="P139" s="47"/>
      <c r="R139" s="46"/>
      <c r="S139" s="47"/>
    </row>
    <row r="140" spans="2:19" x14ac:dyDescent="0.2">
      <c r="D140" s="3"/>
      <c r="E140" s="3"/>
      <c r="F140" s="3"/>
      <c r="G140" s="3"/>
      <c r="H140" s="3"/>
      <c r="I140" s="46"/>
      <c r="J140" s="47"/>
      <c r="L140" s="46"/>
      <c r="M140" s="47"/>
      <c r="O140" s="46"/>
      <c r="P140" s="47"/>
      <c r="R140" s="46"/>
      <c r="S140" s="47"/>
    </row>
    <row r="141" spans="2:19" x14ac:dyDescent="0.2">
      <c r="D141" s="3"/>
      <c r="E141" s="3"/>
      <c r="F141" s="3"/>
      <c r="G141" s="3"/>
      <c r="H141" s="3"/>
      <c r="I141" s="46"/>
      <c r="J141" s="47"/>
      <c r="L141" s="46"/>
      <c r="M141" s="47"/>
      <c r="O141" s="46"/>
      <c r="P141" s="47"/>
      <c r="R141" s="46"/>
      <c r="S141" s="47"/>
    </row>
    <row r="142" spans="2:19" x14ac:dyDescent="0.2">
      <c r="D142" s="3"/>
      <c r="E142" s="3"/>
      <c r="F142" s="3"/>
      <c r="G142" s="3"/>
      <c r="H142" s="3"/>
      <c r="I142" s="46"/>
      <c r="J142" s="47"/>
      <c r="L142" s="46"/>
      <c r="M142" s="47"/>
      <c r="O142" s="46"/>
      <c r="P142" s="47"/>
      <c r="R142" s="46"/>
      <c r="S142" s="47"/>
    </row>
    <row r="143" spans="2:19" x14ac:dyDescent="0.2">
      <c r="D143" s="3"/>
      <c r="E143" s="3"/>
      <c r="F143" s="3"/>
      <c r="G143" s="3"/>
      <c r="H143" s="3"/>
      <c r="I143" s="46"/>
      <c r="J143" s="47"/>
      <c r="L143" s="46"/>
      <c r="M143" s="47"/>
      <c r="O143" s="46"/>
      <c r="P143" s="47"/>
      <c r="R143" s="46"/>
      <c r="S143" s="47"/>
    </row>
    <row r="144" spans="2:19" x14ac:dyDescent="0.2">
      <c r="D144" s="3"/>
      <c r="E144" s="3"/>
      <c r="F144" s="3"/>
      <c r="G144" s="3"/>
      <c r="H144" s="3"/>
      <c r="I144" s="46"/>
      <c r="J144" s="47"/>
      <c r="L144" s="46"/>
      <c r="M144" s="47"/>
      <c r="O144" s="46"/>
      <c r="P144" s="47"/>
      <c r="R144" s="46"/>
      <c r="S144" s="47"/>
    </row>
    <row r="145" spans="4:19" x14ac:dyDescent="0.2">
      <c r="D145" s="3"/>
      <c r="E145" s="3"/>
      <c r="F145" s="3"/>
      <c r="G145" s="3"/>
      <c r="H145" s="3"/>
      <c r="I145" s="46"/>
      <c r="J145" s="47"/>
      <c r="L145" s="46"/>
      <c r="M145" s="47"/>
      <c r="O145" s="46"/>
      <c r="P145" s="47"/>
      <c r="R145" s="46"/>
      <c r="S145" s="47"/>
    </row>
    <row r="146" spans="4:19" x14ac:dyDescent="0.2">
      <c r="D146" s="3"/>
      <c r="E146" s="3"/>
      <c r="F146" s="3"/>
      <c r="G146" s="3"/>
      <c r="H146" s="3"/>
      <c r="I146" s="46"/>
      <c r="J146" s="47"/>
      <c r="L146" s="46"/>
      <c r="M146" s="47"/>
      <c r="O146" s="46"/>
      <c r="P146" s="47"/>
      <c r="R146" s="46"/>
      <c r="S146" s="47"/>
    </row>
  </sheetData>
  <mergeCells count="10">
    <mergeCell ref="B126:G126"/>
    <mergeCell ref="B127:G127"/>
    <mergeCell ref="B128:G128"/>
    <mergeCell ref="C132:G132"/>
    <mergeCell ref="C4:G4"/>
    <mergeCell ref="I4:J4"/>
    <mergeCell ref="L4:M4"/>
    <mergeCell ref="O4:P4"/>
    <mergeCell ref="R4:S4"/>
    <mergeCell ref="B125:G125"/>
  </mergeCells>
  <conditionalFormatting sqref="F8 F10 F12:F13 F15 F18:F21 F23:F25 F28:F30 F32:F38 F50:F52 F55 F57 F60:F61 F64:F66 F68:F72 F74 F88 F91 F93:F94 F110">
    <cfRule type="containsBlanks" dxfId="44" priority="43">
      <formula>LEN(TRIM(F8))=0</formula>
    </cfRule>
  </conditionalFormatting>
  <conditionalFormatting sqref="F40:F41">
    <cfRule type="containsBlanks" dxfId="43" priority="35">
      <formula>LEN(TRIM(F40))=0</formula>
    </cfRule>
  </conditionalFormatting>
  <conditionalFormatting sqref="F43:F45">
    <cfRule type="containsBlanks" dxfId="42" priority="30">
      <formula>LEN(TRIM(F43))=0</formula>
    </cfRule>
  </conditionalFormatting>
  <conditionalFormatting sqref="F48">
    <cfRule type="containsBlanks" dxfId="41" priority="25">
      <formula>LEN(TRIM(F48))=0</formula>
    </cfRule>
  </conditionalFormatting>
  <conditionalFormatting sqref="F77:F81">
    <cfRule type="containsBlanks" dxfId="40" priority="20">
      <formula>LEN(TRIM(F77))=0</formula>
    </cfRule>
  </conditionalFormatting>
  <conditionalFormatting sqref="F83:F85">
    <cfRule type="containsBlanks" dxfId="39" priority="17">
      <formula>LEN(TRIM(F83))=0</formula>
    </cfRule>
  </conditionalFormatting>
  <conditionalFormatting sqref="F97:F98 F100">
    <cfRule type="containsBlanks" dxfId="38" priority="6">
      <formula>LEN(TRIM(F97))=0</formula>
    </cfRule>
  </conditionalFormatting>
  <conditionalFormatting sqref="F103 F105 F107">
    <cfRule type="containsBlanks" dxfId="37" priority="13">
      <formula>LEN(TRIM(F103))=0</formula>
    </cfRule>
  </conditionalFormatting>
  <conditionalFormatting sqref="F115:F117">
    <cfRule type="containsBlanks" dxfId="36" priority="42">
      <formula>LEN(TRIM(F115))=0</formula>
    </cfRule>
  </conditionalFormatting>
  <conditionalFormatting sqref="I8 L8 R8 I15 L15 R15 I18:I21 L18:L21 O18:O21 R18:R21 I23:I25 L23:L25 R23:R25 I28:I30 L28:L30 R28:R30 I32:I38 L32:L38 R32:R38 I50:I52 L50:L52 R50:R52 I55 L55 R55 I57 L57 R57 I60:I61 L60:L61 R60:R61 I68:I72 L68:L72 R68:R72 I74 L74 R74 I88 L88 R88 I91 L91 R91 I93:I94 L93:L94 R93:R94 I110 L110 R110">
    <cfRule type="containsBlanks" dxfId="35" priority="41" stopIfTrue="1">
      <formula>LEN(TRIM(I8))=0</formula>
    </cfRule>
  </conditionalFormatting>
  <conditionalFormatting sqref="I10 L10 R10 I12:I13 L12:L13 R12:R13 I64:I66 L64:L66 R64:R66">
    <cfRule type="containsBlanks" dxfId="34" priority="45" stopIfTrue="1">
      <formula>LEN(TRIM(I10))=0</formula>
    </cfRule>
  </conditionalFormatting>
  <conditionalFormatting sqref="I40:I41 L40:L41 R40:R41">
    <cfRule type="containsBlanks" dxfId="33" priority="34" stopIfTrue="1">
      <formula>LEN(TRIM(I40))=0</formula>
    </cfRule>
  </conditionalFormatting>
  <conditionalFormatting sqref="I43:I45 L43:L45 R43:R45">
    <cfRule type="containsBlanks" dxfId="32" priority="29" stopIfTrue="1">
      <formula>LEN(TRIM(I43))=0</formula>
    </cfRule>
  </conditionalFormatting>
  <conditionalFormatting sqref="I48 L48 R48">
    <cfRule type="containsBlanks" dxfId="31" priority="24" stopIfTrue="1">
      <formula>LEN(TRIM(I48))=0</formula>
    </cfRule>
  </conditionalFormatting>
  <conditionalFormatting sqref="I77:I81 L77:L81 O77:O81 R77:R81">
    <cfRule type="containsBlanks" dxfId="30" priority="19" stopIfTrue="1">
      <formula>LEN(TRIM(I77))=0</formula>
    </cfRule>
  </conditionalFormatting>
  <conditionalFormatting sqref="I83:I85 L83:L85 O83:O85 R83:R85">
    <cfRule type="containsBlanks" dxfId="29" priority="16" stopIfTrue="1">
      <formula>LEN(TRIM(I83))=0</formula>
    </cfRule>
  </conditionalFormatting>
  <conditionalFormatting sqref="I97:I98 L97:L98 R97:R98 I100 L100 R100">
    <cfRule type="containsBlanks" dxfId="28" priority="5" stopIfTrue="1">
      <formula>LEN(TRIM(I97))=0</formula>
    </cfRule>
  </conditionalFormatting>
  <conditionalFormatting sqref="I103 L103 R103 I105 L105 R105 I107 L107 R107">
    <cfRule type="containsBlanks" dxfId="27" priority="12" stopIfTrue="1">
      <formula>LEN(TRIM(I103))=0</formula>
    </cfRule>
  </conditionalFormatting>
  <conditionalFormatting sqref="J8 M8 S8 J10 M10 P10 S10 J15 M15 S15 J18:J21 M18:M21 P18:P21 S18:S21 J28:J30 M28:M30 P28:P30 S28:S30 J32:J38 M32:M38 S32:S38 J50:J52 M50:M52 S50:S52 J55 M55 S55 J57 M57 S57 J60:J61 M60:M61 S60:S61 J68:J72 M68:M72 S68:S72 J88 M88 S88 J91 M91 P91 S91 J93:J94 M93:M94 S93:S94 J103 M103 P103 S103 J110 M110 P110 S110">
    <cfRule type="expression" dxfId="26" priority="40" stopIfTrue="1">
      <formula>I8=""</formula>
    </cfRule>
  </conditionalFormatting>
  <conditionalFormatting sqref="J12:J13 M12:M13 S12:S13 J23:J25 M23:M25 S23:S25 J64:J66 M64:M66 S64:S66 J74 M74 S74">
    <cfRule type="expression" dxfId="25" priority="44" stopIfTrue="1">
      <formula>I12=""</formula>
    </cfRule>
  </conditionalFormatting>
  <conditionalFormatting sqref="J40:J41 M40:M41 S40:S41">
    <cfRule type="expression" dxfId="24" priority="33" stopIfTrue="1">
      <formula>I40=""</formula>
    </cfRule>
  </conditionalFormatting>
  <conditionalFormatting sqref="J43:J45 M43:M45 S43:S45">
    <cfRule type="expression" dxfId="23" priority="28" stopIfTrue="1">
      <formula>I43=""</formula>
    </cfRule>
  </conditionalFormatting>
  <conditionalFormatting sqref="J48 M48 S48">
    <cfRule type="expression" dxfId="22" priority="23" stopIfTrue="1">
      <formula>I48=""</formula>
    </cfRule>
  </conditionalFormatting>
  <conditionalFormatting sqref="J77:J81 M77:M81 P77:P81 S77:S81">
    <cfRule type="expression" dxfId="21" priority="18" stopIfTrue="1">
      <formula>I77=""</formula>
    </cfRule>
  </conditionalFormatting>
  <conditionalFormatting sqref="J83:J85 M83:M85 P83:P85 S83:S85">
    <cfRule type="expression" dxfId="20" priority="15" stopIfTrue="1">
      <formula>I83=""</formula>
    </cfRule>
  </conditionalFormatting>
  <conditionalFormatting sqref="J97:J98 M97:M98 S97:S98">
    <cfRule type="expression" dxfId="19" priority="4" stopIfTrue="1">
      <formula>I97=""</formula>
    </cfRule>
  </conditionalFormatting>
  <conditionalFormatting sqref="J100 M100 S100">
    <cfRule type="expression" dxfId="18" priority="7" stopIfTrue="1">
      <formula>I100=""</formula>
    </cfRule>
  </conditionalFormatting>
  <conditionalFormatting sqref="J105 M105 S105">
    <cfRule type="expression" dxfId="17" priority="14" stopIfTrue="1">
      <formula>I105=""</formula>
    </cfRule>
  </conditionalFormatting>
  <conditionalFormatting sqref="J107 M107 S107">
    <cfRule type="expression" dxfId="16" priority="11" stopIfTrue="1">
      <formula>I107=""</formula>
    </cfRule>
  </conditionalFormatting>
  <conditionalFormatting sqref="O8 O15 O23:O25 O28:O30 O32:O38 O50:O52 O55 O57 O60:O61 O68:O72 O74 O88 O91 O93:O94 O110">
    <cfRule type="containsBlanks" dxfId="15" priority="37" stopIfTrue="1">
      <formula>LEN(TRIM(O8))=0</formula>
    </cfRule>
  </conditionalFormatting>
  <conditionalFormatting sqref="O10 O12:O13 O64:O66">
    <cfRule type="containsBlanks" dxfId="14" priority="39" stopIfTrue="1">
      <formula>LEN(TRIM(O10))=0</formula>
    </cfRule>
  </conditionalFormatting>
  <conditionalFormatting sqref="O40:O41">
    <cfRule type="containsBlanks" dxfId="13" priority="32" stopIfTrue="1">
      <formula>LEN(TRIM(O40))=0</formula>
    </cfRule>
  </conditionalFormatting>
  <conditionalFormatting sqref="O43:O45">
    <cfRule type="containsBlanks" dxfId="12" priority="27" stopIfTrue="1">
      <formula>LEN(TRIM(O43))=0</formula>
    </cfRule>
  </conditionalFormatting>
  <conditionalFormatting sqref="O48">
    <cfRule type="containsBlanks" dxfId="11" priority="22" stopIfTrue="1">
      <formula>LEN(TRIM(O48))=0</formula>
    </cfRule>
  </conditionalFormatting>
  <conditionalFormatting sqref="O97:O98 O100">
    <cfRule type="containsBlanks" dxfId="10" priority="2" stopIfTrue="1">
      <formula>LEN(TRIM(O97))=0</formula>
    </cfRule>
  </conditionalFormatting>
  <conditionalFormatting sqref="O103 O105 O107">
    <cfRule type="containsBlanks" dxfId="9" priority="9" stopIfTrue="1">
      <formula>LEN(TRIM(O103))=0</formula>
    </cfRule>
  </conditionalFormatting>
  <conditionalFormatting sqref="P8 P15 P32:P38 P50:P52 P55 P57 P60:P61 P68:P72 P88 P93:P94">
    <cfRule type="expression" dxfId="8" priority="36" stopIfTrue="1">
      <formula>O8=""</formula>
    </cfRule>
  </conditionalFormatting>
  <conditionalFormatting sqref="P12:P13 P23:P25 P64:P66 P74">
    <cfRule type="expression" dxfId="7" priority="38" stopIfTrue="1">
      <formula>O12=""</formula>
    </cfRule>
  </conditionalFormatting>
  <conditionalFormatting sqref="P40:P41">
    <cfRule type="expression" dxfId="6" priority="31" stopIfTrue="1">
      <formula>O40=""</formula>
    </cfRule>
  </conditionalFormatting>
  <conditionalFormatting sqref="P43:P45">
    <cfRule type="expression" dxfId="5" priority="26" stopIfTrue="1">
      <formula>O43=""</formula>
    </cfRule>
  </conditionalFormatting>
  <conditionalFormatting sqref="P48">
    <cfRule type="expression" dxfId="4" priority="21" stopIfTrue="1">
      <formula>O48=""</formula>
    </cfRule>
  </conditionalFormatting>
  <conditionalFormatting sqref="P97:P98">
    <cfRule type="expression" dxfId="3" priority="1" stopIfTrue="1">
      <formula>O97=""</formula>
    </cfRule>
  </conditionalFormatting>
  <conditionalFormatting sqref="P100">
    <cfRule type="expression" dxfId="2" priority="3" stopIfTrue="1">
      <formula>O100=""</formula>
    </cfRule>
  </conditionalFormatting>
  <conditionalFormatting sqref="P105">
    <cfRule type="expression" dxfId="1" priority="10" stopIfTrue="1">
      <formula>O105=""</formula>
    </cfRule>
  </conditionalFormatting>
  <conditionalFormatting sqref="P107">
    <cfRule type="expression" dxfId="0" priority="8" stopIfTrue="1">
      <formula>O107=""</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NATHALIA.GONZALEZ</dc:creator>
  <cp:keywords/>
  <dc:description/>
  <cp:lastModifiedBy>Angela Maria Diaz Molina</cp:lastModifiedBy>
  <cp:revision/>
  <dcterms:created xsi:type="dcterms:W3CDTF">2025-03-19T19:56:01Z</dcterms:created>
  <dcterms:modified xsi:type="dcterms:W3CDTF">2026-09-28T14:09:20Z</dcterms:modified>
  <cp:category/>
  <cp:contentStatus/>
</cp:coreProperties>
</file>