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4"/>
  <workbookPr codeName="ThisWorkbook"/>
  <mc:AlternateContent xmlns:mc="http://schemas.openxmlformats.org/markup-compatibility/2006">
    <mc:Choice Requires="x15">
      <x15ac:absPath xmlns:x15ac="http://schemas.microsoft.com/office/spreadsheetml/2010/11/ac" url="https://indermedellin-my.sharepoint.com/personal/alison_restrepo_inder_gov_co/Documents/Escritorio/LICITACIONES/LP-0XX-2026 MANTENIMIENTO DE PISCINAS/"/>
    </mc:Choice>
  </mc:AlternateContent>
  <xr:revisionPtr revIDLastSave="177" documentId="8_{FC6AF674-F42C-41BE-8989-2AB3B7143FFC}" xr6:coauthVersionLast="47" xr6:coauthVersionMax="47" xr10:uidLastSave="{A2D25A72-442F-4858-9371-41100D7ECC3C}"/>
  <bookViews>
    <workbookView xWindow="-120" yWindow="-120" windowWidth="29040" windowHeight="15720" xr2:uid="{D2DEA69F-3044-40BB-8E44-1271AFEDDEAC}"/>
  </bookViews>
  <sheets>
    <sheet name="PPTO OFICIAL" sheetId="1" r:id="rId1"/>
  </sheets>
  <externalReferences>
    <externalReference r:id="rId2"/>
  </externalReferences>
  <definedNames>
    <definedName name="_xlnm.Print_Area">#REF!</definedName>
    <definedName name="INSU">#REF!</definedName>
    <definedName name="INSUMOS">#REF!</definedName>
    <definedName name="SUBA">'[1]SUB APU'!$A:$D</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449" i="1" l="1"/>
  <c r="J436" i="1"/>
  <c r="J435" i="1"/>
  <c r="J434" i="1"/>
  <c r="J433" i="1"/>
  <c r="J432" i="1"/>
  <c r="J431" i="1"/>
  <c r="J430" i="1"/>
  <c r="J429" i="1"/>
  <c r="J428" i="1"/>
  <c r="J427" i="1"/>
  <c r="J426" i="1"/>
  <c r="J425" i="1"/>
  <c r="J424" i="1"/>
  <c r="J423" i="1"/>
  <c r="J422" i="1"/>
  <c r="J421" i="1"/>
  <c r="J420" i="1"/>
  <c r="J419" i="1"/>
  <c r="J418" i="1"/>
  <c r="J417" i="1"/>
  <c r="J416" i="1"/>
  <c r="J415" i="1"/>
  <c r="J414" i="1"/>
  <c r="J413" i="1"/>
  <c r="J412" i="1"/>
  <c r="J411" i="1"/>
  <c r="J410" i="1"/>
  <c r="J409" i="1"/>
  <c r="J408" i="1"/>
  <c r="J407" i="1"/>
  <c r="J406" i="1"/>
  <c r="J405" i="1"/>
  <c r="J404" i="1"/>
  <c r="J403" i="1"/>
  <c r="J402" i="1"/>
  <c r="J401" i="1"/>
  <c r="J400" i="1"/>
  <c r="J399" i="1"/>
  <c r="J398" i="1"/>
  <c r="J397" i="1"/>
  <c r="J396" i="1"/>
  <c r="J395" i="1"/>
  <c r="J394" i="1"/>
  <c r="J393" i="1"/>
  <c r="J392" i="1"/>
  <c r="J391" i="1"/>
  <c r="J390" i="1"/>
  <c r="J389" i="1"/>
  <c r="J388" i="1"/>
  <c r="J387" i="1"/>
  <c r="J386" i="1"/>
  <c r="J385" i="1"/>
  <c r="J384" i="1"/>
  <c r="J383" i="1"/>
  <c r="J382" i="1"/>
  <c r="J381" i="1"/>
  <c r="J380" i="1"/>
  <c r="J379" i="1"/>
  <c r="J378" i="1"/>
  <c r="J377" i="1"/>
  <c r="J376" i="1"/>
  <c r="J375" i="1"/>
  <c r="J374" i="1"/>
  <c r="J373" i="1"/>
  <c r="J372" i="1"/>
  <c r="J371" i="1"/>
  <c r="J370" i="1"/>
  <c r="J369" i="1"/>
  <c r="J368" i="1"/>
  <c r="J367" i="1"/>
  <c r="J366" i="1"/>
  <c r="J365" i="1"/>
  <c r="J364" i="1"/>
  <c r="J363" i="1"/>
  <c r="J362" i="1"/>
  <c r="J361" i="1"/>
  <c r="J360" i="1"/>
  <c r="J359" i="1"/>
  <c r="J358" i="1"/>
  <c r="J357" i="1"/>
  <c r="J356" i="1"/>
  <c r="J355" i="1"/>
  <c r="J354" i="1"/>
  <c r="J353" i="1"/>
  <c r="J352" i="1"/>
  <c r="J351" i="1"/>
  <c r="J350" i="1"/>
  <c r="J349" i="1"/>
  <c r="J348" i="1"/>
  <c r="J347" i="1"/>
  <c r="J346" i="1"/>
  <c r="J345" i="1"/>
  <c r="J344" i="1"/>
  <c r="J343" i="1"/>
  <c r="J342" i="1"/>
  <c r="J341" i="1"/>
  <c r="J340" i="1"/>
  <c r="J339" i="1"/>
  <c r="J338" i="1"/>
  <c r="J337" i="1"/>
  <c r="J336" i="1"/>
  <c r="J335" i="1"/>
  <c r="J334" i="1"/>
  <c r="J333" i="1"/>
  <c r="J332" i="1"/>
  <c r="J331" i="1"/>
  <c r="J330" i="1"/>
  <c r="J329" i="1"/>
  <c r="J328" i="1"/>
  <c r="J327" i="1"/>
  <c r="J326" i="1"/>
  <c r="J325" i="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1" i="1"/>
  <c r="J240" i="1"/>
  <c r="J239" i="1"/>
  <c r="J238" i="1"/>
  <c r="J237" i="1"/>
  <c r="J236" i="1"/>
  <c r="J235" i="1"/>
  <c r="J234" i="1"/>
  <c r="J233" i="1"/>
  <c r="J232" i="1"/>
  <c r="J231" i="1"/>
  <c r="J230" i="1"/>
  <c r="J229" i="1"/>
  <c r="J228" i="1"/>
  <c r="J227" i="1"/>
  <c r="J226" i="1"/>
  <c r="J225" i="1"/>
  <c r="J224" i="1"/>
  <c r="J223" i="1"/>
  <c r="J222" i="1"/>
  <c r="J221" i="1"/>
  <c r="J220" i="1"/>
  <c r="J219" i="1"/>
  <c r="J218" i="1"/>
  <c r="J217" i="1"/>
  <c r="J216" i="1"/>
  <c r="J215" i="1"/>
  <c r="J214" i="1"/>
  <c r="J213" i="1"/>
  <c r="J212" i="1"/>
  <c r="J211" i="1"/>
  <c r="J210" i="1"/>
  <c r="J209" i="1"/>
  <c r="J208" i="1"/>
  <c r="J207" i="1"/>
  <c r="J206" i="1"/>
  <c r="J205" i="1"/>
  <c r="J204" i="1"/>
  <c r="J203" i="1"/>
  <c r="J202" i="1"/>
  <c r="J201" i="1"/>
  <c r="J200" i="1"/>
  <c r="J199" i="1"/>
  <c r="J198" i="1"/>
  <c r="J197" i="1"/>
  <c r="J196" i="1"/>
  <c r="J195" i="1"/>
  <c r="J194" i="1"/>
  <c r="J193" i="1"/>
  <c r="J192" i="1"/>
  <c r="J191" i="1"/>
  <c r="J190" i="1"/>
  <c r="J189" i="1"/>
  <c r="J188" i="1"/>
  <c r="J187" i="1"/>
  <c r="J186" i="1"/>
  <c r="J185" i="1"/>
  <c r="J184" i="1"/>
  <c r="J183" i="1"/>
  <c r="J182" i="1"/>
  <c r="J181" i="1"/>
  <c r="J180" i="1"/>
  <c r="J179" i="1"/>
  <c r="J178" i="1"/>
  <c r="J177" i="1"/>
  <c r="J176" i="1"/>
  <c r="J175" i="1"/>
  <c r="J174" i="1"/>
  <c r="J173" i="1"/>
  <c r="J172" i="1"/>
  <c r="J171" i="1"/>
  <c r="J170" i="1"/>
  <c r="J169" i="1"/>
  <c r="J168" i="1"/>
  <c r="J167" i="1"/>
  <c r="J166" i="1"/>
  <c r="J165" i="1"/>
  <c r="J164" i="1"/>
  <c r="J163" i="1"/>
  <c r="J162" i="1"/>
  <c r="J161" i="1"/>
  <c r="J160" i="1"/>
  <c r="J159" i="1"/>
  <c r="J158" i="1"/>
  <c r="J157" i="1"/>
  <c r="J156" i="1"/>
  <c r="J155" i="1"/>
  <c r="J154" i="1"/>
  <c r="J153" i="1"/>
  <c r="J152" i="1"/>
  <c r="J151" i="1"/>
  <c r="J150" i="1"/>
  <c r="J149" i="1"/>
  <c r="J148" i="1"/>
  <c r="J147" i="1"/>
  <c r="J146" i="1"/>
  <c r="J145" i="1"/>
  <c r="J144" i="1"/>
  <c r="J143" i="1"/>
  <c r="J142" i="1"/>
  <c r="J141" i="1"/>
  <c r="J140" i="1"/>
  <c r="J139" i="1"/>
  <c r="J138" i="1"/>
  <c r="J137" i="1"/>
  <c r="J136" i="1"/>
  <c r="J135" i="1"/>
  <c r="J134" i="1"/>
  <c r="J133" i="1"/>
  <c r="J132" i="1"/>
  <c r="J131" i="1"/>
  <c r="J130" i="1"/>
  <c r="J129" i="1"/>
  <c r="J128" i="1"/>
  <c r="J127" i="1"/>
  <c r="J126" i="1"/>
  <c r="J125" i="1"/>
  <c r="J124" i="1"/>
  <c r="J123" i="1"/>
  <c r="J122" i="1"/>
  <c r="J121" i="1"/>
  <c r="J120" i="1"/>
  <c r="J119" i="1"/>
  <c r="J118" i="1"/>
  <c r="J117" i="1"/>
  <c r="J116" i="1"/>
  <c r="J115" i="1"/>
  <c r="J114" i="1"/>
  <c r="J113" i="1"/>
  <c r="J112" i="1"/>
  <c r="J111" i="1"/>
  <c r="J110" i="1"/>
  <c r="J109" i="1"/>
  <c r="J108" i="1"/>
  <c r="J107" i="1"/>
  <c r="J106" i="1"/>
  <c r="J105" i="1"/>
  <c r="J104" i="1"/>
  <c r="J103" i="1"/>
  <c r="J102" i="1"/>
  <c r="J101" i="1"/>
  <c r="J100" i="1"/>
  <c r="J99" i="1"/>
  <c r="J98" i="1"/>
  <c r="J97" i="1"/>
  <c r="J96" i="1"/>
  <c r="J95" i="1"/>
  <c r="J94" i="1"/>
  <c r="J93" i="1"/>
  <c r="J92" i="1"/>
  <c r="J91" i="1"/>
  <c r="J90" i="1"/>
  <c r="J89" i="1"/>
  <c r="J88" i="1"/>
  <c r="J87" i="1"/>
  <c r="J86" i="1"/>
  <c r="J85" i="1"/>
  <c r="J84" i="1"/>
  <c r="J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21" i="1"/>
  <c r="J20" i="1"/>
  <c r="J19" i="1"/>
  <c r="J18" i="1"/>
  <c r="J17" i="1"/>
  <c r="J16" i="1"/>
  <c r="J15" i="1"/>
  <c r="J14" i="1"/>
  <c r="J13" i="1"/>
  <c r="J12" i="1"/>
  <c r="J11" i="1"/>
  <c r="J10" i="1"/>
  <c r="J9" i="1"/>
  <c r="J7" i="1"/>
  <c r="J6"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8" i="1"/>
  <c r="G397" i="1"/>
  <c r="G396" i="1"/>
  <c r="G395" i="1"/>
  <c r="G394" i="1"/>
  <c r="G393" i="1"/>
  <c r="G392" i="1"/>
  <c r="G391" i="1"/>
  <c r="G390" i="1"/>
  <c r="G389" i="1"/>
  <c r="G388" i="1"/>
  <c r="G387" i="1"/>
  <c r="G386" i="1"/>
  <c r="G385" i="1"/>
  <c r="G384" i="1"/>
  <c r="G383" i="1"/>
  <c r="G382" i="1"/>
  <c r="G381" i="1"/>
  <c r="G380" i="1"/>
  <c r="G379" i="1"/>
  <c r="G378" i="1"/>
  <c r="G377" i="1"/>
  <c r="G376" i="1"/>
  <c r="G375" i="1"/>
  <c r="G374" i="1"/>
  <c r="G373"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10" i="1"/>
  <c r="G309" i="1"/>
  <c r="G308" i="1"/>
  <c r="G307" i="1"/>
  <c r="G306" i="1"/>
  <c r="G305" i="1"/>
  <c r="G304" i="1"/>
  <c r="G303" i="1"/>
  <c r="G302" i="1"/>
  <c r="G301" i="1"/>
  <c r="G300" i="1"/>
  <c r="G299" i="1"/>
  <c r="G298" i="1"/>
  <c r="G297" i="1"/>
  <c r="G296" i="1"/>
  <c r="G295" i="1"/>
  <c r="G294" i="1"/>
  <c r="G293" i="1"/>
  <c r="G292" i="1"/>
  <c r="G291" i="1"/>
  <c r="G290" i="1"/>
  <c r="G289" i="1"/>
  <c r="G288" i="1"/>
  <c r="G287" i="1"/>
  <c r="G286" i="1"/>
  <c r="G285" i="1"/>
  <c r="G284" i="1"/>
  <c r="G283" i="1"/>
  <c r="G282" i="1"/>
  <c r="G281" i="1"/>
  <c r="G280" i="1"/>
  <c r="G279" i="1"/>
  <c r="G278" i="1"/>
  <c r="G277" i="1"/>
  <c r="G276" i="1"/>
  <c r="G275" i="1"/>
  <c r="G274" i="1"/>
  <c r="G273" i="1"/>
  <c r="G272" i="1"/>
  <c r="G271" i="1"/>
  <c r="G270" i="1"/>
  <c r="G269" i="1"/>
  <c r="G268" i="1"/>
  <c r="G267" i="1"/>
  <c r="G266" i="1"/>
  <c r="G265" i="1"/>
  <c r="G264" i="1"/>
  <c r="G263" i="1"/>
  <c r="G262" i="1"/>
  <c r="G261" i="1"/>
  <c r="G260" i="1"/>
  <c r="G259" i="1"/>
  <c r="G258" i="1"/>
  <c r="G257" i="1"/>
  <c r="G256" i="1"/>
  <c r="G255" i="1"/>
  <c r="G254" i="1"/>
  <c r="G253" i="1"/>
  <c r="G252" i="1"/>
  <c r="G251" i="1"/>
  <c r="G250" i="1"/>
  <c r="G249" i="1"/>
  <c r="G248" i="1"/>
  <c r="G247" i="1"/>
  <c r="G246" i="1"/>
  <c r="G245" i="1"/>
  <c r="G244" i="1"/>
  <c r="G243" i="1"/>
  <c r="G242" i="1"/>
  <c r="G241" i="1"/>
  <c r="G240" i="1"/>
  <c r="G239" i="1"/>
  <c r="G238" i="1"/>
  <c r="G237" i="1"/>
  <c r="G236" i="1"/>
  <c r="G235" i="1"/>
  <c r="G234" i="1"/>
  <c r="G233" i="1"/>
  <c r="G232" i="1"/>
  <c r="G231" i="1"/>
  <c r="G230" i="1"/>
  <c r="G229" i="1"/>
  <c r="G228" i="1"/>
  <c r="G227" i="1"/>
  <c r="G226" i="1"/>
  <c r="G225" i="1"/>
  <c r="G224" i="1"/>
  <c r="G223" i="1"/>
  <c r="G222" i="1"/>
  <c r="G221" i="1"/>
  <c r="G220" i="1"/>
  <c r="G219" i="1"/>
  <c r="G218" i="1"/>
  <c r="G217" i="1"/>
  <c r="G216" i="1"/>
  <c r="G215" i="1"/>
  <c r="G214" i="1"/>
  <c r="G213" i="1"/>
  <c r="G212" i="1"/>
  <c r="G211" i="1"/>
  <c r="G210" i="1"/>
  <c r="G209" i="1"/>
  <c r="G208" i="1"/>
  <c r="G207" i="1"/>
  <c r="G206" i="1"/>
  <c r="G205" i="1"/>
  <c r="G204" i="1"/>
  <c r="G203" i="1"/>
  <c r="G202" i="1"/>
  <c r="G201" i="1"/>
  <c r="G200" i="1"/>
  <c r="G199" i="1"/>
  <c r="G198" i="1"/>
  <c r="G197" i="1"/>
  <c r="G196" i="1"/>
  <c r="G195" i="1"/>
  <c r="G194" i="1"/>
  <c r="G193" i="1"/>
  <c r="G192" i="1"/>
  <c r="G191" i="1"/>
  <c r="G190" i="1"/>
  <c r="G189" i="1"/>
  <c r="G188" i="1"/>
  <c r="G187" i="1"/>
  <c r="G186" i="1"/>
  <c r="G185" i="1"/>
  <c r="G184" i="1"/>
  <c r="G183" i="1"/>
  <c r="G182" i="1"/>
  <c r="G181"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8" i="1"/>
  <c r="G37" i="1"/>
  <c r="G36" i="1"/>
  <c r="G35" i="1"/>
  <c r="G34" i="1"/>
  <c r="G33" i="1"/>
  <c r="G32" i="1"/>
  <c r="G31" i="1"/>
  <c r="G30" i="1"/>
  <c r="G29" i="1"/>
  <c r="G28" i="1"/>
  <c r="G27" i="1"/>
  <c r="G26" i="1"/>
  <c r="G25" i="1"/>
  <c r="G24" i="1"/>
  <c r="G23" i="1"/>
  <c r="G22" i="1"/>
  <c r="G21" i="1"/>
  <c r="G20" i="1"/>
  <c r="G19" i="1"/>
  <c r="G18" i="1"/>
  <c r="G17" i="1"/>
  <c r="G16" i="1"/>
  <c r="G15" i="1"/>
  <c r="G14" i="1"/>
  <c r="G13" i="1"/>
  <c r="G12" i="1"/>
  <c r="G11" i="1"/>
  <c r="G10" i="1"/>
  <c r="G9" i="1"/>
  <c r="G7" i="1"/>
  <c r="G6"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G39" i="1" s="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l="1"/>
  <c r="J8" i="1" l="1"/>
  <c r="G8" i="1"/>
  <c r="I3" i="1"/>
  <c r="J438" i="1" l="1"/>
  <c r="G440" i="1"/>
  <c r="G443" i="1" l="1"/>
  <c r="G442" i="1"/>
  <c r="G441" i="1"/>
</calcChain>
</file>

<file path=xl/sharedStrings.xml><?xml version="1.0" encoding="utf-8"?>
<sst xmlns="http://schemas.openxmlformats.org/spreadsheetml/2006/main" count="1207" uniqueCount="873">
  <si>
    <t xml:space="preserve">OBJETO: </t>
  </si>
  <si>
    <t>MEJORAMIENTO, ADECUACIÓN, MANTENIMIENTO Y REPARACIÓN DE LA INFRAESTRUCTURA FÍSICA DEPORTIVA Y RECREATIVA A CARGO DEL INDER MEDELLÍN, INCLUYENDO PISCINAS, ESCENARIOS DEPORTIVOS Y RECREATIVOS, SUS ÁREAS COMPLEMENTARIAS Y DEMÁS ELEMENTOS ASOCIADOS, ASÍ COMO LA EJECUCIÓN DE LAS OBRAS COMPLEMENTARIAS NECESARIAS PARA GARANTIZAR SU ADECUADO FUNCIONAMIENTO, OPERACIÓN, CONSERVACIÓN Y SEGURIDAD</t>
  </si>
  <si>
    <t>PISCINA OLIMPICA UNIDAD DEPORTIVA DE BELEN ANDRES ESCOBAR SALDARRIAGA
CARRERA 69 x CALLE 30A 130
COMUNA 16</t>
  </si>
  <si>
    <t>ITEM REF</t>
  </si>
  <si>
    <t>DESCRIPCIÓN</t>
  </si>
  <si>
    <t>UND</t>
  </si>
  <si>
    <t>CANT</t>
  </si>
  <si>
    <t>COSTO UNT.</t>
  </si>
  <si>
    <t>COSTO TOTAL</t>
  </si>
  <si>
    <t>CANT. PARCIAL</t>
  </si>
  <si>
    <t>VALOR PARCIAL</t>
  </si>
  <si>
    <t>PRELIMINARES</t>
  </si>
  <si>
    <t>1.1</t>
  </si>
  <si>
    <t>CAMPAMENTO Y PROVISIONALES</t>
  </si>
  <si>
    <t>1.1.1</t>
  </si>
  <si>
    <t>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para fijación en tierra o canecas,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 de la instalación y finalización de las obras.</t>
  </si>
  <si>
    <t>m</t>
  </si>
  <si>
    <t>1.1.2</t>
  </si>
  <si>
    <t>Suministro, transporte e instalación de campamento provisional en madera tipo teleras. Incluye canes, largueros, polietileno negro, tejas ondulada de zinc, mortero, herramienta, equipo, materiales menores, redes electricas y todas las actividades necesarias para la correcta ejecución.</t>
  </si>
  <si>
    <t>m2</t>
  </si>
  <si>
    <t>1.1.3</t>
  </si>
  <si>
    <t>INSTALACIÓN PROVISIONAL DE ENERGIA. Incluye suministro, transporte e instalacion de medidor de energia 5-100A monofasico trifilar 2H 3P con su respectiva caja, varilla copperweld de 5/8" de 2.4 metros, acometida en baja tensión en cable concentrico 2xN°6 (F) + 1xN°6 (N) + 1N°8 T THHN AWG  75°C, tubería metálica galvanizada caliente de 1/2" con sus accesorios requeridos, breaker enchufable de 2x60, tablero de distribución bifasico para 12 circuitos, 3 breakes 2x20, 3 breaker 1x20, 3 tomas bifasicos de 20A con polo a tierra, 6 tomas de 15A - 120V; acometida en baja tensión en tipo trenza triplex N°4 aluminio; clavija y toma tipo industrial de 63A 3P+T; cintas, soporte, fijaciones, tramite y legalización ante EPM, acompañamiento SISO especifico para la actividad y todos los demas elementos y/o tramites necesarios para la correcta ejecución, puesta en marcha y servicio.</t>
  </si>
  <si>
    <t>global</t>
  </si>
  <si>
    <t>1.2</t>
  </si>
  <si>
    <t>TOPOGRAFIA Y REPLANTEO</t>
  </si>
  <si>
    <t>1.2.1</t>
  </si>
  <si>
    <t>Localización, trazado, georreferenciación y replanteo del proyecto (escenario y entorno). Incluye comisión de topografía con el personal necesario por comisión: Topógrafo con licencia profesional, cadeneros, dibujantes, toda la logística por comisión para el desarrollo del trabajo. Los productos cartográficos deben ser entregados en formatos CAD (.DWG), REVIT (.RVT) y capas SIG en formato SHP. Este ítem deberá desarrollarse en cumplimiento de la metodología BIM, conforme a los protocolos, lineamientos y estándares establecidos por la entidad, así como a lo definido en el Plan de Ejecución BIM (PEB) del proyecto.</t>
  </si>
  <si>
    <t>día</t>
  </si>
  <si>
    <t>1.3</t>
  </si>
  <si>
    <t>LIMPIEZA Y ROCERÍA</t>
  </si>
  <si>
    <t>1.3.1</t>
  </si>
  <si>
    <t>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con una altura aproximada de 2 cm. Se utilizará guadaña o machete.</t>
  </si>
  <si>
    <t>RETIROS, DESMONTES, DEMOLICIONES Y ENSAYOS</t>
  </si>
  <si>
    <t>2.1</t>
  </si>
  <si>
    <t>RETIROS</t>
  </si>
  <si>
    <t>2.1.1</t>
  </si>
  <si>
    <t>RETIRO DE APARATOS SANITARIOS. INCLUYE SANITARIOS, LAVAMANOS, LAVADEROS, ORINALES. Además  incluye cortes, cargue, transporte, recuperación de los materiales aprovechables y su transporte hasta el sitio que lo indique la supervisión y botada de los materiales no recuperables en botaderos oficiales o donde lo indique la supervisión.</t>
  </si>
  <si>
    <t>un</t>
  </si>
  <si>
    <t>2.1.2</t>
  </si>
  <si>
    <t>RETIRO DE CERRAMIENTO EN MALLA ESLABONADA EXISTENTE. Altura variable. INCLUYE las siguientes actividades: - Desmonte y retiro de malla eslabonada, retiro de tubería galvanizada, postes, vientos y diagonales, retiro de platinas y ángulos existentes, demolición de concreto y pisamallas y otros, acarreo interno y externo, cargue, transporte y botada de escombros, recuperación de los materiales aprovechables o su transporte hasta el sitio que lo indique la interventoría y su disposición final en botaderos oficiales. Incluye andamio multidireccional. Donde se requiera, se debe utilizar equipo y personal certificado para trabajo en alturas.</t>
  </si>
  <si>
    <t>2.1.3</t>
  </si>
  <si>
    <t>Retiro de pasamanos metálico en cualquier diseño, metal y peso. Incluye demolición base de anclaje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t>
  </si>
  <si>
    <t>2.1.4</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</si>
  <si>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t>
  </si>
  <si>
    <t>2.1.5</t>
  </si>
  <si>
    <t>RETIRO DE VENTANAS con vidrio, metálicas, en aluminio, en madera o ventana reja. Incluye todos los elementos necesarios para su efectivo retiro, acarreo interno y externo,  cargue, transporte, botada de escombros, recuperación de los materiales aprovechables o su transporte hasta el sitio que indique la interventoría y/o su disposición final en botaderos oficiales. Dimensión variable.</t>
  </si>
  <si>
    <t>2.1.6</t>
  </si>
  <si>
    <t>Retiro de lámparas existentes en diferentes especificaciones. Incluye el cargue, transporte, botada en botaderos oficiales, recuperación de los materiales aprovechables y/o su disposición final como residuo peligroso hasta el sitio que lo indique la interventoría.</t>
  </si>
  <si>
    <t>2.1.7</t>
  </si>
  <si>
    <t>Retiro de accesorio eléctrico (Tomacorriente sencillo o doble, interruptores de alumbrado sencillos o dobles). Incluye cargue, transporte, botada en botaderos oficiales y recuperación de los materiales aprovechables y/o su disposición final como residuo peligroso hasta el sitio que lo indique la interventoría.</t>
  </si>
  <si>
    <t>2.1.8</t>
  </si>
  <si>
    <t>Retiro de tubería Conduit metálica y/o PVC en diferentes diámetros. Incluye accesorios, acarreo interno, cargue, transporte, botada de escombros en botaderos oficiales, recuperación de los materiales aprovechables y/o su disposición final como residuo peligroso hasta el sitio que lo indique la interventoría.</t>
  </si>
  <si>
    <t>2.1.9</t>
  </si>
  <si>
    <t>Retiro de tuberia de aguas residuales y/o lluvias colgadas, expuestas o enterradas. Incluye cargue y transporte de materiales aprovechables</t>
  </si>
  <si>
    <t>2.1.10</t>
  </si>
  <si>
    <t>Retiro de tubería en acero expuestas y/o enterrada en los diferentes diámetros. Incluye cortes, cargue, transporte, recuperación de los materiales aprovechables y/o su disposición final como residuo peligroso hasta el sitio que lo indique la interventoría. La excavación se pagará en el ítem respectivo.</t>
  </si>
  <si>
    <t>2.1.11</t>
  </si>
  <si>
    <t xml:space="preserve">Retiro y desmonte de estructura metálica en perfiles PHR, IPE, HEA y/o PTE, incluye cortes, cargue, transporte, recuperación de materiales aprovechables hasta la bodega o donde lo indique la interventoría, cargue, transporte y botada de materiales no reutilizables en botaderos oficiales o donde la interventoría lo indique.			</t>
  </si>
  <si>
    <t>2.2</t>
  </si>
  <si>
    <t>DESMONTES</t>
  </si>
  <si>
    <t>2.2.1</t>
  </si>
  <si>
    <t>Desmontaje integral de equipos y sistemas existentes del cuarto de máquinas de piscina. Incluye desinstalación y retiro de sistema de bombeo, motobombas, sistema de filtración, filtros, válvulas, manifold, sistema de calefacción, intercambiadores y/o equipos asociados, tuberías hidráulicas de recirculación, succión, impulsión y desagüe, accesorios, soportes, anclajes, acometidas eléctricas, tableros, canalizaciones, luminarias, elementos de control, fijaciones y demás componentes existentes del cuarto técnico; asimismo, la desconexión, desmontaje, separación y clasificación de materiales reutilizables y no reutilizables, cargue, transporte interno, programación del retiro coordinado con la interventoría, disposición final de residuos y entrega de elementos recuperables según indicaciones de la interventoría y/o su disposición final como residuo peligroso, así como todo lo necesario para su correcta ejecución.</t>
  </si>
  <si>
    <t>2.3</t>
  </si>
  <si>
    <t>DEMOLICIONES</t>
  </si>
  <si>
    <t>2.3.1</t>
  </si>
  <si>
    <t>Demolición de concreto de cualquier tipo de resistencia y en cualquier estructura. Incluye  jardineras, cilindros MH, conos MH, cuellos MH, fuentes, estructuras enterradas, concretos ciclópeos, pavimentos rígidos, losas en concreto, escalas, fundaciones, columnas, retiro de refuerzo e instalaciones embebidas.</t>
  </si>
  <si>
    <t>m3</t>
  </si>
  <si>
    <t>2.3.2</t>
  </si>
  <si>
    <t>Demolición de enchape, espesores entre 0.03 y 0.05 m. Incluye cargue, transporte y botada de escombros en botaderos oficiales, demolición de revoques y enchapes aplicados en el muro, además recuperación de los materiales aprovechables o su transporte hasta el sitio que lo indique la supervisión.</t>
  </si>
  <si>
    <t>2.3.3</t>
  </si>
  <si>
    <t>DEMOLICIÓN MAMPOSTERÍA EN BLOQUE de concreto. Cargue, transporte y botada de escombros de , espesor entre 15 a 20 cm. Incluye demolición de revoques y enchapes aplicados al muro a demoler e instalaciones embebidas. Además recuperación de los materiales aprovechables o su transporte hasta el sitio que lo indique la interventoría.</t>
  </si>
  <si>
    <t>2.3.4</t>
  </si>
  <si>
    <t>DEMOLICIÓN MAMPOSTERIA EN LADRILLO. cargue, transporte y botada de escombros, espesor de 10 a 15 cm. Incluye demolición de revoques y enchapes aplicados al muro a demoler e instalaciones embebidas. Además recuperación de los materiales aprovechables o su transporte hasta el sitio que lo indique la interventoría.</t>
  </si>
  <si>
    <t>2.3.5</t>
  </si>
  <si>
    <t>Demolición de mampostería de cerramiento en bloque, Inlcuye: demolicion de viga de remate y columnetas de 0,20 x 0,20 mt, el cargue transporte y botada de los escombros generados en botaderos oficiales o donde lo indique la interventoría.</t>
  </si>
  <si>
    <t>2.3.6</t>
  </si>
  <si>
    <t>Corte de losa de concreto de hasta 30 cm de espesor mediante cortadora de pavimento con disco diamantado, de acuerdo con los trazados y dimensiones indicadas en los planos o por la interventoría, para conformación de brechas o delimitación de áreas de demolición. Incluye replanteo, operación de la cortadora, discos diamantados, mano de obra, equipos, herramienta menor, limpieza del área intervenida y todo lo necesario para su correcta ejecución. No incluye la demolición ni el retiro del material resultante.</t>
  </si>
  <si>
    <t>2.3.7</t>
  </si>
  <si>
    <t>DESTRONCADA DE SUPERFICIE PARA PULIDA DE PISO EN CONCRETO EXISTENTE. Incluye retiro  por completo de la pintura actual de la superficie incluyendo la demarcacion existente en el piso por medios mecanicos y/o quimicos, garantizar minimo un perfil de rugosidad de 3 mm CSP 5 según norma ICRI 03732, el aseo general de la superficie y el estado optimo para la aplicación del recubrimiento del piso.</t>
  </si>
  <si>
    <t>2.4</t>
  </si>
  <si>
    <t>ENSAYOS</t>
  </si>
  <si>
    <t>2.4.1</t>
  </si>
  <si>
    <t>Extracción de núcleo de concreto. Incluye perforación controlada mediante equipo diamantado para la extracción de núcleos cilíndricos en elementos de concreto, localización y trazado del punto, instalación y operación del equipo, corte, retiro del material extraído, limpieza del área intervenida y disposición del residuo resultante. Su medida será por centímetro (cm) según diámetro y profundidad especificados. No incluye resane, sellado ni reposición del elemento intervenido.</t>
  </si>
  <si>
    <t>2.4.1.1</t>
  </si>
  <si>
    <t>Perforación con broca de diamante de 2"</t>
  </si>
  <si>
    <t>cm</t>
  </si>
  <si>
    <t>2.4.1.2</t>
  </si>
  <si>
    <t>Perforación con broca de diamante de 4"</t>
  </si>
  <si>
    <t>2.4.1.3</t>
  </si>
  <si>
    <t>Perforación con broca de diamante de 6"</t>
  </si>
  <si>
    <t>2.4.1.4</t>
  </si>
  <si>
    <t>Perforación con broca de diamante de 8"</t>
  </si>
  <si>
    <t>2.4.1.5</t>
  </si>
  <si>
    <t>Perforación con broca de diamante de 10"</t>
  </si>
  <si>
    <t>EXCAVACIONES Y LLENOS</t>
  </si>
  <si>
    <t>3.1</t>
  </si>
  <si>
    <t>EXCAVACIONES</t>
  </si>
  <si>
    <t>3.1.1</t>
  </si>
  <si>
    <t>EXCAVACIÓN MANUAL de material heterogéneo,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 De 0.00 a 2.00 m.</t>
  </si>
  <si>
    <t>3.1.2</t>
  </si>
  <si>
    <t>EXCAVACIÓN MANUAL de material heterogéneo,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 De 2.00 a 4.00 m.</t>
  </si>
  <si>
    <t>3.1.3</t>
  </si>
  <si>
    <t>Excavación manual para micropilotes de 0-2 metros con diámetro exterior de 30 cm, en material heterogéneo. Incluye manejo de aguas,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</si>
  <si>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3.2</t>
  </si>
  <si>
    <t>LLENOS</t>
  </si>
  <si>
    <t>3.2.1</t>
  </si>
  <si>
    <t>LLENOS EN MATERIAL PROVENIENTES DE LA EXCAVACIÓN, compactados mecánicamente hasta obtener una densidad del 95% de la máxima obtenida en el ensayo del Proctor modificado. Incluye transporte interno. Su medida será en sitio ya compactado.</t>
  </si>
  <si>
    <t>3.2.2</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</si>
  <si>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</si>
  <si>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3.2.3</t>
  </si>
  <si>
    <t>Colocación de MATERIAL GRANULAR Ø 3/4" mm limpio para , camas de triturado, para lecho filtrante o la aplicación para la cual sea necesario. Incluye el suministro y transporte interno y externo del material, la nivelación, compactación y todo lo necesario para su correcta instalación según diseño y especificaciones de la interventoría. Su medida será en sitio.</t>
  </si>
  <si>
    <t>3.2.4</t>
  </si>
  <si>
    <t>Suministro, transporte y colocación de base granular de máximo Ø 1½", reacomodado con medios mecánicos y compactado al  98% mínimo del ensayo del proctor modificado, según normas para la construcción de pavimentos en el Valle de Aburrá, y todo lo necesario para su correcta construcción y funcionamiento Su medida sera tomada en sitio ya compactado, debe cumplir con los requisitos de invias 301</t>
  </si>
  <si>
    <t>3.3</t>
  </si>
  <si>
    <t>ENTIBADOS</t>
  </si>
  <si>
    <t>3.3.1</t>
  </si>
  <si>
    <t>Construcción de entibado temporal en tablón de madera (6 usos), bajo cualquier altura y grado de humedad. Incluye suministro, transporte y colocación de elementos en madera, el cargue, transporte interno, externo y botada de material sobrantes en los sitios donde lo indique la interventoría y su medida será en el sitio, su forma de pago se hará por el área que se encuentre en contacto con la tierra.</t>
  </si>
  <si>
    <t>3.4</t>
  </si>
  <si>
    <t>TRANSPORTE</t>
  </si>
  <si>
    <t>3.4.1</t>
  </si>
  <si>
    <t>Cargue,   transporte  y   botada   de   material proveniente de las excavaciones y demoliciones. Medido en ele sitio, Se debe tener en cuenta los botaderos oficiales. Según Normas y Especificaciones Generales de Construcción de las EPM 205. El ítem incluye el factor de expansión</t>
  </si>
  <si>
    <t>CONCRETOS</t>
  </si>
  <si>
    <t>4.1</t>
  </si>
  <si>
    <t>CIMENTACIÓN</t>
  </si>
  <si>
    <t>4.1.1</t>
  </si>
  <si>
    <t>Construcción de VIGA DE FUNDACIÓN Y/O LLAVE en concreto de 21 Mpa con aditivo líquido reductor de agua con acción impermeabilizante o similar. Incluye el suministro y transporte del concreto, mano de obra, vibrado, protección y curado, para estructuras de acuerdo con las diferentes dimensiones establecidas en los planos y diseños. incluye acarreo interno. No incluye refuerzo.</t>
  </si>
  <si>
    <t>4.1.2</t>
  </si>
  <si>
    <t>Construcción de losa de contrapiso en concreto de 3000Psi. de acuerdo con las dimensiones, espesores y pendientes indicados en los planos o reposición de la existente. Incluye suministro, transporte, elaboración y colocación del concreto, nivelación, vibrado, acabado, protección y curado, barrera de vapor en polietileno calibre 3,5 con sus respectivos traslapos, formaleta lateral donde sea requerida, transporte interno de materiales y todos los elementos necesarios para su correcta ejecución. No incluye acero de refuerzo, el cual se medirá y pagará en su ítem correspondiente. Los aceros de espera (pelos) deberán dejarse durante el vaciado, sin reconocimiento adicional por perforaciones o anclajes posteriores.</t>
  </si>
  <si>
    <t>4.1.3</t>
  </si>
  <si>
    <t>Construcción de zapatas en concreto impermeabilizado de 28 Mpa. Incluye suministro, transporte e instalación del concreto, mano de obra, vibrado, formaleta, curado, protección, acarreo interno. No incluye refuerzo, según diseño.</t>
  </si>
  <si>
    <t>4.1.4</t>
  </si>
  <si>
    <t>Construcción de VIGA DE FUNDACIÓN Y/O LLAVE en concreto de 28 Mpa con aditivo líquido reductor de agua con acción impermeabilizante o similar. Incluye el suministro y transporte del concreto, mano de obra, vibrado, protección y curado, para estructuras de acuerdo con las diferentes dimensiones establecidas en los planos y diseños. incluye acarreo interno. No incluye refuerzo.</t>
  </si>
  <si>
    <t>4.2</t>
  </si>
  <si>
    <t>ESTRUCTURA</t>
  </si>
  <si>
    <t>4.2.1</t>
  </si>
  <si>
    <t>Construcción de losa maciza entrepiso impermeabilizado en concreto de 4000Psi, espesor de acuerdo con los diseños, impermeabilizado mediante aditivo líquido reductor de agua con acción impermeabilizante al concreto. Incluye suministro, transporte vertical hasta una altura aproximada de 3,00 m, colocación, vibrado, nivelación, acabado, protección y curado del concreto, formaleta, armado y desarmado de toda la obra falsa necesaria para la correcta construcción de la losa según diseño, además de todos los demás elementos necesarios para su correcto vaciado. En el vaciado se deben dejar los hierros (pelos) para el amarre de la mampostería no estructural, por ningún motivo se pagarán anclajes. El acero de refuerzo se pagará en su respectivo ítem según diseño.</t>
  </si>
  <si>
    <t>4.2.2</t>
  </si>
  <si>
    <t>Construcción de losa maciza contrapiso impermeabilizado en concreto de 4000 Psi, espesor de acuerdo con diseños para tanque de equilibrio y tanque de abastecimiento, impermeabilizado mediante aditivo líquido reductor de agua con acción impermeabilizante al concreto. Incluye suministro, transporte vertical hasta una altura de 3,00 m, colocación, vibrado, nivelación, acabado, protección y curado del concreto, plastico polietileno negro calibre 4, formaleta, armado y desarmado de toda la obra falsa necesaria para la correcta construcción de la losa según diseño y todos los demás elementos necesarios para su correcto vaciado. En el vaciado se deben dejar los hierros (pelos) para el amarre de la mampostería no estructural, por ningún motivo se pagarán anclajes.  El acero de refuerzo se pagará en su respectivo ítem según diseño.</t>
  </si>
  <si>
    <t>4.2.3</t>
  </si>
  <si>
    <t>Escalas en concreto de 4000 psi. Incluye suministro, transporte e e instalación de formaleta, concreto, los equipos y demas insumos necesarios para la correcta ejecución de la actividad. El acero se pagará en su item correspondiente.</t>
  </si>
  <si>
    <t>4.2.4</t>
  </si>
  <si>
    <t>Construcción de muro en concreto impermeabilizado de 28 Mpa, espesor según diseño, con aditivo líquido reductor de agua con acción impermeabilizante durante el proceso de mezclado. Incluye suministro, transporte y colocación del concreto, formaleta, vibrado, protección, curado y todos los demás elementos necesarios para su correcta construcción según diseño. El acero de refuerzo requerido para la actividad se pagará en su ítem respectivo.</t>
  </si>
  <si>
    <t>4.2.5</t>
  </si>
  <si>
    <t>Construcción de losa para rampa en concreto de 28 Mpa, espesor de 10 cm, acabado a la vista pendientado y rallado en forma de espina de pescado en las caras que indique la interventoría. Incluye suministro y transporte de los materiales, formaleta de primera calidad en súper "T" de 18 mm, malla electrosoldada MD-25, vibrado, protección, curado y todos los demás elementos necesarios para su correcta construcción. En el vaciado se deben dejar los elementos necesarios para anclaje de pasamanos, por ningún motivo se pagarán anclajes. El acero de refuerzo se pagará en su respectivo ítem según diseño.</t>
  </si>
  <si>
    <t>4.2.6</t>
  </si>
  <si>
    <t>Construcción de muro en concreto de 4000 Psi con acabado a la vista, con espesor de 15 cm. Incluye el suministro y transporte del concreto, colocación, vibrado, nivelación, acabado, protección y curado del concreto, formaleta, armado y desarmado de toda la obra falsa necesaria para la correcta construcción de acuerdo con los planos y especificaciones estructurales, transporte interno de materiales, adicionalmente todos los elementos menores necesarios para su correcta ejecución. El acero de refuerzo se pagará en el ítem correspondiente.</t>
  </si>
  <si>
    <t>4.2.7</t>
  </si>
  <si>
    <t>Construcción de micropilotes vaciados en sitio en concreto de 3000 Psi. Incluye suministro, transporte, colocación, vibrado cuando sea requerido, protección, curado del concreto, mano de obra, equipos, todos los materiales y elementos necesarios para su correcta ejecución, de acuerdo con los planos, diseños y especificaciones del proyecto o las instrucciones de la Interventoría. El acero de refuerzo se pagará en el ítem correspondiente. No incluye la perforación, excavación los cuales se reconocerán en los ítems correspondientes.</t>
  </si>
  <si>
    <t>4.2.8</t>
  </si>
  <si>
    <t>Construcción de columnas en concreto de 3000 Psi, sección 0,20 × 0,20 m, acabado a la vista. Incluye suministro, transporte, preparación (cuando aplique), colocación, vibrado, protección y curado del concreto, formaleta en tablero Súper "T" de 18 mm con aristas biseladas (3 usos), desmoldante, aditivo fluidificante para el concreto, alineación, apuntalamiento, desencofrado, retiro de la formaleta, equipos, herramientas, mano de obra, así como todos los materiales y elementos necesarios para la correcta ejecución de la actividad, de conformidad con los planos, especificaciones técnicas y la interventoría. El acero de refuerzo se pagará en su respectivo ítem según diseño.</t>
  </si>
  <si>
    <t>4.2.9</t>
  </si>
  <si>
    <t>Construcción de vigas aéreas de concreto de 3000 Psi, sección 0,20 × 0,20 m, a una altura aproximada de 3,20 m desde el nivel de apoyo de la obra falsa hasta la cara inferior de la viga, con acabado a la vista. Incluye suministro, transporte, preparación (cuando aplique), colocación, vibrado, protección, curado del concreto, formaleta en tablero Súper "T" de 18 mm o equivalente para acabado arquitectónico (2 usos), con aristas biseladas, desmoldante, montaje, nivelación, apuntalamiento, arriostramiento, desmontaje y retiro de la obra falsa y de la formaleta, andamios, equipos, herramientas, mano de obra y todos los materiales e insumos necesarios para la correcta ejecución de la actividad de conformidad con los planos, especificaciones técnicas y las instrucciones de la interventoría. El acero de refuerzo se medirá y pagará en el ítem correspondiente.</t>
  </si>
  <si>
    <t>4.2.10</t>
  </si>
  <si>
    <t>Construcción de columnetas en concreto de 3000 Psi para reforzamiento de muro. Incluye suministro, transporte y colocación del concreto, formaleta de primera calidad en súper "T" de 18 mm o equivalente (2 usos) para acabado a la vista, vibrado, protección, curado y todos los demás elementos necesarios para su correcta construcción, según diseño.  El acero de refuerzo y anclajes relacionados con la actividad se pagará en su respectivo ítem.</t>
  </si>
  <si>
    <t>4.2.11</t>
  </si>
  <si>
    <t>Construcción de viga cinta de amare sobre muro de 15 cm en concreto de 3000 psi, sección de 0.15 x 0.20 m. Incluye suministro, transporte, colocación del concreto, formaleta, vibrado, curado, acero de refuerzo con 2 varillas de 1/2" longitudinal y estribos de 3/8" cada 0.20 m. y todos los demás elementos necesarios para su correcta construcción. Según diseño.</t>
  </si>
  <si>
    <t>4.2.12</t>
  </si>
  <si>
    <t>Construcción de viga cinta de amare sobre muro de 20 cm en concreto de 3000 psi, sección de 0.20 x 0.20 m. Incluye suministro, transporte, colocación del concreto, formaleta, vibrado, curado, acero de refuerzo con 2 varillas de 1/2" longitudinal y estribos de 3/8" cada 0.20 m. y todos los demás elementos necesarios para su correcta construcción. Según diseño.</t>
  </si>
  <si>
    <t>4.2.13</t>
  </si>
  <si>
    <t xml:space="preserve">Cinta PVC flexible tipo V-15 o equivalente con ancho de 150 mm, para juntas de construcción de estructuras hidráulicas, instalada embebida en el concreto. Incluye suministro, transporte, accesorios de fijación, soldadura de empalmes y demás elementos necesarios para garantizar la correcta ejecución, instalación y funcionamiento. </t>
  </si>
  <si>
    <t>4.3</t>
  </si>
  <si>
    <t>CONCRETOS VARIOS</t>
  </si>
  <si>
    <t>4.3.1</t>
  </si>
  <si>
    <t>Construcción de ANDÉN O PLACAS en concreto de 21 Mpa, espesor de 0.15 m., pendientado y llaneado, vaciado alternado (en cuadros no superiores de 1.5 x 1.5 m). Incluye suministro y transporte de los materiales, nivelación  del terreno y adecuación de la superficie, entresuelo en subbase granular (e=0,20 m.), malla electrosoldada D-84, curado, protección y todo lo necesario para su correcta construcción y funcionamiento. Según diseño. Las excavaciones o descapotes se pagarán en su ítem respectivo.</t>
  </si>
  <si>
    <t>4.3.2</t>
  </si>
  <si>
    <t>Construcción de losa lavapiés en concreto de 4000 Psi, con un espesor de 12 cm. Incluye suministro, transporte del concreto, formaleta, malla electrosoldada MD-25, polietileno de baja densidad calibre 4, juntas de 5x5 mm con cortadora de disco, acabado llaneado y todos los demás elementos necesarios para la correcta ejecución de la actividad.</t>
  </si>
  <si>
    <t>4.3.3</t>
  </si>
  <si>
    <t>Colocación de concreto de 17.5 MPa para SOLADO, con un espesor DE 0.05 m. Incluye el suministro y el transporte del concreto y todos los demás elementos necesarios para su correcta construcción, incluye acarreo interno.</t>
  </si>
  <si>
    <t>4.3.4</t>
  </si>
  <si>
    <t>Construcción de banca en losa de concreto de 21 Mpa, ancho de 0.50 m y un espesor de 0.10 m, apoyo en concreto de 21 Mpa con una altura de 0.45 m y un espesor de 0.10 m. Incluye suministro, transporte y colocación del concreto, formaleta en super "T" de 19 mm o equivalente para acabado a la vista, molduras, biseles, protección, curado y todos los elementos necesarios para su correcta construcción, según diseño. El acero de refuerzo para los apoyos se cobrara en su respectivo item.</t>
  </si>
  <si>
    <t>4.3.5</t>
  </si>
  <si>
    <t>Construcción de dado en concreto de 4000 psi para soporte de equipos en cuarto de bombas de piscina, colocado sobre losa de concreto existente. Incluye suministro, transporte, formaleta, vaciado, vibrado, curado, desmoldante y desencofrado del concreto, anclajes o elementos de fijación requeridos para el correcto soporte y nivelación de los equipos electromecánicos, acero para malla de refuerzo y los demás elementos necesarios para su correcta ejecución. La ubicación, nivelación y condiciones de instalación deberán ser aprobadas por la interventoría. El acero y fijaciones se pagarán en sus respectivos ítems.</t>
  </si>
  <si>
    <t>4.3.6</t>
  </si>
  <si>
    <t>Colocación de grouting en concreto de 17.5 Mpa, para relleno de muro no estructural (bloque, tolete o catalán) y donde sea necesarios según diseños. Incluye suministro, transporte, mano de obra, vibrado, protección, curado y todos demás elementos necesarios para su correcta construcción. El acero de refuerzo se pagará en su respectivo ítem.</t>
  </si>
  <si>
    <t>4.3.7</t>
  </si>
  <si>
    <t>Carcamo vaciado en obra en concreto de 3000psi de sección internade 0,35x altura variable 0,25 a 0,60 m, muros de 10cm, incluye suministro, transporte de concreto, tapa prefabricada en concreto de 0,4x0,4 m, reductor de agua con acción impermeabilizante, formaleta de primera calidad en super "T" o su equivalente y todos los elementos para su correcta construcción y funcionamiento.</t>
  </si>
  <si>
    <t>4.4</t>
  </si>
  <si>
    <t>PISOS</t>
  </si>
  <si>
    <t>4.4.1</t>
  </si>
  <si>
    <t>Construcción de piso en concreto pulido de 3000 Psi, con un espesor de 15 cm. Incluye suministro, transporte de materiales, malla electrosoldada D-50, juntas de 5x5 mm con cortadora de disco, acabado con helicóptero, soporte fondo de junta, sellador elástico monocomponente a base de poliuretano de alto desempeño, entresuelo en base granular (e=0,20 m), polietileno de baja densidad calibre 4 y todos los demás elementos necesarios para su correcta construcción y funcionamiento. Se ejecutarán los rebajes que sean necesarios para garantizar el acceso a las personas con movilidad reducida (PMR), las huellas y contrahuellas necesarias en los lugares que indique la interventoría.</t>
  </si>
  <si>
    <t>4.4.2</t>
  </si>
  <si>
    <t>Construcción de zócalo en media caña en mortero 1:4 pulido, con desarrollo de 20 cm, altura de 10 cm, sobre el nivel de piso acabado y embebido en muro. Incluye suministro, transporte de materiales, acabado en concreto pulido y todos los demás elementos necesarios para su correcta ejecución. La capa de desgaste no debe ser inferior a 10 mm después de pulida.</t>
  </si>
  <si>
    <t>4.4.3</t>
  </si>
  <si>
    <t>MORTERO ESTRUCTURAL DE REPARACION Y NIVELACIÓN DE PLACAS DE CONCRETO para espesores superiores entre 5-10mm, con tixotrópico tipo R3 que cumple norma EN 1504-3, fibrorreforzado, de granulometría fina y fraguado normal, de retracción compensada, con resistencia a la compresión superior a 4000PSI. Incluye corte de piso y/o pavimento, suministro, transporte y mano de obra requerida para la adecuada ejecución de la actividad.</t>
  </si>
  <si>
    <t>ACERO DE REFUERZO</t>
  </si>
  <si>
    <t>5.1</t>
  </si>
  <si>
    <t>REFUERZO</t>
  </si>
  <si>
    <t>5.1.1</t>
  </si>
  <si>
    <t>Suministro, transporte e instalación de Acero de refuerzo figurado FY= 420 Mpa., 60000 PSI, corrugado. Incluye transporte con descarga, transporte interno, alambre de amarre, certificados y todos los elementos necesarios para su correcta instalación, según diseño y recomendaciones estructurales.</t>
  </si>
  <si>
    <t>kg</t>
  </si>
  <si>
    <t>5.2</t>
  </si>
  <si>
    <t>FIJACIONES EPOXICAS</t>
  </si>
  <si>
    <t>5.2.1</t>
  </si>
  <si>
    <t>Fijaciones epoxicas de curado rapido para barras de diámetro 3/8". Incluye suministro, transporte e instalación de resina epoxica, perforación y todo lo necesario para la correcta ejecución de la actividad. El acero se pagará por su item correspondiente.</t>
  </si>
  <si>
    <t>5.2.2</t>
  </si>
  <si>
    <t>Anclaje mediante adhesivo epóxico estructural en concreto para barras de acero de diámetro menor o igual a 1/2", con profundidad de anclaje de 20 cm y desarrollo de barra de 70 cm. Incluye perforación con taladro percutor, broca de diámetro superior al de la barra, limpieza del orificio, suministro e instalación de adhesivo epóxico estructural para anclajes químicos, colocación de barra de acero corrugado FY=420 MPa (60.000 PSI), herramientas, equipos, transporte, mano de obra y demás elementos necesarios para su correcta ejecución según planos estructurales y especificaciones técnicas.</t>
  </si>
  <si>
    <t>5.2.3</t>
  </si>
  <si>
    <t>Anclaje mediante adhesivo epóxico estructural en concreto para barras de acero de diámetro menor o igual a 1", con profundidad de anclaje de 20 cm y desarrollo de barra de 70 cm. Incluye perforación con taladro percutor, broca de diámetro superior al de la barra, limpieza del orificio, suministro e instalación de adhesivo epóxico estructural para anclajes químicos, colocación de barra de acero corrugado FY=420 MPa (60.000 PSI), herramientas, equipos, transporte, mano de obra y demás elementos necesarios para su correcta ejecución según planos estructurales y especificaciones técnicas.</t>
  </si>
  <si>
    <t>5.3</t>
  </si>
  <si>
    <t>MALLAS ELECTROSOLDADAS</t>
  </si>
  <si>
    <t>5.3.1</t>
  </si>
  <si>
    <t>Suministro, transporte, corte y colocación de malla electrosoldada MD-25 (188 × 188 mm) para refuerzo en placas requeridas. Incluye traslapos, alambre de amarre, silletas o separadores, fijación, mano de obra, herramientas, equipos, desperdicios y demás elementos necesarios para su correcta instalación, según planos estructurales y especificaciones técnicas.</t>
  </si>
  <si>
    <t>CERRAMIENTO</t>
  </si>
  <si>
    <t>6.1</t>
  </si>
  <si>
    <t>MAMPOSTERIA</t>
  </si>
  <si>
    <t>6.1.1</t>
  </si>
  <si>
    <t>Construcción de mampostería en bloque de concreto de 15x20x40 cm, resistencia 13Mpa color gris natural estructural conforme a la NTC 4026, para alturas de hasta 3.50m. Incluye suministro, transporte, mortero de pega1:4, trabas, columnas, machones, cuchillas, buitrones (para bajantes de redes en general), remates de enrases, aristas con esquineros de fábrica, encorozados, áticos, chapas necesarias según detalles de construcción y todo lo necesario para su correcta construcción. Todos los cortes serán realizados a máquina</t>
  </si>
  <si>
    <t>6.1.2</t>
  </si>
  <si>
    <t>Construcción de mampostería en bloque de concreto de 20x20x40 cm, resistencia 13Mpa color gris natural estructural, para alturas de hasta 3.50m. Incluye suministro, transporte, mortero de pega1:4, trabas, columnas, machones, cuchillas, buitrones (para bajantes de redes en general), remates de enrases, aristas con esquineros de fábrica, encorozados, áticos, chapas necesarias según detalles de construcción y todo lo necesario para su correcta construcción. Todos los cortes serán realizados a máquina.</t>
  </si>
  <si>
    <t>6.1.3</t>
  </si>
  <si>
    <t>Suministro, transporte e instalación de bloque calado arquitectónico con medidas de 22x22x10 cm en concreto de alta resistencia de &gt; 35 MPa (HVE), abierto y cerrado con carbonato de calcio, de f´c=28Mpa, % de poros menor al 3% en superficie, pigmentado en toda su masa con acabado ultraliso en dos caras vistas, con ángulos de 12 y 34 grados, interiores de 10x21,5x21,5 cm con tolerancias de +/-3 mm en todas las caras, espesor de mortero de pega tipo M o S de 15 mm, piezas arquitectónicas de norma ACI-318 y ASTM C652 y C-34. Incluye refuerzo de acero en junta de pega, todos los materiales y elementos necesarios para la correcta instalación.</t>
  </si>
  <si>
    <t>6.2</t>
  </si>
  <si>
    <t>CERRAMIENTO PISCINA</t>
  </si>
  <si>
    <t>6.2.1</t>
  </si>
  <si>
    <t>Suministro, transporte e instalación de cerramiento para piscinas en altura de 1.22 metros y módulos de 3.62x1.22 metros, en malla sintética de hilos poliéster recubiertos de PVC tipo textilene, el cerramiento debe ser removible. Incluye postes en aluminio reforzados en fibra de vidrio resistentes a la oxidación, corrosión y cloro, tapas de caucho para postes con protección UV, puerta de 1.22x0.80 metros en malla textilene y postes en aluminio reforzado en fibra de vidrio, cerradura con sistema push-pull de 1.52 metros con bisagra de cierre automático, perilla de cierre automático para la puerta y todo lo necesario para el correcto suministro e instalación. El cerramiento debe cumplir con la norma NTC 5776.</t>
  </si>
  <si>
    <t>6.3</t>
  </si>
  <si>
    <t>OTROS</t>
  </si>
  <si>
    <t>6.3.1</t>
  </si>
  <si>
    <t>Construcción de cerramiento de 3.20 metros en perfil PTE de 100x50 mm con espesor de 2,5 mm, embebido en muro vaciado en concreto de 21 MPa con altura de 0.70 metros. Incluye viga de fundación de 21 MPa de 0.50x0.30 metros, formaleta super T, desmoldante, vibrado, curado y acabado a la vista, pintura anticorrosiva, pintura poliuretano en todos los elementos estructurales y todo lo necesario para la correcta ejecución de la actividad, según diseño. Los perfiles deberán estar embebidos 40 cm en el muro, el refuerzo se pagará en su respectivo ítem.</t>
  </si>
  <si>
    <t>6.3.2</t>
  </si>
  <si>
    <t>Suministro, transporte e instalación de puerta peatonal con marco perimetral en tubería PTS de 100x50x2,5mm, elementos verticales en tubería PTS de 80x40x2mm, soladura eléctrica de 60/11 por 1/8, batiente en dos alas, montada sobre chumacera con ejes de 1", todos los cortes de la tubería deben realizarse rectos o chaflanados, pintura poliuretano, anticorrosiva y acabados según requerimiento por la interventoría y/o supervisión, doble picaporte de piso, pasador porta candado. Incluye columnas metálicas en tubería PTS de 150x150x3 mm, tapón metálico superior y pata de anclaje, medida de columna 3,50 m y todos los demás elementos requeridos para correcta ejecución de la actividad. Medida de puertas vano interno 2m x h=3m, según diseño.</t>
  </si>
  <si>
    <t>6.3.3</t>
  </si>
  <si>
    <t>Construcción de muro en perfil PTE de 50x50 mm con espesor de 1,5 mm con una altura de libre de 90 cm, embebido en viga de fundación de concreto. Incluye pintura anticorrosiva, pintura poliuretano en todos los elementos estructurales y todo lo necesario para la correcta ejecución de la actividad, según diseño. Los perfiles deberán estar embebidos 30 cm en el muro, el refuerzo y viga de fundación se pagará en su respectivo ítem.</t>
  </si>
  <si>
    <t>CARPINTERIA METALICA</t>
  </si>
  <si>
    <t>7.1</t>
  </si>
  <si>
    <t>PUERTAS</t>
  </si>
  <si>
    <t>7.1.1</t>
  </si>
  <si>
    <t>Suministro, transporte e instalación de puerta sencilla de 0.70x2.10 m tipo persiana en sistema 315, en lámina galvanizada calibre 18. Incluye marco, hoja y celosía en lámina Cold rold calibre 18, persianas fijas con doble pestaña, cerradura de incrustar sencilla con manijas en ambas caras, tornillería de instalación, chazos, bisagras de seguridad, acabado en pintura electrostática color a definir por la supervisión y/o interventoría, además de todo lo necesario para la correcta instalación y funcionamiento.</t>
  </si>
  <si>
    <t>7.1.2</t>
  </si>
  <si>
    <t>Suministro, transporte e instalación de puerta sencilla de 0.90x2.10 m tipo persiana en sistema 315, en lámina galvanizada calibre 18. Incluye marco, hoja y celosía en lámina Cold rold calibre 18, persianas fijas con doble pestaña, cerradura de incrustar sencilla con manijas en ambas caras, tornillería de instalación, chazos, bisagras de seguridad, acabado en pintura electrostática color a definir por la supervisión y/o interventoría, además de todo lo necesario para la correcta instalación y funcionamiento.</t>
  </si>
  <si>
    <t>7.1.3</t>
  </si>
  <si>
    <t>Suministro, transporte e instalación de puerta sencilla de 1.20x2.10 m tipo persiana en sistema 315, en lámina galvanizada calibre 18. Incluye marco, hoja y celosía en lámina Cold rold calibre 18, persianas fijas con doble pestaña, cerradura de incrustar sencilla con manijas en ambas caras, tornillería de instalación, chazos, bisagras de seguridad, acabado en pintura electrostática color a definir por la supervisión y/o interventoría, además de todo lo necesario para la correcta instalación y funcionamiento.</t>
  </si>
  <si>
    <t>7.1.4</t>
  </si>
  <si>
    <t>Suministro, transporte e instalación de puerta doble ala de 1.95x2.10 m tipo persiana en sistema 315, en lámina galvanizada calibre 18. Incluye marco, hoja y celosía en lámina Cold rold calibre 18, persianas fijas con doble pestaña, cerradura de incrustar sencilla con manijas en ambas caras, tornillería de instalación, chazos, bisagras de seguridad con rodamientos, manijas o jaladeras en ambas caras, acabado en pintura electrostática color a definir por la supervisión y/o interventoría, además de todo lo necesario para la correcta instalación y funcionamiento.</t>
  </si>
  <si>
    <t>7.2</t>
  </si>
  <si>
    <t>VENTANAS</t>
  </si>
  <si>
    <t>7.2.1</t>
  </si>
  <si>
    <t>Suministro, transporte e instalación de ventana tipo persiana en sistema 315 de 0.40x1.91 m en lámina galvanizada calibre 18. Incluye marco, modulación en 3 cuerpos, alfajía, tornillería de instalación, chazos, acabado en pintura electrostática color a definir por la supervisión y/o interventoría, además de todo lo necesario para la correcta instalación y funcionamiento.</t>
  </si>
  <si>
    <t>7.2.2</t>
  </si>
  <si>
    <t>Suministro, transporte e instalación de ventana tipo persiana en sistema 315 de 0.40x1.27 m en lámina galvanizada calibre 18. Incluye marco, modulación en 2 cuerpos, alfajía, tornillería de instalación, chazos, acabado en pintura electrostática color a definir por la supervisión y/o interventoría, además de todo lo necesario para la correcta instalación y funcionamiento.</t>
  </si>
  <si>
    <t>7.2.3</t>
  </si>
  <si>
    <t>Suministro, transporte e instalación de ventana corrediza con marco en aluminio anodizado de 2.0x1.0 m. Incluye vidrio crudo, modulación en 2 cuerpos, tornillería, anodizado color negro, además de todo lo necesario para la correcta instalación y funcionamiento.</t>
  </si>
  <si>
    <t>7.3</t>
  </si>
  <si>
    <t>PUERTA VIDRIERA</t>
  </si>
  <si>
    <t>7.3.1</t>
  </si>
  <si>
    <t>Suministro, transporte e instalación de puerta corrediza con marco en aluminio anodizado acabado natural, de dimensiones 2.00x2.10 m. Incluye hoja corrediza y vidrio fijo opalizado de 6 mm según diseño y recomendación técnica, con marco interior metálico color negro, sistema en perfilería completa, rieles, herrajes, accesorios de funcionamiento y todos los elementos necesarios para la correcta instalación y funcionamiento.</t>
  </si>
  <si>
    <t>7.3.2</t>
  </si>
  <si>
    <t>Suministro, transporte e instalación puerta batiente doble hoja de 2.80x2.10 m con dos módulos fijos laterales y dos módulos abatibles en acero inoxidable, con vidrio templado esmerilado o arenado de 10 mm de espesor. Incluye sistema de pivote empotrado en marco o viga superior, cerradura tubular para vidrio templado con cilindro con llave a ambos lados o a un solo lado según diseño, marco, herrajes, anclajes, sellos, accesorios y mano de obra necesaria para su correcta instalación, ajuste y correcto funcionamiento.</t>
  </si>
  <si>
    <t>7.3.3</t>
  </si>
  <si>
    <t>Suministro, transporte e instalación puerta batiente doble hoja de 1.83x2.10 m con dos módulos fijos laterales y dos módulos abatibles en acero inoxidable, con vidrio templado esmerilado o arenado de 10 mm de espesor. Incluye sistema de pivote empotrado en marco o viga superior, cerradura tubular para vidrio templado con cilindro con llave a ambos lados o a un solo lado según diseño, marco, herrajes, anclajes, sellos, accesorios y mano de obra necesaria para su correcta instalación, ajuste y correcto funcionamiento.</t>
  </si>
  <si>
    <t>7.4</t>
  </si>
  <si>
    <t>DIVISIONES EN ACERO INOXIDABLE</t>
  </si>
  <si>
    <t>7.4.1</t>
  </si>
  <si>
    <t>Suministro, transporte e instalación de divisiones en acero inoxidable AISI 304 calibre 20, acabado satinado. Incluye paneles entamborados con un espesor de 30 mm para conformación de puertas h=1600mm y tabiques h=1600mm, cerrojos, percheros, parales de 1800mm, estructura interna de los paneles en tubería cuadrada galvanizada de 25 mm., con un espesor de 0.9 mm, bisagras pivotantes con apertura de 110º, elementos de anclaje a 90º, tornillo de ensamble antivandálico que no permita su extracción, todos los elementos necesarios para su correcta instalación y funcionamiento. Según diseño.</t>
  </si>
  <si>
    <t>7.5</t>
  </si>
  <si>
    <t>PASAMANOS</t>
  </si>
  <si>
    <t>7.5.1</t>
  </si>
  <si>
    <t>Suministro, transporte e instalación de pasamanos metálico de 1,00 m de altura, conformado por tubería negra circular de 1 1/2” espesor 0.098” en elementos horizontales y verticales, barrotes en varilla circular de 3/4” dispuestos cada 0,10 m según diseño, platinas de anclaje de 2”x1/4”, pernos de fijación mecánicos, soldaduras, cortes, accesorios y demás elementos de ensamble requeridos. Incluye preparación de superficie, aplicación de base anticorrosiva, acabado protector, fijación sobre estructura existente y todo lo necesario para su correcta fabricación, instalación y funcionamiento.</t>
  </si>
  <si>
    <t>REVOQUES, RESANES, ENCHAPES Y PINTURAS</t>
  </si>
  <si>
    <t>8.1</t>
  </si>
  <si>
    <t>RESANES</t>
  </si>
  <si>
    <t>8.1.1</t>
  </si>
  <si>
    <t>Lavada de: muros exteriores, pisos y graderias, con hidrolavadora. Incluye: todos los elementos y herramientas necesarias para su correcta aplicación.</t>
  </si>
  <si>
    <t>8.2</t>
  </si>
  <si>
    <t>REVOQUES</t>
  </si>
  <si>
    <t>8.2.1</t>
  </si>
  <si>
    <t>Revoque muros, incluye filos y ranuras, preparacion de la superficie. suministro y transporte de los materiales y todos los demás elementos necesarios para su correcta ejecución de la actividad.</t>
  </si>
  <si>
    <t>8.2.2</t>
  </si>
  <si>
    <t>Revoque con acabado ranurado sobre muros de fachada. Incluye la aplicación de mortero cemento-arena en dosificación 1:4, de consistencia plástica y granulometría media a gruesa, con espesor de 1,5 a 2,0 cm sobre superficie limpia, el acabado se realiza en estado fresco con llana y preparación del soporte, limpieza final y todos los demás elementos necesarios para la correcta ejecución de la actividad, según diseño.</t>
  </si>
  <si>
    <t>8.2.3</t>
  </si>
  <si>
    <t>Revoque con mortero 1:3 impermeabilizado para muros y pisos. Incluye: preparación de la superficie, suministro y transporte de los materiales, fajas, ranuras, filetes, impermeabilizante, puente de adherencia tipo látex o imprimante cementicio, juntas y dilataciones requeridas y todo lo necesario para garantizar una superficie resistente, uniforme, adherida e impermeable, conforme a especificaciones técnicas y aprobación de la interventoría.</t>
  </si>
  <si>
    <t>8.3</t>
  </si>
  <si>
    <t>PINTURA</t>
  </si>
  <si>
    <t>8.3.1</t>
  </si>
  <si>
    <t>Suministro y aplicación de pintura acrilica para exteriores (hidrorrepelente) de primera calidad que cumpla con la Norma NTC 1335, con sellante para poros tipo Sellamax . Incluye pulida de superficie con grata, resane de grietas y adecuación de la superficie a intervenir a satisfacción de la interventoria. Color a definir aprobado por la interventoria. Minimo 3 manos o las que sean necesarias para obtener una superficie pareja y homogenea.</t>
  </si>
  <si>
    <t>8.3.2</t>
  </si>
  <si>
    <t xml:space="preserve">Aplicación de pintura epóxica color según diseño, para muros. Incluye preparación de superficie, suministro de materiales, mezcla de componentes, aplicación de imprimante cuando se requiera, trabajo en altura, transporte, equipos, herramientas y todos los elementos necesarios para la correcta ejecución de la actividad.	</t>
  </si>
  <si>
    <t>8.3.3</t>
  </si>
  <si>
    <t>Aplicación de pintura a base de agua en muros, con vinilo tipo 1 antibacterial de primera calidad sobre muros revocados y/o estucados, tres manos o las necesarias hasta obtener una superficie pareja y homogénea. Incluye suministro, transporte de los materiales, resanes, tapa poros en estuco plástico diluido en agua proporción 1:2, adecuación de la superficie a intervenir hasta obtener una superficie pareja y homogénea, color a definir según aprobación de la interventoría.</t>
  </si>
  <si>
    <t>8.3.4</t>
  </si>
  <si>
    <t>Aplicación de pintura vinilo en muros y cielos. Incluye suministro, transporte, trabajo en altura y todos los demas elementos necesarios para la correcta ejecución de la actividad.</t>
  </si>
  <si>
    <t>8.3.5</t>
  </si>
  <si>
    <t>Aplicación de pintura epoxipoliamida en pisos (dos componentes proporción 1:3, no tóxica), semimate, sobre concreto pulido, 2 a 3 manos o las necesarias para lograr una superficie pareja a satisfacción de la interventoría, color por definir. Incluye preparación de superficie, suministro, transporte de materiales, catalizador y todo lo necesario para la correcta ejecución de la actividad. color por definir.</t>
  </si>
  <si>
    <t>8.3.6</t>
  </si>
  <si>
    <t>Pintura para pasamanos. Incluye: limpieza y retiro de la pintura existente con medio mecanico y grata, aplicación de agua con detergente, una mano de base wash primer, utilizacion de cepillo de cerdas duras y/o papel de liga, anticorrosivo epoxi poliamida a 3 manos de primera calidad, recubrimiento final con esmalte poliuretano a 3 manos. El metro lineal incluye parales verticales y los horizontales que haya, color a definir aprobado por la interventoria.</t>
  </si>
  <si>
    <t>8.4</t>
  </si>
  <si>
    <t>ENCHAPES</t>
  </si>
  <si>
    <t>8.4.1</t>
  </si>
  <si>
    <t>Suministro, transporte e instalación de piso en porcelanato antideslizante tipo concreto para zonas húmedas de alto tráfico. Incluye baldosa en porcelanato técnico antideslizante con acabado tipo concreto, clasificación mínima R11 (recomendado R12 en zonas de ducha), absorción ≤ 0.5%, formato 60x120 cm o 30x60 cm según modulación, apto para alto tráfico institucional, preparación de superficie, aplicación de adhesivo cementicio de alto desempeño tipo C2 o superior, colocación, nivelación, alineación, aplicación de boquilla impermeable y antihongos, limpieza final, cargue, transporte interno de materiales, mano de obra, herramientas y todos los elementos necesarios para la correcta ejecución de la actividad.</t>
  </si>
  <si>
    <t>8.4.2</t>
  </si>
  <si>
    <t>Suministro, transporte e instalación de enchape en pared en baldosa cerámica de 30x60 cm color blanco rectificado, de primera calidad, con acabado uniforme y resistencia adecuada para uso interior. Incluye cargue, descargue de enchape para muros en pieza cerámica de 30x60 cm, adhesivo en polvo de base cementosa o equivalente de iguales o superiores especificaciones técnicas, boquilla para juntas, cortes, nivelación, plomeo, alineación, ajustes y todos los materiales, accesorios, herramientas, equipos y mano de obra necesarios para su correcta instalación, retiro y disposición de desperdicios, aseo y limpieza final del área intervenida, garantizando un acabado uniforme y óptimo funcionamiento. referencia y acabado final sujetos a aprobación de la supervisión o interventoría.</t>
  </si>
  <si>
    <t>8.4.3</t>
  </si>
  <si>
    <t>Suministro, transporte e instalación de enchape mármol piedra natural tipo perlato de 0,30m - e ≥1,4cm ≤1,8cm con Junta perdida. Incluye pegante, lechada igual o similar al tono de la piedra, hidrofugo extra solvente de aspecto natural, pulida, repulida, acabado mate, cargue, descargue de los materiales y todo lo necesario para su correcta instalación y funcionamiento.</t>
  </si>
  <si>
    <t>INSTALACIONES HIDROSANITARIAS</t>
  </si>
  <si>
    <t>9.1</t>
  </si>
  <si>
    <t>CAJAS Y MANHOLES</t>
  </si>
  <si>
    <t>9.1.1</t>
  </si>
  <si>
    <t>Construcción de caja de inspección y/o empalme de 60x60x80 cm, medidas internas. Incluye herraje, concreto de 28 MPA, impermeabilizante integral para el interior y exterior, acero de refuerzo, suministro, transporte e instalación de los materiales, formaleta, vibrado y todos los elementos necesarios para su correcta construcción y funcionamiento. Según diseño y especificaciones de EPM.</t>
  </si>
  <si>
    <t>9.1.2</t>
  </si>
  <si>
    <t>Construcción de caja de inspección y/o empalme de 80x80 cm y una profundidad variable entre 80 a 120 cm, medidas internas. Incluye herraje, concreto de 28 MPA, impermeabilizante integral, para el interior y exterior, acero de refuerzo o malla electrosoldada D-84, suministro, transporte e instalación de los materiales, formaleta, vibrado y todos los elementos necesarios para su correcta construcción y funcionamiento. Según diseño y especificaciones de EPM.</t>
  </si>
  <si>
    <t>APARATOS Y ACCESORIOS SANITARIOS Y DE COCINA</t>
  </si>
  <si>
    <t>10.1</t>
  </si>
  <si>
    <t>APARATOS SANITARIOS</t>
  </si>
  <si>
    <t>10.1.1</t>
  </si>
  <si>
    <t>Suministro, transporte e instalación de sanitario tipo taza alongada a piso de altura ADA, con sistema de conexión antivandálico y alta eficiencia en consumo de agua 3.5 Lpf, color blanco. Incluye válvula push de empotrar, sistema de conexión en tubería PVC, asiento de aro ergonómico, emboquillado con silicona antihongos, brida PVC de 4”, además de todos los demás elementos necesarios para su correcta instalación y funcionamiento</t>
  </si>
  <si>
    <t>10.1.2</t>
  </si>
  <si>
    <t>Suministro, transporte e instalación de orinal mediano. Incluye válvula push orinal antivandálica empotrada, sifón, grapa plástica, entrada superior de agua, consumo de agua de 3.8 litros por descarga y todos los demás elementos necesarios para la correcta ejecución de la actividad.</t>
  </si>
  <si>
    <t>10.1.3</t>
  </si>
  <si>
    <t>Suministro, transporte y colocación de lavamanos PMR color blanco, de colgar. Incluye grifería metálica tipo push con acabado cromado, abasto y llave de regulación plástica, sifón botella y todos los demás elementos necesarios para su correcta instalación y funcionamiento.</t>
  </si>
  <si>
    <t>10.2</t>
  </si>
  <si>
    <t>MESONES</t>
  </si>
  <si>
    <t>10.2.1</t>
  </si>
  <si>
    <t>Suministro, transporte e instalación de mesón de lavamanos en Quarztone de primera calidad, color blanco de 0,60 metros de ancho, tanque continúo integrado. Incluye salpicadero de 10cm de altura contra muros existentes, faldón frontal y lateral de 20cm, perforaciones requeridas para desagües, soportado por ángulos y pie amigo recubiertos con pintura electrostática color a definir y todo lo necesario para su correcto funcionamiento. Según diseño.</t>
  </si>
  <si>
    <t>10.3</t>
  </si>
  <si>
    <t>DUCHAS</t>
  </si>
  <si>
    <t>10.3.1</t>
  </si>
  <si>
    <t>Suministro, transporte e instalación de ducha para baños antivandálica tipo push. Incluye tubería cobre rígida 1/2", adaptador cobre hembra y macho de 1/2", adaptador macho CPVC ultratemp rosca metálica 1/2", cinta teflón 12x50 mm y todos los demás elementos necesario para la correcta ejecución de la actividad.</t>
  </si>
  <si>
    <t>10.3.2</t>
  </si>
  <si>
    <t>Suministro, transporte e instalación de grifería institucional tipo push pico expuesto para lavamanos de 17.56 cm, fabricada en metal con acabado cromado, resistente a la corrosión y apta para uso en espacios de alto tráfico. Incluye cuerpo, botón con sistema de accionamiento tipo push de cierre automático entre 5 a 9 segundos, escudo, portaescudo, rango de presión de trabajo entre 20 a 80 PSI, conexión a red hidráulica de ½”, sellado y todos los elementos necesarios para su correcta instalación y funcionamiento.</t>
  </si>
  <si>
    <t>10.4</t>
  </si>
  <si>
    <t>GRIFERIAS</t>
  </si>
  <si>
    <t>10.4.1</t>
  </si>
  <si>
    <t>Suministro, transporte e instalación de teleducha cromada de ½”, accesible para personas con movilidad reducida (PMR), resistente a la humedad y al uso intensivo. Incluye cabezal de ducha, manguera flexible de mínimo 1.50 m, soporte ajustable que permita la opción de regadera fija, sistema de accionamiento de fácil manipulación y conexión a red hidráulica de ½”, sellado perimetral antihongos y todos los elementos necesarios para su correcta instalación y funcionamiento.</t>
  </si>
  <si>
    <t>10.5</t>
  </si>
  <si>
    <t>REJILLAS</t>
  </si>
  <si>
    <t>10.5.1</t>
  </si>
  <si>
    <t>Suministro, transporte e instalación de rejilla metálica de piso en aluminio de 4x3" para desagüe de 3", de sosco largo. Incluye sosco, lechada, cemento blanco y todos los demás elementos necesarios para su correcta instalación.</t>
  </si>
  <si>
    <t>10.5.2</t>
  </si>
  <si>
    <t>Suministro, transporte e instalación de rejilla metálica de piso en aluminio de 5x4" de sosco largo. Incluye sosco, lechada, cemento blanco y todos los demás elementos necesarios para su correcta instalación.</t>
  </si>
  <si>
    <t>10.5.3</t>
  </si>
  <si>
    <t>Suministro, transporte e instalación de rejilla tipo granada de 3x2. Incluye sosco, sifón PVC sanitario, lechada, cemento blanco y todos los demás elementos necesarios para su correcta instalación.</t>
  </si>
  <si>
    <t>10.6</t>
  </si>
  <si>
    <t>ESPEJOS</t>
  </si>
  <si>
    <t>10.6.1</t>
  </si>
  <si>
    <t>Suministro, transporte y colocación de espejo en cristal de 4mm biselado, ubicados en unidades sanitarias. Incluye pulida de bordes, cinta doble faz, pega amarilla, silicona antihongos y todos los demás elementos necesarios para su correcta instalación.</t>
  </si>
  <si>
    <t>10.7</t>
  </si>
  <si>
    <t>BARRAS DE SEGURIDAD</t>
  </si>
  <si>
    <t>10.7.1</t>
  </si>
  <si>
    <t>Suministro, transporte y colocación de barra de seguridad para persona en situación de discapacidad, con una longitud de 60 cm y un diámetro de 1¼" en acero inoxidable. Incluye pernos para anclaje, escudos en acero inoxidable y todos los elementos necesarios para su correcta instalación y funcionamiento.</t>
  </si>
  <si>
    <t>10.7.2</t>
  </si>
  <si>
    <t>Suministro, transporte y colocación de barra de seguridad para persona en situación de discapacidad, con una longitud de 100 cm y un diámetro de 1¼" en acero inoxidable. Incluye pernos para anclaje, escudos en acero inoxidable y todos los elementos necesarios para su correcta instalación y funcionamiento.</t>
  </si>
  <si>
    <t>10.8</t>
  </si>
  <si>
    <t>MUEBLES Y APARATOS DE COCINA</t>
  </si>
  <si>
    <t>10.8.1</t>
  </si>
  <si>
    <t>Suministro, transporte e instalación de lavaescobas prefabricado. Incluye llave bocamanguera, mortero 1:4 y todos los demás elementos necesarios para la correcta instalación y funcionamiento.</t>
  </si>
  <si>
    <t>10.8.2</t>
  </si>
  <si>
    <t>Suministro, transporte e instalación de mesón en acero inoxidable AISI 304, calibre 18 de 2.00 x 0.60 x 0.90 metros, calibre 18. Incluye poceta en acero inoxidable, grifería, sifón, canastillas, acoples, entrepaño, soportes en tubo cuadrado de 1 1/2" calibre 18, además de todos los elementos necesarios para su correcta instalación y funcionamiento.</t>
  </si>
  <si>
    <t>10.8.3</t>
  </si>
  <si>
    <t>Suministro, transporte e instalación de mesón en acero inoxidable AISI 304, calibre 18 de 2.60 x 0.60 x 0.90 metros, calibre 18. Incluye poceta en acero inoxidable, grifería, sifón, canastillas, acoples, entrepaño, soportes en tubo cuadrado de 1 1/2" calibre 18, además de todos los elementos necesarios para su correcta instalación y funcionamiento.</t>
  </si>
  <si>
    <t>SISTEMA DE RECIRCULACIÓN</t>
  </si>
  <si>
    <t>11.1</t>
  </si>
  <si>
    <t xml:space="preserve">EQUIPOS Y ACCESORIOS </t>
  </si>
  <si>
    <t>11.1.1</t>
  </si>
  <si>
    <t>Suministro, transporte e instalación de rejilla con pozuelo de 9x9" plástica tipo vinilo. Incluye conexión a tubería de 1,5" a 2", elementos de fijación y demás accesorios para su correcto funcionamiento, no incluye obra civil.</t>
  </si>
  <si>
    <t>11.1.2</t>
  </si>
  <si>
    <t>Suministro, transporte e instalación de rejilla de fondo cuadrada de 12x12" plástica. Incluye elementos de fijación y demás accesorios para su correcto funcionamiento, no incluye obra civil.</t>
  </si>
  <si>
    <t>11.1.3</t>
  </si>
  <si>
    <t>Suministro, transporte e instalación de rejilla de fondo de 8x8" plástica. Incluye elementos de fijación y demás accesorios para su correcto funcionamiento, no incluye obra civil.</t>
  </si>
  <si>
    <t>11.1.4</t>
  </si>
  <si>
    <t>Suministro, transporte e instalación de punto para succión y/o aspiración de piscina de 2". Incluye 1.5 metros de tubería PVC-P de 2”, elementos de fijación y demás accesorios para su correcto funcionamiento, no incluye obra civil.</t>
  </si>
  <si>
    <t>11.1.5</t>
  </si>
  <si>
    <t>Suministro, transporte e instalación de boquilla para impulsión de piscina de 2" en PVC. Incluye elementos de fijación y demás accesorios para su correcto funcionamiento, no incluye obra civil.</t>
  </si>
  <si>
    <t>11.1.6</t>
  </si>
  <si>
    <t>Suministro, transporte e instalación de inyector de muro de retorno para piscina de 2". Incluye elementos de fijación y demás accesorios para su correcto funcionamiento, no incluye obra civil.</t>
  </si>
  <si>
    <t>11.1.7</t>
  </si>
  <si>
    <t>Suministro, transporte e instalación de rejilla perimetral plástica entre 245 a 350 mm de ancho, antideslizante, fabricada en ABS+UV, apta para operación continua en ambientes exteriores y condiciones de alta humedad con exposición química, altura entre 30 a 35 mm, debe soportar tráfico peatonal sin deformaciones, sistema modular tipo encaje o clip, de fácil retiro y reinstalación para mantenimiento. Incluye elementos de fijación y demás accesorios necesarios para su correcto funcionamiento, segun diseño.</t>
  </si>
  <si>
    <t>11.1.8</t>
  </si>
  <si>
    <t>Suministro, transporte e instalación de esquinero plástico para canal perimetral, altura entre 30 a 35 mm, fabricada en ABS+UV, apta para operación continua en ambientes exteriores y condiciones de alta humedad con exposición química. Incluye elementos de fijación y demás accesorios para su correcto funcionamiento, según diseño.</t>
  </si>
  <si>
    <t>11.1.9</t>
  </si>
  <si>
    <t>Suministro, transporte e instalación de escalera para piscina de sobreponer en acero inoxidable en AISI-304, equivalente o similar en mejores especificaciones. Incluye 3 peldaños, elementos de fijación y demás accesorios para su correcto funcionamiento.</t>
  </si>
  <si>
    <t>11.1.10</t>
  </si>
  <si>
    <t>Suministro, transporte e instalación de escalera para piscina de sobreponer en acero inoxidable en AISI-304, equivalente o similar en mejores especificaciones. Incluye 4 peldaños, elementos de fijación y demás accesorios para su correcto funcionamiento.</t>
  </si>
  <si>
    <t>11.1.11</t>
  </si>
  <si>
    <t>Suministro, transporte e instalación de corchera de color rojo y/o azul para delimitación de carriles en piscinas, diseñado para control avanzado de oleaje en condiciones de competencia, con componentes de alta resistencia y operación, longitud de 25 metros, los elementos flotantes deberán contar con diámetro mínimo de 150 mm, con diseño tipo disco de alta sección transversal para disipación de oleaje, fabricado en plástico de alta resistencia (policarbonato, PE o equivalente + UV), cable de acero inoxidable grado marino SS316 mínimo con diámetro mínimo de 3 mm. Incluye elementos de fijación y demás accesorios para su correcto funcionamiento, según diseño.</t>
  </si>
  <si>
    <t>11.1.12</t>
  </si>
  <si>
    <t>Suministro, transporte e instalación de tensor de corchera mecánico de alta precisión, en acero inoxidable grado marino mínimo SS316. Incluye elementos de fijación y demás accesorios para su correcto funcionamiento.</t>
  </si>
  <si>
    <t>11.1.13</t>
  </si>
  <si>
    <t>Suministro, transporte e instalación de amortiguadores en acero inoxidable para tensor de corchera. Incluye 2 amortiguadores, elementos de fijación y demás accesorios para su correcto funcionamiento.</t>
  </si>
  <si>
    <t>11.1.14</t>
  </si>
  <si>
    <t>Suministro, transporte e instalación de copa de anclaje corchera en acero inoxidable grado marino mínimo SS316. Incluye elementos de fijación y demás accesorios para su correcto funcionamiento.</t>
  </si>
  <si>
    <t>11.2</t>
  </si>
  <si>
    <t>SISTEMA DE FILTRACIÓN</t>
  </si>
  <si>
    <t>11.2.1</t>
  </si>
  <si>
    <t>Suministro, transporte e instalación de medidor de caudal para tubería de 8", resistente a altas temperaturas, corrosión y presiones. Incluye elementos de fijación y demás accesorios para su correcto funcionamiento.</t>
  </si>
  <si>
    <t>11.2.2</t>
  </si>
  <si>
    <t>Suministro, transporte e instalación de tanque plástico de 1.000 litros para almacenamiento de agua, fabricado en PVC. Incluye elementos de fijación y demás accesorios para su correcto funcionamiento.</t>
  </si>
  <si>
    <t>11.2.3</t>
  </si>
  <si>
    <t>Suministro, transporte e instalación de válvula flanchada (bridada) PVC-P de 10". Incluye elementos de fijación, tornillos y demás accesorios para su correcto funcionamiento, según especificaciones técnicas.</t>
  </si>
  <si>
    <t>11.2.4</t>
  </si>
  <si>
    <t>Suministro, transporte e instalación de válvula flanchada (bridada) PVC-P de 8". Incluye elementos de fijación, tornillos y demás accesorios para su correcto funcionamiento, según especificaciones técnicas.</t>
  </si>
  <si>
    <t>11.2.5</t>
  </si>
  <si>
    <t>Suministro, transporte e instalación de válvula flanchada (bridada) PVC-P de 6". Incluye elementos de fijación, tornillos y demás accesorios para su correcto funcionamiento, según especificaciones técnicas.</t>
  </si>
  <si>
    <t>11.2.6</t>
  </si>
  <si>
    <t>Suministro, transporte e instalación de válvula doble universal roscada PVC-P de 4". Incluye soldadura y limpiador PVC y demás elementos para su correcta instalación y funcionamiento.</t>
  </si>
  <si>
    <t>11.2.7</t>
  </si>
  <si>
    <t>Suministro, transporte e instalación de válvula doble universales roscada PVC-P de 3". Incluye soldadura y limpiador PVC y demás elementos para su correcta instalación y funcionamiento.</t>
  </si>
  <si>
    <t>11.2.8</t>
  </si>
  <si>
    <t>Suministro, transporte e instalación de válvula doble universales roscada PVC-P de 2 1/2". Incluye soldadura y limpiador PVC y demás elementos para su correcta instalación y funcionamiento.</t>
  </si>
  <si>
    <t>11.2.9</t>
  </si>
  <si>
    <t>Suministro, transporte e instalación de válvula doble universales roscada PVC-P de 2". Incluye soldadura y limpiador PVC y demás elementos para su correcta instalación y funcionamiento.</t>
  </si>
  <si>
    <t>11.2.10</t>
  </si>
  <si>
    <t>Suministro, transporte e instalación de válvula cheque clapeta de 10" en acero carbón. Incluye elementos de fijación y demás accesorios necesarios para su correcta instalación y funcionamiento.</t>
  </si>
  <si>
    <t>11.2.11</t>
  </si>
  <si>
    <t>Suministro, transporte e instalación de válvula cheque clapeta de 8" en acero carbón. Incluye elementos de fijación y demás accesorios necesarios para su correcta instalación y funcionamiento.</t>
  </si>
  <si>
    <t>11.2.12</t>
  </si>
  <si>
    <t>Suministro, transporte e instalación de válvula cheque clapeta de 6" en acero carbón. Incluye elementos de fijación y demás accesorios necesarios para su correcta instalación y funcionamiento.</t>
  </si>
  <si>
    <t>11.2.13</t>
  </si>
  <si>
    <t>Suministro, transporte e instalación de válvula cheque vertical de 2". Incluye elementos de fijación y demás accesorios para su correcto funcionamiento.</t>
  </si>
  <si>
    <t>11.2.14</t>
  </si>
  <si>
    <t>Suministro, transporte e instalación de cheque antivibración de 6". Incluye conexión antivibración para sistemas hidráulicos, protección de equipos elementos de fijación y demás accesorios para su correcto funcionamiento.</t>
  </si>
  <si>
    <t>11.2.15</t>
  </si>
  <si>
    <t>Suministro, transporte e instalación de tubería PVC-P de 2”,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</si>
  <si>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11.2.16</t>
  </si>
  <si>
    <t>Suministro, transporte e instalación de tubería PVC-P de 2 1/2”,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</si>
  <si>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11.2.17</t>
  </si>
  <si>
    <t>Suministro, transporte e instalación de tubería PVC-P de 4”,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</si>
  <si>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11.2.18</t>
  </si>
  <si>
    <t>Suministro, transporte e instalación de tubería PVC-P de 6”,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</si>
  <si>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11.2.19</t>
  </si>
  <si>
    <t>Suministro, transporte e instalación de tubería PVC-P de 8”,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</si>
  <si>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11.2.20</t>
  </si>
  <si>
    <t>Suministro, transporte e instalación de tubería PVC-P de 10”,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</si>
  <si>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11.2.21</t>
  </si>
  <si>
    <t>Suministro, transporte e instalación de accesorios en PVC-P para reducción de 10" a 4", alta presión para agua potable de 200 psi, color blanco, accesorio bajo norma NTC 1339 y soldadura bajo NTC 576, SCH 40. Incluye derivación en tee de 10", buje de 10" a 8", buje de 8" a 4", pega, soldadura, elementos de fijación y demás accesorios para su correcto funcionamiento. No incluye excavaciones de obra civil.</t>
  </si>
  <si>
    <t>11.2.22</t>
  </si>
  <si>
    <t>Suministro, transporte e instalación de accesorios en PVC-P para reducción de 10" a 6", alta presión para agua potable de 200 psi, color blanco, accesorio bajo norma NTC 1339 y soldadura bajo NTC 576, SCH 40. Incluye derivación en tee de 10", buje de 10" a 6", pega, soldadura, elementos de fijación y demás accesorios para su correcto funcionamiento. No incluye excavaciones de obra civil.</t>
  </si>
  <si>
    <t>11.2.23</t>
  </si>
  <si>
    <t>Suministro, transporte e instalación de accesorios en PVC-P para reducción de 10" a 8", alta presión para agua potable de 200 psi, color blanco, accesorio bajo norma NTC 1339 y soldadura bajo NTC 576, SCH 40. Incluye derivación en tee de 10", buje de 10" a 8", pega, soldadura, elementos de fijación y demás accesorios para su correcto funcionamiento. No incluye excavaciones de obra civil.</t>
  </si>
  <si>
    <t>11.2.24</t>
  </si>
  <si>
    <t>Suministro, transporte e instalación de accesorio PVC-P para derivación en tee de 10", alta presión para agua potable de 200 psi, color blanco, accesorio bajo norma NTC 1339 y soldadura bajo NTC 576, SCH 40. Incluye pega, soldadura, elementos de fijación y demás accesorios para su correcto funcionamiento. No incluye excavaciones de obra civil.</t>
  </si>
  <si>
    <t>11.2.25</t>
  </si>
  <si>
    <t>Suministro, transporte e instalación de accesorio PVC-P para derivación en tee de 6", alta presión para agua potable de 200 psi, color blanco, accesorio bajo norma NTC 1339 y soldadura bajo NTC 576, SCH 40. Incluye pega, soldadura, elementos de fijación y demás accesorios para su correcto funcionamiento. No incluye excavaciones de obra civil.</t>
  </si>
  <si>
    <t>11.2.26</t>
  </si>
  <si>
    <t>Suministro, transporte e instalación de accesorio PVC-P para derivación en tee de 4", alta presión para agua potable de 200 psi, color blanco, accesorio bajo norma NTC 1339 y soldadura bajo NTC 576, SCH 40. Incluye pega, soldadura, elementos de fijación y demás accesorios para su correcto funcionamiento. No incluye excavaciones de obra civil.</t>
  </si>
  <si>
    <t>11.2.27</t>
  </si>
  <si>
    <t>Suministro, transporte e instalación de accesorios en PVC-P para reducción de 10" a 6" en codo, alta presión para agua potable de 200 psi, color blanco, accesorio bajo norma NTC 1339 y soldadura bajo NTC 576, SCH 40. Incluye codo de 10", buje de 10" a 6", pega, soldadura, elementos de fijación y demás accesorios para su correcto funcionamiento. No incluye excavaciones de obra civil.</t>
  </si>
  <si>
    <t>11.2.28</t>
  </si>
  <si>
    <t>Suministro, transporte e instalación de accesorios en PVC-P para reducción de 10" a 8" en codo, alta presión para agua potable de 200 psi, color blanco, accesorio bajo norma NTC 1339 y soldadura bajo NTC 576, SCH 40. Incluye codo de 10", buje de 10" a 8", pega, soldadura, elementos de fijación y demás accesorios para su correcto funcionamiento. No incluye excavaciones de obra civil.</t>
  </si>
  <si>
    <t>11.2.29</t>
  </si>
  <si>
    <t>Suministro, transporte e instalación de accesorios en PVC-P para reducción de 4" a 3" en codo, alta presión para agua potable de 200 psi, color blanco, accesorio bajo norma NTC 1339 y soldadura bajo NTC 576, SCH 40. Incluye codo de 4", buje de 4" a 3", pega, soldadura, elementos de fijación y demás accesorios para su correcto funcionamiento. No incluye excavaciones de obra civil.</t>
  </si>
  <si>
    <t>11.2.30</t>
  </si>
  <si>
    <t>Suministro, transporte e instalación de accesorio PVC-P codo de 6", alta presión para agua potable de 200 psi, color blanco, accesorio bajo norma NTC 1339 y soldadura bajo NTC 576, SCH 40. Incluye pega, soldadura, elementos de fijación y demás accesorios para su correcto funcionamiento. No incluye excavaciones de obra civil.</t>
  </si>
  <si>
    <t>11.2.31</t>
  </si>
  <si>
    <t>Suministro, transporte e instalación de accesorio PVC-P codo de 3", alta presión para agua potable de 200 psi, color blanco, accesorio bajo norma NTC 1339 y soldadura bajo NTC 576, SCH 40. Incluye pega, soldadura, elementos de fijación y demás accesorios para su correcto funcionamiento. No incluye excavaciones de obra civil.</t>
  </si>
  <si>
    <t>11.2.32</t>
  </si>
  <si>
    <t>Suministro, transporte e instalación de accesorio PVC-P codo de 8", alta presión para agua potable de 200 psi, color blanco, accesorio bajo norma NTC 1339 y soldadura bajo NTC 576, SCH 40. Incluye pega, soldadura, elementos de fijación y demás accesorios para su correcto funcionamiento. No incluye excavaciones de obra civil.</t>
  </si>
  <si>
    <t>11.2.33</t>
  </si>
  <si>
    <t>Suministro, transporte e instalación de accesorio PVC-P para derivación en tee de 3" para sensores de PH u ORP, alta presión para agua potable de 200 psi, color blanco, accesorio bajo norma NTC 1339 y soldadura bajo NTC 576, SCH 40. Incluye pega, soldadura, elementos de fijación y demás accesorios para su correcto funcionamiento. No incluye excavaciones de obra civil.</t>
  </si>
  <si>
    <t>11.3</t>
  </si>
  <si>
    <t>SISTEMA DE CALEFACCIÓN</t>
  </si>
  <si>
    <t>11.3.1</t>
  </si>
  <si>
    <t>11.3.2</t>
  </si>
  <si>
    <t>11.3.3</t>
  </si>
  <si>
    <t>Suministro, transporte e instalación de accesorio PVC-P codo de 8" con reducción a 4", alta presión para agua potable de 200 psi, color blanco, accesorio bajo norma NTC 1339 y soldadura bajo NTC 576, SCH 40. Incluye pega, soldadura, elementos de fijación y demás accesorios para su correcto funcionamiento. No incluye excavaciones de obra civil.</t>
  </si>
  <si>
    <t>11.3.4</t>
  </si>
  <si>
    <t>11.3.5</t>
  </si>
  <si>
    <t>Suministro, transporte e instalación de accesorio PVC-P para derivación en tee de 8" con reducción a 4", alta presión para agua potable de 200 psi, color blanco, accesorio bajo norma NTC 1339 y soldadura bajo NTC 576, SCH 40. Incluye pega, soldadura, elementos de fijación y demás accesorios para su correcto funcionamiento. No incluye excavaciones de obra civil.</t>
  </si>
  <si>
    <t>11.4</t>
  </si>
  <si>
    <t>PRUEBAS</t>
  </si>
  <si>
    <t>11.4.1</t>
  </si>
  <si>
    <t>Prueba hidráulica para piscina. Incluye verificación de tuberías y/o vaso, además de todo lo necesario para la correcta instalación.</t>
  </si>
  <si>
    <t>REDES HIDRÁULICAS</t>
  </si>
  <si>
    <t>12.1</t>
  </si>
  <si>
    <t>SALIDAS</t>
  </si>
  <si>
    <t>12.1.1</t>
  </si>
  <si>
    <t>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supervisión.</t>
  </si>
  <si>
    <t>12.1.2</t>
  </si>
  <si>
    <t>Suministro, transporte e instalación de salidas de abasto en DIÁMETRO DE 1 1/2"con tubería  RDE 21, 200 PSI, incluye todos los accesorios en PVC de diámetro 1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supervisión."</t>
  </si>
  <si>
    <t>12.2</t>
  </si>
  <si>
    <t>REDES</t>
  </si>
  <si>
    <t>12.2.1</t>
  </si>
  <si>
    <t xml:space="preserve">Suministro, transporte e instalación de tubería PVC-P RDE 9 D=1/2".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interventoría.  Una vez terminada una sección o un sistema total de agua fría o caliente, debe ser probada su hermeticidad bajo una presión de agua no menor a 1000 kPa (145 psi) durante 4 horas con una tolerancia del 2%. Los tubos deben ser fabricados bajo las normas NTC 382, los accesorios bajo norma NTC 1339 y la soldadura bajo NTC 576. </t>
  </si>
  <si>
    <t>12.2.2</t>
  </si>
  <si>
    <t>Suministro, transporte e instalación de tubería PVC-P de 1”, RDE 13.5.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interventoría.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</si>
  <si>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12.2.3</t>
  </si>
  <si>
    <t>Suministro, transporte e instalación de tubería PVC-P de 2”, RDE 21. Incluye todos los accesorios en PVC-P que se requieran para su correcta instalación y desvíos, estos deberán estar correctamente pegados usando limpiador y soldadura apropiados, sin presentar fugas, fisuras o cualquier otra clase de anomalía. Se debe garantizar la correcta instalación y funcionamiento. Incluye además las perforaciones (canchas) de paredes o pisos que lo requieran, cargue, transporte y botada de escombros en botaderos oficiales o donde indique la interventoría.  Una vez terminada una sección o un sistema total, debe ser probada su hermeticidad bajo una presión de agua no menor a 1000 kPa (145 psi) durante 4 horas con una tolerancia del 2%. Los tubos deben ser fabricados bajo las normas NTC 382, los accesorios bajo norma NTC 1339 y la soldadura bajo NTC 576.</t>
  </si>
  <si>
    <t>12.3</t>
  </si>
  <si>
    <t>VÁLVULAS</t>
  </si>
  <si>
    <t>12.3.1</t>
  </si>
  <si>
    <t>Suministro, transporte e instalación de válvula paso libre rw ½" . Incluye válvula, codo PVC presión EL de 1/2"x90°, adaptador macho PVC presión EL de 1/2", cinta teflón de 12x50 mm, soldadura CPVC, limpiador PVC y todos los demás elementos necesarios para la correcta instalación y funcionamiento.</t>
  </si>
  <si>
    <t>12.3.2</t>
  </si>
  <si>
    <t>Suministro, transporte e instalación de válvula de paso 1½". Incluye válvula, tuberías PVC presión RDE 21 de 1 1/2", codo PVC presión EL de 1 1/2"x90°, cinta teflón de 12x50 mm, adaptador macho PVC presión EL de 1 1/2", soldadura CPVC, limpiador PVC y todos los demás elementos necesarios para la correcta instalación y funcionamiento.</t>
  </si>
  <si>
    <t>12.3.3</t>
  </si>
  <si>
    <t>Colocación de válvula cortina de 2 ½”, 250 PSI de bronce tipo Red White o equivalente. Incluye suministro, transporte de materiales, todos los accesorios y demás materiales necesarios para su correcta instalación y funcionamiento.</t>
  </si>
  <si>
    <t>REDES SANITARIAS</t>
  </si>
  <si>
    <t>13.1</t>
  </si>
  <si>
    <t>13.1.1</t>
  </si>
  <si>
    <t>Colocación de TUBERÍA PVC-SANITARIA de 2", para aguas residuales o lluvias ENTERRADA, EMPOTRADA  O COLGADA por losas.  Incluye suministro y transporte de los materiales, accesorios, pegante, limpiador y todos los elementos necesarios para su correcta instalación y funcionamiento. También incluye desvíos. La excavación, los llenos y los soportes se pagaran en su ítem respectivo.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t>
  </si>
  <si>
    <t>13.1.2</t>
  </si>
  <si>
    <t>Colocación de TUBERÍA PVC-SANITARIA de 3", para aguas residuales o lluvias ENTERRADA, EMPOTRADA  O COLGADA por losas.  Incluye suministro y transporte de los materiales, accesorios, pegante, limpiador y todos los elementos necesarios para su correcta instalación y funcionamiento. También incluye desvíos. La excavación, los llenos y los soportes se pagaran en su ítem respectivo.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t>
  </si>
  <si>
    <t>13.1.3</t>
  </si>
  <si>
    <t>Colocación de TUBERÍA PVC-SANITARIA de 4", para aguas residuales o lluvias ENTERRADA, EMPOTRADA  O COLGADA por losas.  Incluye suministro y transporte de los materiales, accesorios, pegante, limpiador y todos los elementos necesarios para su correcta instalación y funcionamiento. También incluye desvíos. La excavación, los llenos y los soportes se pagaran en su ítem respectivo.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t>
  </si>
  <si>
    <t>13.1.4</t>
  </si>
  <si>
    <t>Colocación de TUBERÍA PVC-SANITARIA de 6", para aguas residuales o lluvias ENTERRADA, EMPOTRADA  O COLGADA por losas.  Incluye suministro y transporte de los materiales, accesorios, pegante, limpiador y todos los elementos necesarios para su correcta instalación y funcionamiento. También incluye desvíos. La excavación, los llenos y los soportes se pagaran en su ítem respectivo.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t>
  </si>
  <si>
    <t>13.2</t>
  </si>
  <si>
    <t>VENTILACIÓN</t>
  </si>
  <si>
    <t>13.2.1</t>
  </si>
  <si>
    <t>Suministro, transporte e instalación de tubería PVC-Ventilación de 2”, para reventilaciones verticales y horizontales (bajantes y colectores). Incluye todos los accesorios en PVC, reducciones y fijaciones que se requieran para su correcta instalación; estos deberán estar correctamente adheridos usando limpiador, soldadura y teflón apropiados, wash primer, acabado en esmalte mate con color a definir por parte de interventoría y/o la supervisión, no deberán presentar fugas, fisuras o cualquier otra clase de anomalía; adicionalmente, las perforaciones (canchas) de paredes o pisos que lo requieran, cargue, transporte y botada de escombros en botaderos oficiales o donde indique la interventoría.</t>
  </si>
  <si>
    <t>13.2.2</t>
  </si>
  <si>
    <t>Suministro, transporte e instalación de tubería PVC-Ventilación de 4”, para reventilaciones verticales y horizontales (bajantes y colectores). Incluye todos los accesorios en PVC, reducciones y fijaciones que se requieran para su correcta instalación; estos deberán estar correctamente adheridos usando limpiador, soldadura y teflón apropiados, wash primer, acabado en esmalte mate con color a definir por parte de interventoría y/o la supervisión, no deberán presentar fugas, fisuras o cualquier otra clase de anomalía; adicionalmente, las perforaciones (canchas) de paredes o pisos que lo requieran, cargue, transporte y botada de escombros en botaderos oficiales o donde indique la interventoría.</t>
  </si>
  <si>
    <t>13.3</t>
  </si>
  <si>
    <t>ALCANTARILLADO</t>
  </si>
  <si>
    <t>13.3.1</t>
  </si>
  <si>
    <t xml:space="preserve">Suministro, transporte e instalación tubería Ø = 200 mm (8") PVC-NOVAFORT para alcantarillado. Incluye bocas, accesorios, acondicionador de superficie, adhesivo Novafort y todos los elementos necesarios para su correcta instalación y funcionamiento. La excavación, encamado, atraques y los llenos se pagaran en su ítem respectivo.	</t>
  </si>
  <si>
    <t>13.4</t>
  </si>
  <si>
    <t>AGUAS LLUVIAS</t>
  </si>
  <si>
    <t>13.4.1</t>
  </si>
  <si>
    <t>Suministro, transporte e instalación de tubería PVC lluvias 4" de diámetro para bajantes de aguas lluvias. Incluye los accesorios necesarios para su correcta instalación.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t>
  </si>
  <si>
    <t>REDES ELÉCTRICAS</t>
  </si>
  <si>
    <t>14.1</t>
  </si>
  <si>
    <t>ADECUACIONES</t>
  </si>
  <si>
    <t>14.1.1</t>
  </si>
  <si>
    <t>Adecuación de M.L. principal existente para conexión de breaker proyectado de 250A. Incluye suministro, transporte de materiales, barras de cobre o cable, accesorios de conexión, elementos de fijación y de anclaje, puesta a tierra, marcación, señalización, pruebas, chequeos y todo lo necesario para la correcta adecuación. La coordinación de protección se debe realizar con compactibilidad al existente.</t>
  </si>
  <si>
    <t>14.1.2</t>
  </si>
  <si>
    <t xml:space="preserve">Suministro, transporte e instalación de ML de bombas según diagrama unifilar. Incluye gabinete fabricado en lámina cold rolled, barraje de cobre, protecciones eléctricas induatriales, DPS tipo 2, marcaciones generales y demás accesorios para su correcto funcionamiento, segun diseño.			</t>
  </si>
  <si>
    <t>14.1.3</t>
  </si>
  <si>
    <t>Suministro, transporte e instalación de tablero de control de iluminación (TCI) según diagrama unifilar. Incluye gabinete fabricado en lámina cold rolled, contactores schneider o similar, breakers, programador horario, muletillas y demás accesorios para su correcto funcionamiento.</t>
  </si>
  <si>
    <t>14.2</t>
  </si>
  <si>
    <t>TABLEROS</t>
  </si>
  <si>
    <t>14.2.1</t>
  </si>
  <si>
    <t>Suministro, transporte e instalación de tableros multibreaker de 18 circuitos, 208V, 225A, Icc: 10kA, con barras de neutro y tierra independiente, con puerta y chapa. Incluye fijaciones, anclajes, puesta a tierra, marcación, pruebas, chequeos, todo lo necesario para la correcta instalación y funcionamiento.</t>
  </si>
  <si>
    <t>14.2.2</t>
  </si>
  <si>
    <t>Suministro, transporte e instalación breaker enchufable monopolar de 20A,30A, 208V, Icc: 10kA. Incluye marquilla acrílica de identificación de circuito y cinta aislante y todo lo necesario para la correcta instalación y funcionamiento.</t>
  </si>
  <si>
    <t>14.3</t>
  </si>
  <si>
    <t>ACOMETIDAS</t>
  </si>
  <si>
    <t>14.3.1</t>
  </si>
  <si>
    <t>Suministro, transporte y montaje de alimentadores en baja tensión de acometida hacia gabinete ML bombas en cable 6No.4/0+2No.2/0+1No.2. Incluye terminales electroplateadas, marcación y todo lo necesario para la correcta instalación y funcionamiento.</t>
  </si>
  <si>
    <t>14.3.2</t>
  </si>
  <si>
    <t>Suministro, transporte y montaje de alimentadores en baja tensión de acometida a tablero TP1, en cable 3No.8+2No.10  en EMT 1". Incluye accesorios de tubería, encintada, marcaciones, chequeos y todo lo necesario para la correcta instalación y funcionamiento.</t>
  </si>
  <si>
    <t>14.3.3</t>
  </si>
  <si>
    <t>Suministro, transporte y montaje de alimentadores en baja tensión de acometida a tablero TCI, en cable 3No.8+1No.10  en EMT 1". Incluye accesorios de tubería, encintada, marcaciones, elementos de fijación y puesta a tierra; además de todo lo necesario para la correcta instalación y funcionamiento.</t>
  </si>
  <si>
    <t>14.3.4</t>
  </si>
  <si>
    <t>Suministro, transporte y montaje de alimentador a tablero control agua potable, en cable 4No10 por EMT 3/4". Incluye terminales electroplateadas, accesorios de tubería, conectores de empalme, encintada, marcaciones,  elementos de fijación y puesta a tierra; además de todo lo necesario para la correcta instalación y funcionamiento.</t>
  </si>
  <si>
    <t>14.3.5</t>
  </si>
  <si>
    <t>Suministro, transporte y montaje de alimentador a bomba potable en cable 4No12 en tubería liquid tigth 3/4". Incluye accesorios de tubería, conector recto, encintada, marcaciones, chequeos, canalización, elementos de fijación y todo lo necesario para la correcta instalación y funcionamiento.</t>
  </si>
  <si>
    <t>14.3.6</t>
  </si>
  <si>
    <t>Suministro, transporte y montaje de acometidas parciales en cable 3No.12 desde tablero a primera salida. Incluyeterminales electroplateadas, encintada, marcaciones y todo lo necesario para la correcta instalación y funcionamiento.</t>
  </si>
  <si>
    <t>14.3.7</t>
  </si>
  <si>
    <t>Suministro, transporte e instalación de tubería EMT de 1" adosada a la losa. Incluye elementos de fijación, accesorios, resanes de ser necesario y todo lo necesario para la correcta instalación y funcionamiento.</t>
  </si>
  <si>
    <t>14.3.8</t>
  </si>
  <si>
    <t>Suministro, transporte e instalación de caja de paso metálica 12x12x5 cm. Incluye tapa lisa, elementos de fijación, tornillo de polo a tierra y todo lo necesario para la correcta instalación y funcionamiento.</t>
  </si>
  <si>
    <t>14.3.9</t>
  </si>
  <si>
    <t>Suministro, transporte e instalación de caja de paso metálica 50x50 cm, uso exterior IP65. Incluye pintura electrostática, elementos de fijación, tornillo de polo a tierra y todo lo necesario para la correcta instalación y funcionamiento.</t>
  </si>
  <si>
    <t>14.3.10</t>
  </si>
  <si>
    <t>Suministro, transporte e instalación de caja de paso metálica 30x30x15 cm. Incluye pintura electrostática, elementos de fijación, tornillo de polo a tierra y todo lo necesario para la correcta instalación y funcionamiento.</t>
  </si>
  <si>
    <t>14.3.11</t>
  </si>
  <si>
    <t>Suministro, transporte e instalación de caja de paso metálica 20x20x15 cm. Incluye pintura electrostática, elementos de fijación, tornillo de polo a tierra y todo lo necesario para la correcta instalación y funcionamiento.</t>
  </si>
  <si>
    <t>14.4</t>
  </si>
  <si>
    <t>DUCTOS</t>
  </si>
  <si>
    <t>14.4.1</t>
  </si>
  <si>
    <t>Suministro, transporte y montaje de canaletas metálica de 30x8cm con división, calibre 22 USG, lamina cold-rolled de uso interior, con certificación RETIE. Incluye pintura electroestática, accesorios, cable de cobre N° 8 AWG para puesta a tierra, elementos de fijación, puesta a tierra y todos los demás elementos necesarios para la correcta instalación y funcionamiento.</t>
  </si>
  <si>
    <t>14.4.2</t>
  </si>
  <si>
    <t>Suministro, transporte y montaje de soporte tipo peldaño para canaletas de 30 cm. Incluye varilla roscada de 3/8", anclaje tipo RL para soporte de bandeja eléctrica y de datos, tuercas de expansión, tuercas mordaza, unión para bandejas y todos los demás elementos necesarios para la correcta instalación y funcionamiento.</t>
  </si>
  <si>
    <t>14.5</t>
  </si>
  <si>
    <t>SALIDAS ELÉCTRICAS Y DE DATOS</t>
  </si>
  <si>
    <t>14.5.1</t>
  </si>
  <si>
    <t>Suministro, transporte y montaje de salida para tomacorriente doble 120V. Incluye tomacorriente doble con polo a tierra, tubería EMT 3/4" (3 metros), accesorios, cableado cu no.12 LS-HF-FR, caja 12x12 cm, conectores de empalme, encintada, marcaciones, chequeos y todos los demás elementos necesarios para correcta instalación y funcionamiento.</t>
  </si>
  <si>
    <t>14.5.2</t>
  </si>
  <si>
    <t>Suministro, transporte y montaje de salida para tomacorriente doble 120V GFCI. Incluye tomacorriente doble con polo a tierra, tubería EMT 3/4" (4 metros), accesorios, cable N°12 LS-HF-FR, caja 12x12 cm, conectores de empalme, marcaciones, chequeos, resanes y todos los demás elementos necesarios para correcta instalación y funcionamiento.</t>
  </si>
  <si>
    <t>14.5.3</t>
  </si>
  <si>
    <t>Suministro, transporte y montaje de salida para tomacorriente doble 120V intemperie. Incluye tomacorriente, tubería EMT 3/4" (4 metros), accesorios, cable N°12 LS-HF-FR, caja 12x12 cm, conectores de empalme, marcaciones, chequeos, resanes y todos los demás elementos necesarios para correcta instalación y funcionamiento.</t>
  </si>
  <si>
    <t>14.5.4</t>
  </si>
  <si>
    <t>Suministro, transporte y montaje de salida para suiche sencillo. Incluye switch, tubería EMT 3/4" (3 metros), accesorios, cable N°12 LS-HF-FR, caja 12x12 cm, conectores de empalme, marcaciones, chequeos, resanes y todos los demás elementos necesarios para correcta instalación y funcionamiento.</t>
  </si>
  <si>
    <t>14.5.5</t>
  </si>
  <si>
    <t>Suministro, transporte y montaje de salida para suiche doble. Incluye switch, tubería EMT 3/4" (3 metros), accesorios, cable N°12 LS-HF-FR, caja 12x12 cm, conectores de empalme, marcaciones, chequeos, resanes y todos los demás elementos necesarios para correcta instalación y funcionamiento.</t>
  </si>
  <si>
    <t>14.5.6</t>
  </si>
  <si>
    <t>Suministro, transporte y montaje de salida para luminaria hermética. Incluye tubería EMT 1/2" (3 metros), accesorios, cable N°12 LS-HF-FR, caja 12x12 cm, conectores de empalme, marcaciones, chequeos, resanes y todos los demás elementos necesarios para correcta instalación y funcionamiento.</t>
  </si>
  <si>
    <t>14.5.7</t>
  </si>
  <si>
    <t>Suministro, transporte y montaje de salida para Led de sobreponer. Incluye tubería EMT 3/4" (3 metros), accesorios, cable N°12 LS-HF-FR, caja 12x12 cm, conectores de empalme, marcaciones, chequeos, resanes y todos los demás elementos necesarios para correcta instalación y funcionamiento.</t>
  </si>
  <si>
    <t>14.5.8</t>
  </si>
  <si>
    <t>Suministro, transporte y montaje de salida para luminaria aplique en tubería IMC 1/2”. Incluye tubería IMC 1/2" (4 metros), accesorios, cable de cobre calibre12, caja, soportes, fijación, trabajo en altura y todos los demás elementos necesarios para correcta instalación y funcionamiento.</t>
  </si>
  <si>
    <t>14.5.9</t>
  </si>
  <si>
    <t>Suministro, transporte y montaje de salida para Luminaria emergencia. Incluye tubería EMT 3/4" (8 metros), accesorios, cable N°12 LS-HF-FR, caja 12x12 cm, conectores de empalme, marcaciones, chequeos, resanes y todos los demás elementos necesarios para correcta instalación y funcionamiento.</t>
  </si>
  <si>
    <t>14.5.10</t>
  </si>
  <si>
    <t xml:space="preserve">Suministro, transporte y montaje de salida para sensor doble tecnología. Incluye tubería EMT 3/4" (8 metros), accesorios, cable N°12 LS-HF-FR, caja 12x12 cm, conectores de empalme, marcaciones, chequeos, resanes y todos los demás elementos necesarios para correcta instalación y funcionamiento.		</t>
  </si>
  <si>
    <t>14.5.11</t>
  </si>
  <si>
    <t>Suministro, transporte y montaje de luminaria. Incluye cable encauchetado 3No.16 AWG, lavija con polo a tierra, perfil, varilla roscada, RL de anclaje, trabajo en alturas y todos los elementos necesarios para la correcta ejecución de la actividad.</t>
  </si>
  <si>
    <t>14.5.12</t>
  </si>
  <si>
    <t>Suministro, transporte y montaje de salida sencilla para datos. Incluye tubería EMT 3/4" (7 metros), accesorios, toma jack RJ45 CAT 6A, caja 12x12 cm, conectores de empalme, marcaciones, chequeos y todos los demás elementos necesarios para correcta instalación y funcionamiento.</t>
  </si>
  <si>
    <t>14.5.13</t>
  </si>
  <si>
    <t>Suministro, transporte y montaje de tubería EMT de 2” adosada a muro o losa. Incluye tubería EMT, accesorios, fijación, marcaciones y todos los demás elementos necesarios para correcta instalación y funcionamiento.</t>
  </si>
  <si>
    <t>14.5.14</t>
  </si>
  <si>
    <t>Suministro, transporte y montaje de tubería EMT de 1” adosada a muro o losa. Incluye tubería EMT, accesorios, fijación, marcaciones y todos los demás elementos necesarios para correcta instalación y funcionamiento.</t>
  </si>
  <si>
    <t>14.6</t>
  </si>
  <si>
    <t>EQUIPOS Y CABLEADO COMUNICACIONES</t>
  </si>
  <si>
    <t>14.6.1</t>
  </si>
  <si>
    <t>Suministro, transporte y montaje de rack cerrado de pared 11 UR, con ancho 525 mm y fondo 510mm, en acero laminado en frío. Incluye puerta con vidrio de seguridad, pasacables, perforaciones en el techo y base, puerta con llave, tapa superior punzonada para instalación de ventilador, pintura electrostática color negro, certificado UL 416, ventilador, multitoma de 6 salidas, puesta a tierra y demás elementos necesarios para su correcta instalación.</t>
  </si>
  <si>
    <t>14.6.2</t>
  </si>
  <si>
    <t>Suministro, transporte y montaje de patch panel descargado, con 24 posiciones independientes categoría 6A, 19x1U. Incluye 24 jacks, elementos de fijación en rack y marcación de los puertos y demás elementos necesarios para su correcta instalación.</t>
  </si>
  <si>
    <t>14.6.3</t>
  </si>
  <si>
    <t>Suministro, transporte y montaje de organizador horizontal de cables 40x40 para instalar en Rack. Incluye todos los elementos necesarios para su correcta instalación y funcionamiento.</t>
  </si>
  <si>
    <t>14.6.4</t>
  </si>
  <si>
    <t>Suministro, transporte y montaje de patch cord cable flexible 4 pares, LSZH blindado con conectores RJ-45 en ambos extremos, cat 6A de 100cm; preensamblado en fábrica.. Incluye todos los elementos necesarios para su correcta instalación.</t>
  </si>
  <si>
    <t>14.6.5</t>
  </si>
  <si>
    <t>Certificaciones puntos de UTP Cat.6A. Incluye verificación de parámetros eléctricos y trasmisión de datos del cable con equipo certificado para dicha actividad.</t>
  </si>
  <si>
    <t>14.6.6</t>
  </si>
  <si>
    <t xml:space="preserve">Suministro, transporte y montaje de Barraje de cobre TGB. Incluye elementos de fijación aislados, pernos para perforaciones y todos los demás elementos necesarios para su correcta instalación. </t>
  </si>
  <si>
    <t>14.6.7</t>
  </si>
  <si>
    <t>Suministro, transporte y montaje de distribuidor de fibra ODF para montaje en rack 1UR. Incluye 4 espacios para placas o módulos MTP, 24 hilos, anillos organizadores y todos los demás elementos necesarios para su correcta instalación.</t>
  </si>
  <si>
    <t>14.6.8</t>
  </si>
  <si>
    <t>Suministro, transporte y montaje de patch cord duplex multimodo OM4 LC/LC 1m. Incluye todos los elementos necesarios para su correcta instalación.</t>
  </si>
  <si>
    <t>14.6.9</t>
  </si>
  <si>
    <t>Suministro, transporte y montaje de switch ethernet, administrable, 10/100/1000 Mbps de 24 puertos. Incluye todos los elementos necesarios para su correcta instalación.</t>
  </si>
  <si>
    <t>14.6.10</t>
  </si>
  <si>
    <t>Suministro, transporte y montaje de cable F/UTP Categoría 6A de cuatro pares, 23 AWG, chaqueta LSZH, norma EIA/TIA568B. Incluye marcación y los demás elementos necesarios para su correcta instalación.</t>
  </si>
  <si>
    <t>14.7</t>
  </si>
  <si>
    <t xml:space="preserve">RED EXTERNA ELÉCTRICA Y DE TELECOMUNICACIONES </t>
  </si>
  <si>
    <t>14.7.1</t>
  </si>
  <si>
    <t>RED EXTERNA ELÉCTRICA</t>
  </si>
  <si>
    <t>14.7.1.1</t>
  </si>
  <si>
    <t>Suministro, transporte y montaje de tubería EMT de 4” adosada a muro o losa. Incluye tubería EMT, accesorios, fijación, marcaciones y todos los demás elementos necesarios para correcta instalación y funcionamiento.</t>
  </si>
  <si>
    <t>14.7.1.2</t>
  </si>
  <si>
    <t>Suministro, transporte y construcción de caja de piso de 60x80 cm de energía (RS3-003). Incluye herrajes (marco y tapa), lleno en triturado de ¾”, bloque de concreto de 15x20x40 cm, concreto de 21 Mpa y todos los demás elementos necesarios para correcta ejecución de la actividad. La excavación y el acero se pagará en sus ítems respectivos.</t>
  </si>
  <si>
    <t>14.7.1.3</t>
  </si>
  <si>
    <t>Suministro, transporte y montaje de canalización subterránea en tubería PVC tipo DB 2 de 4" por zona verde. Incluye tubería PVC, accesorios, limpiador, soldadura PVC y todos los demás elementos necesarios para correcta instalación y funcionamiento.</t>
  </si>
  <si>
    <t>14.7.1.4</t>
  </si>
  <si>
    <t>Suministro, transporte y montaje de caja de paso metálica 60x60x20 cm en acero galvanizado de resistencia mecánica y durabilidad frente a la corrosión. Incluye fijación  y todos los demás elementos necesarios para correcta instalación y funcionamiento.</t>
  </si>
  <si>
    <t>14.7.1.5</t>
  </si>
  <si>
    <t>Suministro, transporte y montaje de tubería IMC de 4" adosada a muro o losa. Incluye accesorios, fijaciones y todos los demás elementos necesarios para correcta instalación y funcionamiento.</t>
  </si>
  <si>
    <t>14.7.2</t>
  </si>
  <si>
    <t xml:space="preserve">RED EXTERNA DE TELECOMUNICACIONES </t>
  </si>
  <si>
    <t>14.7.2.1</t>
  </si>
  <si>
    <t>Suministro, transporte y montaje de bajante en tubo metálico galvanizado de 2"x 4.5 m. Incluye unión, boquilla, accesorios, fijaciones y todos los demás elementos necesarios para correcta instalación y funcionamiento.</t>
  </si>
  <si>
    <t>14.7.2.2</t>
  </si>
  <si>
    <t>Suministro, transporte y montaje de caja telefónica de 60x80 cm. Incluye herraje y todos los demás elementos necesarios para correcta instalación y funcionamiento. La excavación y lleno se pagará en su respectivo ítem de la obra civil.</t>
  </si>
  <si>
    <t>14.7.2.3</t>
  </si>
  <si>
    <t>Suministro, transporte y montaje de canalización subterránea en tubería PVC tipo DB 2 de 2" por zona verde. Incluye herraje y todos los demás elementos necesarios para correcta instalación y funcionamiento. La excavación y lleno se pagará en su respectivo ítem de la obra civil.</t>
  </si>
  <si>
    <t>14.7.2.4</t>
  </si>
  <si>
    <t>Suministro, transporte y montaje de Fibra óptica 6H 50/125 10GB OM4 LSZH multimodo DSP01 EXT ARM OPTRAL. Incluye todos los demás elementos necesarios para correcta instalación y funcionamiento.</t>
  </si>
  <si>
    <t>14.7.3</t>
  </si>
  <si>
    <t>RED DE ALUMBRADO EXTERIOR</t>
  </si>
  <si>
    <t>14.7.3.1</t>
  </si>
  <si>
    <t>Suministro, transporte y montaje de Caja de piso, según norma RS3-001, con tapa de 50X50 antifraude según norma RS4-001. Incluye herraje, tapa para caja 50X50, lleno en triturado de ¾”, bloque de concreto de 15x20x40 cm, concreto de 21 Mpa y todos los demás elementos necesarios para correcta ejecución de la actividad. La excavación y el acero se pagará en sus ítems respectivos.</t>
  </si>
  <si>
    <t>14.7.3.2</t>
  </si>
  <si>
    <t>Suministro, transporte y montaje de tubería PVC de 2". Incluye accesorios, limpiador, soldadura PVC y todo lo necesario para la correcta instalación y funcionamiento.</t>
  </si>
  <si>
    <t>14.7.3.3</t>
  </si>
  <si>
    <t>Suministro, transporte y montaje de acometidas en cable Al THWN 2No.4 + 1No.6. Incluye todos los elementos necesarios para la correcta instalación y funcionamiento.</t>
  </si>
  <si>
    <t>14.7.3.4</t>
  </si>
  <si>
    <t>Suministro, transporte y montaje de acometidas en cable Al THWN 2No.6 + 1No.6. Incluye todos los elementos necesarios para la correcta instalación y funcionamiento.</t>
  </si>
  <si>
    <t>14.7.3.5</t>
  </si>
  <si>
    <t>Suministro, transporte y montaje de Cable encauchetado 3No.14. Incluye todos los elementos necesarios para la correcta instalación y funcionamiento.</t>
  </si>
  <si>
    <t>14.7.3.6</t>
  </si>
  <si>
    <t>Suministro, transporte y montaje de tubería IMC de 1 1/4". Incluye accesorios, fijaciones y todos los demás elementos necesarios para correcta instalación y funcionamiento.</t>
  </si>
  <si>
    <t>14.7.3.7</t>
  </si>
  <si>
    <t>Suministro, transporte y montaje de gabinete metálico, Ip66 Para uso en intemperie 30x40x20cm. Incluye accesorios, fijaciones y todos los demás elementos necesarios para correcta instalación y funcionamiento.</t>
  </si>
  <si>
    <t>14.7.3.8</t>
  </si>
  <si>
    <t>Suministro, transporte y montaje de luminaria tipo proyector LED de alta potencia, carcaza aluminio fundido, 410W, 59000 lm, 220-240V, IP66, IK08, F.P. 0,95, 1-10 V, 75mil horas. Incluye accesorios, fijaciones y todos los demás elementos necesarios para correcta instalación y funcionamiento.</t>
  </si>
  <si>
    <t>14.7.3.9</t>
  </si>
  <si>
    <t>Suministro, transporte y montaje de Reflector Led de 100W, uso exterior, 13800 Lm, F.P&lt;0.95,  100-277V, IP66, IK08, 100000 horas. Incluye accesorios, fijaciones y todos los demás elementos necesarios para correcta instalación y funcionamiento.</t>
  </si>
  <si>
    <t>14.7.3.10</t>
  </si>
  <si>
    <t>Suministro, transporte y montaje de poste de fibra de vidrio de 12 m, seccionado, 510Kgf, gris. Incluye aplomado, apizonado y pintura de acuerdo con normas EPM y todos los demás elementos necesarios para correcta instalación y funcionamiento. No incluye concreto.</t>
  </si>
  <si>
    <t>14.7.3.11</t>
  </si>
  <si>
    <t>Suministro, transporte y montaje de cruceta galvanizada 2.4 mts y 3"x3"x1/4". Incluye accesorios y todos los demás elementos necesarios para correcta instalación y funcionamiento.</t>
  </si>
  <si>
    <t>14.7.3.12</t>
  </si>
  <si>
    <t>14.7.3.13</t>
  </si>
  <si>
    <t>Concreto 3000 psi en obra para dado poste. Incluye suministro, transporte, preparación, además de los equipos y herramientas necesarias para la ejecución de la actividad.</t>
  </si>
  <si>
    <t>14.7.4</t>
  </si>
  <si>
    <t>SUMINISTRO DE LUMINARIAS Y EQUIPO DE CONTROL DE ILUMINACIÓN</t>
  </si>
  <si>
    <t>14.7.4.1</t>
  </si>
  <si>
    <t>Suministro, transporte y montaje de luminaria hermética, IP65, cuerpo policarbonato, con módulos Led 5300 Lm, 50W, 100-277V, IP65, IK06, IRC&gt;80%, 50000 horas. Incluye accesorios, cable No 3x14 AWG encauchetado y todos los demás elementos necesarios para correcta instalación y funcionamiento.</t>
  </si>
  <si>
    <t>14.7.4.2</t>
  </si>
  <si>
    <t>Suministro, transporte y montaje de luminaria panel led sobreponer, difusor opalizado, Led SMD 20W, 1680 Lm, 70Lm/W, 120-277V, F.P.&gt;0.5, IRC 80%, IP 20, 25000 horas. Incluye accesorios, cable No 3x14 AWG encauchetado y todos los demás elementos necesarios para correcta instalación y funcionamiento.</t>
  </si>
  <si>
    <t>14.7.4.3</t>
  </si>
  <si>
    <t>Suministro, transporte y montaje de luminaria aplique media luna chasis en zamak, con Led 13W, 120-277V, IP54, IRC&gt;80%. Incluye accesorios, cable No 3x14 AWG encauchetado y todos los demás elementos necesarios para correcta instalación y funcionamiento.</t>
  </si>
  <si>
    <t>14.7.4.4</t>
  </si>
  <si>
    <t>Suministro, transporte y montaje de reflector Led de 50W, uso exterior, 47500 Lm, F.P&lt;0.9, 100-240V, IP65, 25000 horas. Incluye accesorios, cable No 3x14 AWG encauchetado, caja 4x4, trabajo en altura y todos los demás elementos necesarios para correcta instalación y funcionamiento.</t>
  </si>
  <si>
    <t>14.7.4.5</t>
  </si>
  <si>
    <t>Suministro, transporte y montaje de luminaria emergencia. Incluye incrustar, cuerpo inyectado en termoplástico ABS, led SMD,  2W, autonomía 180 min, batería Ni-Ca, 100-240V, IP20, accesorios, cable No 3x14 AWG encauchetado, trabajo en altura y todos los demás elementos necesarios para correcta instalación y funcionamiento.</t>
  </si>
  <si>
    <t>14.7.4.6</t>
  </si>
  <si>
    <t>Suministro, transporte y montaje de sensor de iluminación infrarrojo PIR, instalación en techo, 100W, alcance 6m. Incluye accesorios, trabajo en altura y todos los demás elementos necesarios para correcta instalación y funcionamiento.</t>
  </si>
  <si>
    <t>14.7.4.7</t>
  </si>
  <si>
    <t>Suministro, transporte y montaje de sensor de iluminación dual ultrasónico e Infrarrojo, instalación en techo, coberturas de hasta 1000ft2. Incluye accesorios, trabajo en altura y todos los demás elementos necesarios para correcta instalación y funcionamiento.</t>
  </si>
  <si>
    <t>14.7.5</t>
  </si>
  <si>
    <t xml:space="preserve">APANTALLAMIENTO </t>
  </si>
  <si>
    <t>14.7.5.1</t>
  </si>
  <si>
    <t>Suministro, transporte e instalación de punta de pararrayos 0.5 m para el sistema de apantallamiento contra descargas atmosféricas. Incluye fijación, trabajo en altura y todos los demás elementos necesarios para correcta instalación y funcionamiento.</t>
  </si>
  <si>
    <t>14.7.5.2</t>
  </si>
  <si>
    <t>Suministro, transporte e instalación de soporte convencional para punta captadora en el sistema de apantallamiento contra descargas atmosféricas. Incluye fijación, trabajo en altura y todos los demás elementos necesarios para correcta instalación y funcionamiento.</t>
  </si>
  <si>
    <t>14.7.5.3</t>
  </si>
  <si>
    <t>Suministro, transporte e instalación de bajante en tubo metálico galvanizado de 3/4"x 10m. Incluye unión, boquilla, curva PVC 3/4", trabajo en altura y todos los demás elementos necesarios para correcta instalación y funcionamiento.</t>
  </si>
  <si>
    <t>14.7.5.4</t>
  </si>
  <si>
    <t>Suministro, transporte y montaje de tubería IMC de 3/4". Incluye accesorios, fijaciones y todos los demás elementos necesarios para correcta instalación y funcionamiento.</t>
  </si>
  <si>
    <t>14.7.5.5</t>
  </si>
  <si>
    <t>Suministro, transporte y montaje de estructura metálica de 2m para soporte de pararrayos. Incluye accesorios, fijaciones, trabajo en altura y todos los demás elementos necesarios para correcta instalación y funcionamiento.</t>
  </si>
  <si>
    <t>14.7.5.6</t>
  </si>
  <si>
    <t>Suministro, transporte y montaje de Cable Cu desnudo No 1/0 AWG para bajante y anillo inferior instalado enterrado en terreno natural a 0,5 m. Incluye todos los demás elementos necesarios para correcta instalación y funcionamiento.</t>
  </si>
  <si>
    <t>14.7.5.7</t>
  </si>
  <si>
    <t>Suministro, transporte y aplicación de soldadura exotérmica de 90g. Incluye todos los demás elementos necesarios para correcta instalación y funcionamiento.</t>
  </si>
  <si>
    <t>14.7.5.8</t>
  </si>
  <si>
    <t>Suministro, transporte y aplicación de varilla de puesta a tierra de diámetro 5/8”x 2.4 m. Incluye todos los demás elementos necesarios para correcta instalación y funcionamiento.</t>
  </si>
  <si>
    <t>14.7.5.9</t>
  </si>
  <si>
    <t>Suministro, transporte y aplicación de avisos en acrílico de 30x20 cm para bajantes de apantallamiento. Incluye todos los demás elementos necesarios para correcta instalación y funcionamiento.</t>
  </si>
  <si>
    <t>14.7.5.10</t>
  </si>
  <si>
    <t xml:space="preserve">Construcción de caja de inspección de 30x30x30 cm para revisión de puesta a tierra. medidas internas, incluye: marco y tapa en madera plastica. Concreto f`c=21 MPA según diseño. Incluye suministro, transporte e instalación de los materiales y todos los elementos necesarios para su correcta construcción y funcionamiento. </t>
  </si>
  <si>
    <t xml:space="preserve"> RED CONTRAINCENDIOS</t>
  </si>
  <si>
    <t>15.1</t>
  </si>
  <si>
    <t>TUBERÍA EXPUESTA</t>
  </si>
  <si>
    <t>15.1.1</t>
  </si>
  <si>
    <t>Suministro, transporte e instalación de tubería en acero SCH 10 Ø 2 1/2". Incluye la herramienta y equipos requeridos para correcta ejecución de la actividad. Una vez terminada una sección o un sistema total, debe ser probada su hermeticidad bajo una presión de agua.</t>
  </si>
  <si>
    <t>15.1.2</t>
  </si>
  <si>
    <t>Suministro, transporte e instalación de tubería en acero SCH 10 Ø 4 ". Incluye la herramienta y equipos requeridos para correcta ejecución de la actividad. Una vez terminada una sección o un sistema total, debe ser probada su hermeticidad bajo una presión de agua.</t>
  </si>
  <si>
    <t>15.1.3</t>
  </si>
  <si>
    <t>Suministro, transporte e instalación de tubería en acero SCH 40"Ø 1". Incluye la herramienta y equipos requeridos para correcta ejecución de la actividad. Una vez terminada una sección o un sistema total, debe ser probada su hermeticidad bajo una presión de agua.</t>
  </si>
  <si>
    <t>15.1.4</t>
  </si>
  <si>
    <t>Suministro, transporte e instalación de tubería en acero SCH 40"Ø 2 1/2". Incluye la herramienta y equipos requeridos para correcta ejecución de la actividad. Una vez terminada una sección o un sistema total, debe ser probada su hermeticidad bajo una presión de agua.</t>
  </si>
  <si>
    <t>15.1.5</t>
  </si>
  <si>
    <t>Suministro, transporte e instalación de tubería en acero SCH 40"Ø 4". Incluye la herramienta y equipos requeridos para correcta ejecución de la actividad. Una vez terminada una sección o un sistema total, debe ser probada su hermeticidad bajo una presión de agua.</t>
  </si>
  <si>
    <t>15.2</t>
  </si>
  <si>
    <t>TUBERÍA ENTERRADA</t>
  </si>
  <si>
    <t>15.2.1</t>
  </si>
  <si>
    <t>Suministro, transporte e instalación de tubería HDPE AWWA C906 SDR 11"Ø 4". Incluye desinfección de la tubería, la herramienta y equipos requeridos para correcta ejecución de la actividad. Una vez terminada una sección o un sistema total, debe ser probada su hermeticidad bajo una presión de agua.</t>
  </si>
  <si>
    <t>15.2.2</t>
  </si>
  <si>
    <t>Suministro, transporte e instalación de tubería HDPE AWWA C906 SDR 11"Ø 6". Incluye desinfección de la tubería, la herramienta y equipos requeridos para correcta ejecución de la actividad. Una vez terminada una sección o un sistema total, debe ser probada su hermeticidad bajo una presión de agua.</t>
  </si>
  <si>
    <t>15.3</t>
  </si>
  <si>
    <t>ACCESORIOS ACERO RANURADOS</t>
  </si>
  <si>
    <t>15.3.1</t>
  </si>
  <si>
    <t>Suministro, transporte e instalación de acople ranurado flexible HD Ø 2 1/2". Incluye la herramienta y equipos requeridos para correcta ejecución de la actividad.</t>
  </si>
  <si>
    <t>15.3.2</t>
  </si>
  <si>
    <t>Suministro, transporte e instalación de acople ranurado flexible HD Ø 4". Incluye la herramienta y equipos requeridos para correcta ejecución de la actividad.</t>
  </si>
  <si>
    <t>15.3.3</t>
  </si>
  <si>
    <t>Suministro, transporte e instalación de acople ranurado rígido HD Ø 2 1/2". Incluye la herramienta y equipos requeridos para correcta ejecución de la actividad.</t>
  </si>
  <si>
    <t>15.3.4</t>
  </si>
  <si>
    <t>Suministro, transporte e instalación de codo 90° ranurado HD Ø 2 1/2". Incluye la herramienta y equipos requeridos para correcta ejecución de la actividad.</t>
  </si>
  <si>
    <t>15.3.5</t>
  </si>
  <si>
    <t>Suministro, transporte e instalación de codo 90° ranurado HD Ø 4". Incluye la herramienta y equipos requeridos para correcta ejecución de la actividad.</t>
  </si>
  <si>
    <t>15.3.6</t>
  </si>
  <si>
    <t>Suministro, transporte e instalación de codo 90° ranurado HD Ø 6". Incluye la herramienta y equipos requeridos para correcta ejecución de la actividad.</t>
  </si>
  <si>
    <t>15.3.7</t>
  </si>
  <si>
    <t>Suministro, transporte e instalación de reducción copa ranurada HD Ø 4" x 2 1/2". Incluye la herramienta y equipos requeridos para correcta ejecución de la actividad.</t>
  </si>
  <si>
    <t>15.3.8</t>
  </si>
  <si>
    <t>Suministro, transporte e instalación de reducción copa ranurada HD Ø 6" x 4". Incluye la herramienta y equipos requeridos para correcta ejecución de la actividad.</t>
  </si>
  <si>
    <t>15.3.9</t>
  </si>
  <si>
    <t>Suministro, transporte e instalación de tapón ranurado HD Ø 4". Incluye la herramienta y equipos requeridos para correcta ejecución de la actividad.</t>
  </si>
  <si>
    <t>15.3.10</t>
  </si>
  <si>
    <t>Suministro, transporte e instalación de tapón ranurado HD Ø 6". Incluye la herramienta y equipos requeridos para correcta ejecución de la actividad.</t>
  </si>
  <si>
    <t>15.3.11</t>
  </si>
  <si>
    <t>Suministro, transporte e instalación de tee mecánica ranurada Ø 4" x 2 1/2". Incluye la herramienta y equipos requeridos para correcta ejecución de la actividad.</t>
  </si>
  <si>
    <t>15.3.12</t>
  </si>
  <si>
    <t>Suministro, transporte e instalación de tee ranurada HD Ø 4". Incluye la herramienta y equipos requeridos para correcta ejecución de la actividad.</t>
  </si>
  <si>
    <t>15.3.13</t>
  </si>
  <si>
    <t>Suministro, transporte e instalación de tee reducida ranurada HD Ø 6” x 4". Incluye la herramienta y equipos requeridos para correcta ejecución de la actividad.</t>
  </si>
  <si>
    <t>15.4</t>
  </si>
  <si>
    <t>ACCESORIOS DE ACERO ROSCADO</t>
  </si>
  <si>
    <t>15.4.1</t>
  </si>
  <si>
    <t>Suministro, transporte e instalación de codo 90° roscado HD Ø 1". Incluye la herramienta y equipos requeridos para correcta ejecución de la actividad.</t>
  </si>
  <si>
    <t>15.4.2</t>
  </si>
  <si>
    <t>Suministro, transporte e instalación de reducción copa roscada HD Ø ½ x 1/4". Incluye la herramienta y equipos requeridos para correcta ejecución de la actividad.</t>
  </si>
  <si>
    <t>15.4.3</t>
  </si>
  <si>
    <t>Suministro, transporte e instalación de reducción tuerca roscada HD (Bushing) Ø 1" x 1/2". Incluye la herramienta y equipos requeridos para correcta ejecución de la actividad.</t>
  </si>
  <si>
    <t>15.4.4</t>
  </si>
  <si>
    <t>Suministro, transporte e instalación de tee mecánica roscada Ø 4" x 1". Incluye la herramienta y equipos requeridos para correcta ejecución de la actividad.</t>
  </si>
  <si>
    <t>15.4.5</t>
  </si>
  <si>
    <t>Suministro, transporte e instalación de tee roscada HD Ø 1". Incluye la herramienta y equipos requeridos para correcta ejecución de la actividad.</t>
  </si>
  <si>
    <t>15.5</t>
  </si>
  <si>
    <t>ACCESORIOS HDPE AWWA C906</t>
  </si>
  <si>
    <t>15.5.1</t>
  </si>
  <si>
    <t>Suministro, transporte e instalación de acople HDPE autorestringido Ø 4". Incluye la herramienta y equipos requeridos para correcta ejecución de la actividad.</t>
  </si>
  <si>
    <t>15.5.2</t>
  </si>
  <si>
    <t>Suministro, transporte e instalación de acople HDPE autorestringido Ø 6". Incluye la herramienta y equipos requeridos para correcta ejecución de la actividad.</t>
  </si>
  <si>
    <t>15.5.3</t>
  </si>
  <si>
    <t>Suministro, transporte e instalación de acople transición HDPE autorestringido x ranurado HD Ø 4". Incluye la herramienta y equipos requeridos para correcta ejecución de la actividad.</t>
  </si>
  <si>
    <t>15.5.4</t>
  </si>
  <si>
    <t>Suministro, transporte e instalación de acople transición HDPE autorestringido x ranurado HD Ø 6". Incluye la herramienta y equipos requeridos para correcta ejecución de la actividad.</t>
  </si>
  <si>
    <t>15.6</t>
  </si>
  <si>
    <t>SISTEMA DE EXTINTORES</t>
  </si>
  <si>
    <t>15.6.1</t>
  </si>
  <si>
    <t>Suministro, transporte e instalación de extintor CO2 en gabinete 10B:C. Incluye gabinete DER tipo II, anclaje, la herramienta y equipos requeridos para correcta ejecución de la actividad.</t>
  </si>
  <si>
    <t>15.6.2</t>
  </si>
  <si>
    <t>Suministro, transporte e instalación de extintor multipropósito PQS en gabinete 10 LB 4A:20B:C. Incluye gabinete DER tipo II, anclaje, la herramienta y equipos requeridos para correcta ejecución de la actividad.</t>
  </si>
  <si>
    <t>15.7</t>
  </si>
  <si>
    <t>SOPORTES</t>
  </si>
  <si>
    <t>15.7.1</t>
  </si>
  <si>
    <t>Suministro, transporte e instalación de soporte ménsula en ángulo Ø 4". Incluye anclaje, pintura, la herramienta y equipos requeridos para correcta ejecución de la actividad.</t>
  </si>
  <si>
    <t>15.7.2</t>
  </si>
  <si>
    <t>Suministro, transporte e instalación de soporte ménsula en voladizo Ø 2 1/2". Incluye anclaje, pintura, la herramienta y equipos requeridos para correcta ejecución de la actividad.</t>
  </si>
  <si>
    <t>15.7.3</t>
  </si>
  <si>
    <t>Suministro, transporte e instalación de soporte ménsula en voladizo Ø 4". Incluye anclaje, pintura, la herramienta y equipos requeridos para correcta ejecución de la actividad.</t>
  </si>
  <si>
    <t>15.7.4</t>
  </si>
  <si>
    <t>Suministro, transporte e instalación de soporte para tubo vertical (Riser Clamp) Ø 4". Incluye anclaje, la herramienta y equipos requeridos para correcta ejecución de la actividad.</t>
  </si>
  <si>
    <t>15.7.5</t>
  </si>
  <si>
    <t>Suministro, transporte e instalación de soporte sísmico 4 vías Ø 2 1/2". Incluye anclaje, la herramienta y equipos requeridos para correcta ejecución de la actividad.</t>
  </si>
  <si>
    <t>15.7.6</t>
  </si>
  <si>
    <t>Suministro, transporte e instalación de soporte sísmico 4 vías Ø 4". Incluye anclaje, la herramienta y equipos requeridos para correcta ejecución de la actividad.</t>
  </si>
  <si>
    <t>15.7.7</t>
  </si>
  <si>
    <t>Suministro, transporte e instalación de soporte sísmico lateral Ø 4". Incluye anclaje, la herramienta y equipos requeridos para correcta ejecución de la actividad.</t>
  </si>
  <si>
    <t>15.7.8</t>
  </si>
  <si>
    <t>Suministro, transporte e instalación de soporte sísmico longitudinal Ø 2 1/2". Incluye anclaje, la herramienta y equipos requeridos para correcta ejecución de la actividad.</t>
  </si>
  <si>
    <t>15.7.9</t>
  </si>
  <si>
    <t>Suministro, transporte e instalación de soporte sísmico longitudinal Ø 4". Incluye anclaje, la herramienta y equipos requeridos para correcta ejecución de la actividad.</t>
  </si>
  <si>
    <t>15.7.10</t>
  </si>
  <si>
    <t>Suministro, transporte e instalación de soporte tipo pera Ø 2 1/2". Incluye anclaje, la herramienta y equipos requeridos para correcta ejecución de la actividad.</t>
  </si>
  <si>
    <t>15.8</t>
  </si>
  <si>
    <t>PLACAS DE MARCACIÓN</t>
  </si>
  <si>
    <t>15.8.1</t>
  </si>
  <si>
    <t>Suministro, transporte e instalación de placas de marcación para extintor. Incluye la herramienta y todos los demás elementos requeridos para correcta ejecución de la actividad.</t>
  </si>
  <si>
    <t>15.8.2</t>
  </si>
  <si>
    <t>Suministro, transporte e instalación de placas de marcación para sistema contraincendio. Incluye la herramienta y todos los demás elementos requeridos para correcta ejecución de la actividad.</t>
  </si>
  <si>
    <t>15.8.3</t>
  </si>
  <si>
    <t xml:space="preserve">Suministro, transporte e instalación de placas de marcación para válvulas. Incluye la herramienta y todos los demás elementos requeridos para correcta ejecución de la actividad. </t>
  </si>
  <si>
    <t>15.8.4</t>
  </si>
  <si>
    <t>Suministro, transporte e instalación de placas de marcación para válvula siamesa. Incluye la herramienta y todos los demás elementos requeridos para correcta ejecución de la actividad.</t>
  </si>
  <si>
    <t>15.9</t>
  </si>
  <si>
    <t>15.9.1</t>
  </si>
  <si>
    <t>Suministro, transporte e instalación de válvula bola roscada Ø 1". Incluye la herramienta y todos los demás elementos requeridos para correcta ejecución de la actividad.</t>
  </si>
  <si>
    <t>15.9.2</t>
  </si>
  <si>
    <t>Suministro, transporte e instalación de válvula bola roscada Ø 1/2". Incluye la herramienta y todos los demás elementos requeridos para correcta ejecución de la actividad.</t>
  </si>
  <si>
    <t>15.9.3</t>
  </si>
  <si>
    <t>Suministro, transporte e instalación de válvula cheque ranurada Ø 4". Incluye la herramienta, equipos y todos los demás elementos requeridos para correcta ejecución de la actividad.</t>
  </si>
  <si>
    <t>15.9.4</t>
  </si>
  <si>
    <t>Suministro, transporte e instalación de válvula de manguera angular Ø 2 1/2". Incluye tapa, cadena, la herramienta y todos los demás elementos requeridos para correcta ejecución de la actividad.</t>
  </si>
  <si>
    <t>15.9.5</t>
  </si>
  <si>
    <t>Suministro, transporte e instalación de válvula desaireadora Ø 1/2". Incluye la herramienta y todos los demás elementos requeridos para correcta ejecución de la actividad.</t>
  </si>
  <si>
    <t>15.9.6</t>
  </si>
  <si>
    <t>Suministro, transporte e instalación de válvula mariposa supervisada ranurada Ø 4". Incluye la herramienta, equipo y todos los demás elementos requeridos para correcta ejecución de la actividad.</t>
  </si>
  <si>
    <t>15.9.7</t>
  </si>
  <si>
    <t>Suministro, transporte e instalación de válvula siamesa Ø 4" x 2 1/2" x 2 1/2"". Incluye tapas de bronce, cadena, la herramienta y todos los demás elementos requeridos para correcta ejecución de la actividad.</t>
  </si>
  <si>
    <t>15.10</t>
  </si>
  <si>
    <t>COMPLEMENTARIAS</t>
  </si>
  <si>
    <t>15.10.1</t>
  </si>
  <si>
    <t>Suministro, transporte e instalación de manómetro glicerina caratula Ø 2 1/2" con rosca Ø 1/4". Incluye la herramienta y todos los demás elementos requeridos para correcta ejecución de la actividad.</t>
  </si>
  <si>
    <t>MEMBRANAS E IMPERMEABILIZACIONES</t>
  </si>
  <si>
    <t>16.1</t>
  </si>
  <si>
    <t>MEMBRANAS</t>
  </si>
  <si>
    <t>16.1.1</t>
  </si>
  <si>
    <t>Suministro, transporte e instalación de geotextil Danoflet PY 300, para recubrimiento del vaso de la piscina.  Incluye sellante con silicona acética pura, resistente al moho y con tecnología BioBlock y todo lo necesario para su correcta instalación.</t>
  </si>
  <si>
    <t>16.1.2</t>
  </si>
  <si>
    <t>Suministro, transporte e instalación de membrana armada de PVC monocolor con reforzado superior sin flalatos, resistencia a los rayos UV, resistencia al cloro y algas. Incluye perfilería perimetral de anclaje, fijaciones mecánicas, instalación de la membrana mediante termofusión, conformación de piezas especiales, remates en encuentros y elementos empotrados, perfil colaminado y todo lo necesario para su correcta instalación. Color a definir por la interventoría y/o supervisión. Los cambios de nivel requieren tonalidades distintas. Se debe garantizar 15 años o mas contra filtraciones.</t>
  </si>
  <si>
    <t>16.1.3</t>
  </si>
  <si>
    <t>Demarcación de carril, con banda PVC 25 mm de ancho y e=1,5 mm. Incluye suministro, transporte e instalación, sello PVC líquido para el refuerzo de soldaduras térmicas y todo lo necesario para su correcta instalación.</t>
  </si>
  <si>
    <t>16.1.4</t>
  </si>
  <si>
    <t>Placa demarcación de profundidad normativa de 50x25 cm (0,125m2) en membrana PVC de 1,5 mm de espesor. Incluye suministro, transporte, instalación, letra y símbolo internacional de no clavados, corte, troquelado, sello PVC líquido para el refuerzo de soldaduras térmicas y todo lo necesario para su correcta instalación. Color a definir por la interventoría y/o supervisión.</t>
  </si>
  <si>
    <t>16.1.5</t>
  </si>
  <si>
    <t>Demarcación INDER de 6.0 x 2.5 m para piscina, en membrana PVC de 1,5 de espesor. Incluye corte negativo panelizado, termofusionado, sellado con PVC liquido con silicona acética pura, resistente al moho y con tecnología BioBlock, y todo lo necesario para su correcta instalación.</t>
  </si>
  <si>
    <t>16.1.6</t>
  </si>
  <si>
    <t>Sellante de silicona para piscina y zonas húmedas. Incluye suministro, transporte, aplicación de sellador elástico monocomponente, que permita la aplicación con humedad, corte de ser necesario, pistola calafateo y todo lo necesario para su correcta aplicación y funcionamiento.</t>
  </si>
  <si>
    <t>16.1.7</t>
  </si>
  <si>
    <t>Suministro, transporte e instalación de sistema de sellado e impermeabilización de juntas mediante cinta de sellado de TPO adherida con resina epóxica. Incluyendo preparación de superficie, traslapos, herramientas, equipos y demás actividades necesarias para su correcta ejecución.</t>
  </si>
  <si>
    <t>16.2</t>
  </si>
  <si>
    <t>IMPERMEABILIZACIONES</t>
  </si>
  <si>
    <t>16.2.1</t>
  </si>
  <si>
    <t>Suministro, transporte y aplicación de mortero de reparación estructural clase R3, tixotrópico monocomponente de fraguado normal, compuesto por aglomerantes cementosos, áridos de granulometría final, fibras sintéticas y aditivos especiales. Para la reparación y regularización de estructuras de concreto, garantizando resistencia a la compresión &gt; 30 MPa (según norma EN 12190), espesor promedio desde 5 mm hasta 2 cm. Incluye mano de obra, la herramienta y demás elementos necesarios para su correcta aplicación.</t>
  </si>
  <si>
    <t>16.2.2</t>
  </si>
  <si>
    <t>Suministro, transporte e instalación de tratamiento de juntas constructiva con banda de elastómeros termoplásticos y fibras no tejidas de 17 cm, para el sellado y la impermeabilización elástica de juntas de dilatación y fisuras sujetas a movimientos. Incluye mano de obra, la herramienta y demás elementos necesarios para su correcta aplicación.</t>
  </si>
  <si>
    <t>16.2.3</t>
  </si>
  <si>
    <t>Suministro, transporte e instalación de membrana impermeabilizante con poliurea híbrida en caliente híbrida en 2 mm de espesor, diseñado para alto tráfico peatonal, resistente al contacto permanente con agua, y resistencia a la tracción. Incluye imprimación epoxica con riego de arena, mano de obra, la herramienta y demás elementos necesarios para su correcta aplicación.</t>
  </si>
  <si>
    <t>16.3.4</t>
  </si>
  <si>
    <t>Sellos de juntas en placa de piso. Incluye: Suministro, transporte y aplicación de sellante poliuretano, monocomponente de alto desempeño y movimiento, que permita la aplicación con humedad, conservando factor de forma 1:1, incluye corte de ser necesario, pistola calafateo y todo lo necesario para su correcta acplicación y funcionamiento.</t>
  </si>
  <si>
    <t>16.3.5</t>
  </si>
  <si>
    <t>Suministro, transporte e instalación de recubrimiento final Epoxi - acrílico bicomponente de secado rápido en dispersión acuosa para alto tráfico peatonal, resistente al contacto permanente con agua, y resistencia a la tracción. Incluye imprimación con epoxi bicomponente en dispersión acuosa libre de solventes, capa de acabado epoxi-acrílico bicomponente de secado rápido en dispersión acuosa, capa de recubrimiento con color de grano fino hecho de resina acrílica en dispersión de agua y arena microgranular de cuarzo, con sistema antideslizante. Incluye mano de obra, la herramienta y demás elementos necesarios para su correcta aplicación. Color a definir con la interventoría y/o supervisión.</t>
  </si>
  <si>
    <t>VALLAS</t>
  </si>
  <si>
    <t>17.1</t>
  </si>
  <si>
    <t>VALLA DE OBRA</t>
  </si>
  <si>
    <t>17.1.1</t>
  </si>
  <si>
    <t>Suministro, transporte e instalación de valla de obra de 3x1.5 m. Incluye torre en ángulo de 2x1/8, pintada con anticorrosivo gris, lona impresa injekt con ojaletes metálicos resistentes a la interperie y templada con amarres metálicos, para el templado de la lona incluye varilla de hierro de 6 mm, alambre galvanizado calibre 16 y todos los demas elementos necesarios para la correcta ejecución de la actividad.</t>
  </si>
  <si>
    <t>VARIOS</t>
  </si>
  <si>
    <t>18.1.1</t>
  </si>
  <si>
    <t>Servicio de vigilancia mensual de profesional sin arma 12/7; incluye  obligaciones laborales y costos operativos.</t>
  </si>
  <si>
    <t>mes</t>
  </si>
  <si>
    <t>COSTO DIRECTO POR ESCENARIO</t>
  </si>
  <si>
    <t>TOTAL</t>
  </si>
  <si>
    <t>COSTO DIRECTO TOTAL DE LOS ESCENARIOS A INTERVENIR</t>
  </si>
  <si>
    <t>Administración (A).</t>
  </si>
  <si>
    <t>Imprevistos (I).</t>
  </si>
  <si>
    <t>Utilidad (U).</t>
  </si>
  <si>
    <t>Presupuesto Ambiental</t>
  </si>
  <si>
    <t>Presupuesto Gestión Social</t>
  </si>
  <si>
    <t>Presupuesto Seguridad y Salud en el Trabajo</t>
  </si>
  <si>
    <t>Provisión para el pago de las primas de Pólizas (Garantías)</t>
  </si>
  <si>
    <t>VALOR TOTAL DEL CONTRATO</t>
  </si>
  <si>
    <r>
      <rPr>
        <b/>
        <sz val="9"/>
        <color rgb="FF000000"/>
        <rFont val="Arial"/>
        <family val="2"/>
      </rPr>
      <t>NOTA 1:</t>
    </r>
    <r>
      <rPr>
        <sz val="9"/>
        <color rgb="FF000000"/>
        <rFont val="Arial"/>
        <family val="2"/>
      </rPr>
      <t xml:space="preserve"> El VALOR TOTAL y VALOR PARCIAL de cada item deberá ser ajustado al peso sea por exceso o por defecto así: cuando la fracción decimal del peso sea igual o superior a punto cinco (0.5) se aproximará por exceso al número entero siguiente del peso y cuando la fracción decimal del peso sea inferior a punto cinco (0.5) se aproximará por defecto al número entero del peso.</t>
    </r>
  </si>
  <si>
    <r>
      <rPr>
        <b/>
        <sz val="9"/>
        <color rgb="FF000000"/>
        <rFont val="Arial"/>
        <family val="2"/>
      </rPr>
      <t>NOTA 2:</t>
    </r>
    <r>
      <rPr>
        <sz val="9"/>
        <color rgb="FF000000"/>
        <rFont val="Arial"/>
        <family val="2"/>
      </rPr>
      <t xml:space="preserve"> Los valores asignados a los rubros denominados "Presupuesto Ambiental", "Presupuesto de Gestión Social", "Presupuesto Seguridad y Salud en el Trabajo" y "Provisión para el pago de las primas de Pólizas (Garantías)" son fijos y no están sujetos a modificaciones por parte del proponente. Cualquier modificación en estos valores será causal de rechazo de la propuesta, según lo establecido en el Pliego de Condiciones. En la ejecución, la entidad reconocerá al contratista como máximo el valor presupuestado contra presentación de los respectivos soportes. </t>
    </r>
  </si>
  <si>
    <r>
      <rPr>
        <b/>
        <sz val="9"/>
        <rFont val="Arial"/>
        <family val="2"/>
      </rPr>
      <t>NOTA 3:</t>
    </r>
    <r>
      <rPr>
        <sz val="9"/>
        <rFont val="Arial"/>
        <family val="2"/>
      </rPr>
      <t xml:space="preserve"> El valor definido por la Entidad por concepto de pólizas es un valor estimado que será un gasto reembolsable comprobable, la entidad reconocerá al contratista maximo el valor presupuestado y real efectivamente causado por este concepto (Gasto Reembolsable), para el efecto, el contratista deberá presentar los documentos que soporten el valor facturado por las garantías.</t>
    </r>
  </si>
  <si>
    <r>
      <rPr>
        <b/>
        <sz val="9"/>
        <color rgb="FF000000"/>
        <rFont val="Arial"/>
        <family val="2"/>
      </rPr>
      <t>NOTA 4:</t>
    </r>
    <r>
      <rPr>
        <sz val="9"/>
        <color rgb="FF000000"/>
        <rFont val="Arial"/>
        <family val="2"/>
      </rPr>
      <t xml:space="preserve"> Si bien el Formulario de Oferta Económica es suministrado por la Entidad con información previamente definida, corresponde exclusivamente a cada oferente revisar lo allí contenido. En consecuencia, para la presentación de su oferta, el oferente asume la responsabilidad de haber verificado que las referencias, descripciones, unidades de medida, nombres de escenario y cantidades si corresponden a las establecidas para presente proceso de selección y por tanto  deberán reflejar de manera correcta y completa su oferta económica, so pena de ser objeto de rechazo conforme a las causales definidas en el Pliego de Condiciones.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</si>
</sst>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quot;$&quot;\ * #,##0.00_-;\-&quot;$&quot;\ * #,##0.00_-;_-&quot;$&quot;\ * &quot;-&quot;??_-;_-@_-"/>
    <numFmt numFmtId="165" formatCode="#,##0.0"/>
    <numFmt numFmtId="166" formatCode="&quot;$&quot;#,##0"/>
    <numFmt numFmtId="167" formatCode="_ &quot;$&quot;\ * #,##0.00_ ;_ &quot;$&quot;\ * \-#,##0.00_ ;_ &quot;$&quot;\ * &quot;-&quot;??_ ;_ @_ "/>
    <numFmt numFmtId="168" formatCode="&quot;$&quot;\ #,##0.00"/>
    <numFmt numFmtId="169" formatCode="&quot;$&quot;\ #,##0"/>
    <numFmt numFmtId="170" formatCode="_ * #,##0.00_ ;_ * \-#,##0.00_ ;_ * &quot;-&quot;??_ ;_ @_ "/>
    <numFmt numFmtId="171" formatCode="[$$-240A]\ #,##0"/>
    <numFmt numFmtId="172" formatCode="_ * #,##0_ ;_ * \-#,##0_ ;_ * &quot;-&quot;??_ ;_ @_ "/>
    <numFmt numFmtId="173" formatCode="_(&quot;$&quot;* #,##0_);_(&quot;$&quot;* \(#,##0\);_(&quot;$&quot;* &quot;-&quot;??_);_(@_)"/>
    <numFmt numFmtId="174" formatCode="0.0"/>
  </numFmts>
  <fonts count="16">
    <font>
      <sz val="11"/>
      <color theme="1"/>
      <name val="Calibri"/>
      <family val="2"/>
      <scheme val="minor"/>
    </font>
    <font>
      <sz val="11"/>
      <color theme="1"/>
      <name val="Calibri"/>
      <family val="2"/>
      <scheme val="minor"/>
    </font>
    <font>
      <sz val="11"/>
      <color theme="1"/>
      <name val="Arial"/>
      <family val="2"/>
    </font>
    <font>
      <sz val="10"/>
      <name val="Arial"/>
      <family val="2"/>
    </font>
    <font>
      <sz val="9"/>
      <name val="Arial"/>
      <family val="2"/>
    </font>
    <font>
      <b/>
      <sz val="9"/>
      <name val="Arial"/>
      <family val="2"/>
    </font>
    <font>
      <b/>
      <sz val="9"/>
      <color indexed="8"/>
      <name val="Arial"/>
      <family val="2"/>
    </font>
    <font>
      <sz val="9"/>
      <color indexed="8"/>
      <name val="Arial"/>
      <family val="2"/>
    </font>
    <font>
      <sz val="10"/>
      <name val="MS Sans Serif"/>
      <family val="2"/>
    </font>
    <font>
      <b/>
      <sz val="10"/>
      <color rgb="FF000000"/>
      <name val="Arial"/>
      <family val="2"/>
    </font>
    <font>
      <b/>
      <sz val="10"/>
      <name val="Arial"/>
      <family val="2"/>
    </font>
    <font>
      <b/>
      <sz val="8"/>
      <name val="Arial"/>
      <family val="2"/>
    </font>
    <font>
      <sz val="8"/>
      <name val="Arial"/>
      <family val="2"/>
    </font>
    <font>
      <sz val="9"/>
      <color rgb="FF000000"/>
      <name val="Arial"/>
      <family val="2"/>
    </font>
    <font>
      <b/>
      <sz val="9"/>
      <color rgb="FF000000"/>
      <name val="Arial"/>
      <family val="2"/>
    </font>
    <font>
      <sz val="11"/>
      <name val="Arial"/>
      <family val="2"/>
    </font>
  </fonts>
  <fills count="7">
    <fill>
      <patternFill patternType="none"/>
    </fill>
    <fill>
      <patternFill patternType="gray125"/>
    </fill>
    <fill>
      <patternFill patternType="solid">
        <fgColor rgb="FF99CCFF"/>
        <bgColor indexed="64"/>
      </patternFill>
    </fill>
    <fill>
      <patternFill patternType="solid">
        <fgColor indexed="22"/>
        <bgColor indexed="64"/>
      </patternFill>
    </fill>
    <fill>
      <patternFill patternType="solid">
        <fgColor rgb="FF92D050"/>
        <bgColor indexed="64"/>
      </patternFill>
    </fill>
    <fill>
      <patternFill patternType="solid">
        <fgColor theme="0" tint="-4.9989318521683403E-2"/>
        <bgColor rgb="FF000000"/>
      </patternFill>
    </fill>
    <fill>
      <patternFill patternType="solid">
        <fgColor theme="0" tint="-4.9989318521683403E-2"/>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s>
  <cellStyleXfs count="13">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1" fillId="0" borderId="0"/>
    <xf numFmtId="0" fontId="8" fillId="0" borderId="0"/>
    <xf numFmtId="0" fontId="3" fillId="0" borderId="0"/>
    <xf numFmtId="167" fontId="3" fillId="0" borderId="0" applyFont="0" applyFill="0" applyBorder="0" applyAlignment="0" applyProtection="0"/>
    <xf numFmtId="170" fontId="3" fillId="0" borderId="0" applyFont="0" applyFill="0" applyBorder="0" applyAlignment="0" applyProtection="0"/>
    <xf numFmtId="9" fontId="3" fillId="0" borderId="0" applyFont="0" applyFill="0" applyBorder="0" applyAlignment="0" applyProtection="0"/>
    <xf numFmtId="170" fontId="3" fillId="0" borderId="0" applyFont="0" applyFill="0" applyBorder="0" applyAlignment="0" applyProtection="0"/>
    <xf numFmtId="0" fontId="1" fillId="0" borderId="0"/>
    <xf numFmtId="12" fontId="3" fillId="0" borderId="0" applyFont="0" applyFill="0" applyProtection="0"/>
  </cellStyleXfs>
  <cellXfs count="106">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4" fillId="0" borderId="0" xfId="3" applyFont="1"/>
    <xf numFmtId="165" fontId="5" fillId="0" borderId="1" xfId="3" applyNumberFormat="1" applyFont="1" applyBorder="1" applyAlignment="1">
      <alignment horizontal="center" vertical="center" wrapText="1"/>
    </xf>
    <xf numFmtId="0" fontId="3" fillId="0" borderId="0" xfId="4" applyFont="1" applyAlignment="1">
      <alignment wrapText="1"/>
    </xf>
    <xf numFmtId="0" fontId="4" fillId="0" borderId="0" xfId="3" applyFont="1" applyAlignment="1">
      <alignment vertical="center" wrapText="1"/>
    </xf>
    <xf numFmtId="0" fontId="5" fillId="3" borderId="4" xfId="3" applyFont="1" applyFill="1" applyBorder="1" applyAlignment="1">
      <alignment horizontal="center" vertical="center"/>
    </xf>
    <xf numFmtId="0" fontId="5" fillId="3" borderId="5" xfId="3" applyFont="1" applyFill="1" applyBorder="1" applyAlignment="1">
      <alignment horizontal="center" vertical="center"/>
    </xf>
    <xf numFmtId="0" fontId="5" fillId="3" borderId="6" xfId="3" applyFont="1" applyFill="1" applyBorder="1" applyAlignment="1">
      <alignment horizontal="center" vertical="center"/>
    </xf>
    <xf numFmtId="166" fontId="5" fillId="3" borderId="7" xfId="3" applyNumberFormat="1" applyFont="1" applyFill="1" applyBorder="1" applyAlignment="1">
      <alignment horizontal="center" vertical="center" wrapText="1"/>
    </xf>
    <xf numFmtId="0" fontId="5" fillId="3" borderId="8" xfId="3" applyFont="1" applyFill="1" applyBorder="1" applyAlignment="1">
      <alignment horizontal="center" vertical="center" wrapText="1"/>
    </xf>
    <xf numFmtId="0" fontId="6" fillId="4" borderId="9" xfId="3" applyFont="1" applyFill="1" applyBorder="1" applyAlignment="1">
      <alignment horizontal="center" vertical="center"/>
    </xf>
    <xf numFmtId="0" fontId="6" fillId="4" borderId="10" xfId="3" applyFont="1" applyFill="1" applyBorder="1" applyAlignment="1">
      <alignment vertical="center"/>
    </xf>
    <xf numFmtId="0" fontId="7" fillId="4" borderId="10" xfId="3" applyFont="1" applyFill="1" applyBorder="1" applyAlignment="1">
      <alignment vertical="center"/>
    </xf>
    <xf numFmtId="0" fontId="7" fillId="4" borderId="11" xfId="3" applyFont="1" applyFill="1" applyBorder="1" applyAlignment="1">
      <alignment vertical="center"/>
    </xf>
    <xf numFmtId="3" fontId="4" fillId="4" borderId="9" xfId="5" applyNumberFormat="1" applyFont="1" applyFill="1" applyBorder="1" applyAlignment="1">
      <alignment vertical="center"/>
    </xf>
    <xf numFmtId="3" fontId="4" fillId="4" borderId="11" xfId="5" applyNumberFormat="1" applyFont="1" applyFill="1" applyBorder="1" applyAlignment="1">
      <alignment vertical="center"/>
    </xf>
    <xf numFmtId="0" fontId="3" fillId="0" borderId="0" xfId="3"/>
    <xf numFmtId="0" fontId="9" fillId="5" borderId="12" xfId="3" applyFont="1" applyFill="1" applyBorder="1" applyAlignment="1">
      <alignment horizontal="center" vertical="center" readingOrder="1"/>
    </xf>
    <xf numFmtId="0" fontId="10" fillId="5" borderId="13" xfId="6" applyFont="1" applyFill="1" applyBorder="1" applyAlignment="1">
      <alignment vertical="center" wrapText="1"/>
    </xf>
    <xf numFmtId="0" fontId="10" fillId="5" borderId="14" xfId="6" applyFont="1" applyFill="1" applyBorder="1" applyAlignment="1">
      <alignment vertical="center" wrapText="1"/>
    </xf>
    <xf numFmtId="0" fontId="10" fillId="5" borderId="15" xfId="6" applyFont="1" applyFill="1" applyBorder="1" applyAlignment="1">
      <alignment vertical="center" wrapText="1"/>
    </xf>
    <xf numFmtId="0" fontId="3" fillId="0" borderId="0" xfId="4" applyFont="1"/>
    <xf numFmtId="164" fontId="3" fillId="6" borderId="13" xfId="7" applyNumberFormat="1" applyFont="1" applyFill="1" applyBorder="1" applyAlignment="1">
      <alignment vertical="center"/>
    </xf>
    <xf numFmtId="164" fontId="3" fillId="6" borderId="15" xfId="7" applyNumberFormat="1" applyFont="1" applyFill="1" applyBorder="1" applyAlignment="1">
      <alignment vertical="center"/>
    </xf>
    <xf numFmtId="0" fontId="7" fillId="0" borderId="16" xfId="3" applyFont="1" applyBorder="1" applyAlignment="1">
      <alignment horizontal="center" vertical="center"/>
    </xf>
    <xf numFmtId="0" fontId="4" fillId="0" borderId="12" xfId="3" applyFont="1" applyBorder="1" applyAlignment="1">
      <alignment horizontal="justify" vertical="center" wrapText="1"/>
    </xf>
    <xf numFmtId="0" fontId="4" fillId="0" borderId="12" xfId="5" applyFont="1" applyBorder="1" applyAlignment="1">
      <alignment horizontal="center" vertical="center"/>
    </xf>
    <xf numFmtId="2" fontId="4" fillId="0" borderId="12" xfId="5" applyNumberFormat="1" applyFont="1" applyBorder="1" applyAlignment="1">
      <alignment horizontal="center" vertical="center"/>
    </xf>
    <xf numFmtId="168" fontId="4" fillId="0" borderId="12" xfId="5" applyNumberFormat="1" applyFont="1" applyBorder="1" applyAlignment="1">
      <alignment horizontal="right" vertical="center"/>
    </xf>
    <xf numFmtId="169" fontId="4" fillId="0" borderId="12" xfId="5" applyNumberFormat="1" applyFont="1" applyBorder="1" applyAlignment="1">
      <alignment horizontal="right" vertical="center"/>
    </xf>
    <xf numFmtId="0" fontId="3" fillId="0" borderId="12" xfId="3" applyBorder="1" applyAlignment="1">
      <alignment horizontal="center" vertical="center"/>
    </xf>
    <xf numFmtId="164" fontId="3" fillId="0" borderId="12" xfId="7" applyNumberFormat="1" applyFont="1" applyFill="1" applyBorder="1" applyAlignment="1">
      <alignment horizontal="center" vertical="center"/>
    </xf>
    <xf numFmtId="0" fontId="10" fillId="5" borderId="14" xfId="6" applyFont="1" applyFill="1" applyBorder="1" applyAlignment="1">
      <alignment horizontal="right" vertical="center" wrapText="1"/>
    </xf>
    <xf numFmtId="0" fontId="10" fillId="5" borderId="15" xfId="6" applyFont="1" applyFill="1" applyBorder="1" applyAlignment="1">
      <alignment horizontal="right" vertical="center" wrapText="1"/>
    </xf>
    <xf numFmtId="0" fontId="6" fillId="4" borderId="13" xfId="3" applyFont="1" applyFill="1" applyBorder="1" applyAlignment="1">
      <alignment horizontal="center" vertical="center"/>
    </xf>
    <xf numFmtId="0" fontId="6" fillId="4" borderId="14" xfId="3" applyFont="1" applyFill="1" applyBorder="1" applyAlignment="1">
      <alignment vertical="center"/>
    </xf>
    <xf numFmtId="0" fontId="7" fillId="4" borderId="14" xfId="3" applyFont="1" applyFill="1" applyBorder="1" applyAlignment="1">
      <alignment vertical="center"/>
    </xf>
    <xf numFmtId="0" fontId="7" fillId="4" borderId="14" xfId="3" applyFont="1" applyFill="1" applyBorder="1" applyAlignment="1">
      <alignment horizontal="right" vertical="center"/>
    </xf>
    <xf numFmtId="0" fontId="7" fillId="4" borderId="15" xfId="3" applyFont="1" applyFill="1" applyBorder="1" applyAlignment="1">
      <alignment horizontal="right" vertical="center"/>
    </xf>
    <xf numFmtId="3" fontId="4" fillId="4" borderId="13" xfId="5" applyNumberFormat="1" applyFont="1" applyFill="1" applyBorder="1" applyAlignment="1">
      <alignment vertical="center"/>
    </xf>
    <xf numFmtId="3" fontId="4" fillId="4" borderId="15" xfId="5" applyNumberFormat="1" applyFont="1" applyFill="1" applyBorder="1" applyAlignment="1">
      <alignment vertical="center"/>
    </xf>
    <xf numFmtId="0" fontId="5" fillId="0" borderId="0" xfId="3" applyFont="1"/>
    <xf numFmtId="0" fontId="7" fillId="0" borderId="17" xfId="3" applyFont="1" applyBorder="1" applyAlignment="1">
      <alignment horizontal="center" vertical="center"/>
    </xf>
    <xf numFmtId="0" fontId="4" fillId="0" borderId="17" xfId="3" applyFont="1" applyBorder="1" applyAlignment="1">
      <alignment horizontal="justify" vertical="center" wrapText="1"/>
    </xf>
    <xf numFmtId="0" fontId="4" fillId="0" borderId="17" xfId="5" applyFont="1" applyBorder="1" applyAlignment="1">
      <alignment horizontal="center" vertical="center"/>
    </xf>
    <xf numFmtId="169" fontId="4" fillId="0" borderId="17" xfId="5" applyNumberFormat="1" applyFont="1" applyBorder="1" applyAlignment="1">
      <alignment horizontal="center" vertical="center"/>
    </xf>
    <xf numFmtId="166" fontId="4" fillId="0" borderId="17" xfId="8" applyNumberFormat="1" applyFont="1" applyFill="1" applyBorder="1" applyAlignment="1" applyProtection="1">
      <alignment horizontal="center" vertical="center"/>
    </xf>
    <xf numFmtId="169" fontId="4" fillId="0" borderId="17" xfId="8" applyNumberFormat="1" applyFont="1" applyFill="1" applyBorder="1" applyAlignment="1" applyProtection="1">
      <alignment horizontal="center" vertical="center"/>
    </xf>
    <xf numFmtId="0" fontId="7" fillId="0" borderId="12" xfId="3" applyFont="1" applyBorder="1" applyAlignment="1">
      <alignment horizontal="center" vertical="center"/>
    </xf>
    <xf numFmtId="0" fontId="4" fillId="0" borderId="13" xfId="3" applyFont="1" applyBorder="1"/>
    <xf numFmtId="0" fontId="5" fillId="0" borderId="14" xfId="3" applyFont="1" applyBorder="1"/>
    <xf numFmtId="0" fontId="5" fillId="0" borderId="12" xfId="3" applyFont="1" applyBorder="1" applyAlignment="1">
      <alignment horizontal="right"/>
    </xf>
    <xf numFmtId="3" fontId="5" fillId="0" borderId="12" xfId="5" applyNumberFormat="1" applyFont="1" applyBorder="1" applyAlignment="1">
      <alignment horizontal="center" vertical="center"/>
    </xf>
    <xf numFmtId="171" fontId="4" fillId="0" borderId="12" xfId="5" applyNumberFormat="1" applyFont="1" applyBorder="1" applyAlignment="1">
      <alignment vertical="center"/>
    </xf>
    <xf numFmtId="0" fontId="5" fillId="0" borderId="12" xfId="3" applyFont="1" applyBorder="1" applyAlignment="1">
      <alignment horizontal="center"/>
    </xf>
    <xf numFmtId="0" fontId="5" fillId="0" borderId="12" xfId="3" applyFont="1" applyBorder="1"/>
    <xf numFmtId="167" fontId="11" fillId="0" borderId="12" xfId="7" applyFont="1" applyFill="1" applyBorder="1" applyAlignment="1" applyProtection="1"/>
    <xf numFmtId="0" fontId="5" fillId="0" borderId="13" xfId="3" applyFont="1" applyBorder="1" applyAlignment="1">
      <alignment horizontal="center"/>
    </xf>
    <xf numFmtId="0" fontId="5" fillId="0" borderId="13" xfId="3" applyFont="1" applyBorder="1"/>
    <xf numFmtId="0" fontId="11" fillId="0" borderId="14" xfId="3" applyFont="1" applyBorder="1"/>
    <xf numFmtId="0" fontId="11" fillId="0" borderId="12" xfId="3" applyFont="1" applyBorder="1" applyAlignment="1">
      <alignment horizontal="right"/>
    </xf>
    <xf numFmtId="10" fontId="4" fillId="0" borderId="12" xfId="2" applyNumberFormat="1" applyFont="1" applyBorder="1" applyAlignment="1">
      <alignment horizontal="center" vertical="center"/>
    </xf>
    <xf numFmtId="167" fontId="12" fillId="0" borderId="12" xfId="7" applyFont="1" applyFill="1" applyBorder="1" applyAlignment="1" applyProtection="1"/>
    <xf numFmtId="0" fontId="5" fillId="0" borderId="18" xfId="3" applyFont="1" applyBorder="1" applyAlignment="1">
      <alignment horizontal="center"/>
    </xf>
    <xf numFmtId="0" fontId="11" fillId="0" borderId="15" xfId="3" applyFont="1" applyBorder="1" applyAlignment="1">
      <alignment horizontal="right"/>
    </xf>
    <xf numFmtId="0" fontId="5" fillId="0" borderId="19" xfId="3" applyFont="1" applyBorder="1" applyAlignment="1">
      <alignment horizontal="center"/>
    </xf>
    <xf numFmtId="0" fontId="5" fillId="0" borderId="19" xfId="3" applyFont="1" applyBorder="1"/>
    <xf numFmtId="9" fontId="5" fillId="0" borderId="0" xfId="9" applyFont="1" applyFill="1" applyBorder="1" applyAlignment="1" applyProtection="1">
      <alignment horizontal="right"/>
    </xf>
    <xf numFmtId="167" fontId="11" fillId="0" borderId="20" xfId="7" applyFont="1" applyFill="1" applyBorder="1" applyAlignment="1" applyProtection="1"/>
    <xf numFmtId="0" fontId="5" fillId="0" borderId="13" xfId="3" applyFont="1" applyBorder="1" applyAlignment="1">
      <alignment horizontal="left"/>
    </xf>
    <xf numFmtId="0" fontId="11" fillId="0" borderId="14" xfId="3" applyFont="1" applyBorder="1" applyAlignment="1">
      <alignment horizontal="left"/>
    </xf>
    <xf numFmtId="0" fontId="11" fillId="0" borderId="15" xfId="3" applyFont="1" applyBorder="1" applyAlignment="1">
      <alignment horizontal="left"/>
    </xf>
    <xf numFmtId="0" fontId="11" fillId="0" borderId="18" xfId="3" applyFont="1" applyBorder="1" applyAlignment="1">
      <alignment horizontal="right"/>
    </xf>
    <xf numFmtId="0" fontId="5" fillId="0" borderId="15" xfId="3" applyFont="1" applyBorder="1"/>
    <xf numFmtId="0" fontId="11" fillId="0" borderId="16" xfId="3" applyFont="1" applyBorder="1" applyAlignment="1">
      <alignment horizontal="left"/>
    </xf>
    <xf numFmtId="0" fontId="11" fillId="0" borderId="13" xfId="3" applyFont="1" applyBorder="1" applyAlignment="1">
      <alignment horizontal="right"/>
    </xf>
    <xf numFmtId="0" fontId="4" fillId="0" borderId="12" xfId="3" applyFont="1" applyBorder="1" applyAlignment="1">
      <alignment horizontal="left"/>
    </xf>
    <xf numFmtId="0" fontId="11" fillId="0" borderId="12" xfId="3" applyFont="1" applyBorder="1" applyAlignment="1">
      <alignment horizontal="left"/>
    </xf>
    <xf numFmtId="0" fontId="11" fillId="0" borderId="21" xfId="3" applyFont="1" applyBorder="1" applyAlignment="1">
      <alignment horizontal="right"/>
    </xf>
    <xf numFmtId="167" fontId="12" fillId="0" borderId="20" xfId="7" applyFont="1" applyFill="1" applyBorder="1" applyAlignment="1" applyProtection="1"/>
    <xf numFmtId="172" fontId="4" fillId="0" borderId="0" xfId="8" applyNumberFormat="1" applyFont="1" applyAlignment="1" applyProtection="1">
      <alignment vertical="center"/>
    </xf>
    <xf numFmtId="170" fontId="4" fillId="0" borderId="0" xfId="8" applyFont="1" applyFill="1" applyAlignment="1" applyProtection="1">
      <alignment vertical="center"/>
    </xf>
    <xf numFmtId="0" fontId="5" fillId="0" borderId="14" xfId="3" applyFont="1" applyBorder="1" applyAlignment="1">
      <alignment horizontal="right"/>
    </xf>
    <xf numFmtId="0" fontId="4" fillId="0" borderId="0" xfId="3" applyFont="1" applyAlignment="1">
      <alignment horizontal="center"/>
    </xf>
    <xf numFmtId="172" fontId="4" fillId="0" borderId="0" xfId="10" applyNumberFormat="1" applyFont="1" applyAlignment="1" applyProtection="1">
      <alignment vertical="center"/>
    </xf>
    <xf numFmtId="170" fontId="4" fillId="0" borderId="0" xfId="10" applyFont="1" applyFill="1" applyAlignment="1" applyProtection="1">
      <alignment vertical="center"/>
    </xf>
    <xf numFmtId="173" fontId="3" fillId="0" borderId="0" xfId="12" applyNumberFormat="1" applyFont="1" applyFill="1" applyAlignment="1">
      <alignment vertical="center"/>
    </xf>
    <xf numFmtId="174" fontId="3" fillId="0" borderId="0" xfId="4" applyNumberFormat="1" applyFont="1" applyAlignment="1">
      <alignment horizontal="center" vertical="center"/>
    </xf>
    <xf numFmtId="0" fontId="10" fillId="5" borderId="13" xfId="6" applyFont="1" applyFill="1" applyBorder="1" applyAlignment="1">
      <alignment horizontal="justify" vertical="center" wrapText="1"/>
    </xf>
    <xf numFmtId="0" fontId="13" fillId="0" borderId="13" xfId="11" applyFont="1" applyBorder="1" applyAlignment="1">
      <alignment vertical="center" wrapText="1"/>
    </xf>
    <xf numFmtId="0" fontId="13" fillId="0" borderId="14" xfId="11" applyFont="1" applyBorder="1" applyAlignment="1">
      <alignment vertical="center" wrapText="1"/>
    </xf>
    <xf numFmtId="0" fontId="13" fillId="0" borderId="15" xfId="11" applyFont="1" applyBorder="1" applyAlignment="1">
      <alignment vertical="center" wrapText="1"/>
    </xf>
    <xf numFmtId="0" fontId="15" fillId="0" borderId="0" xfId="11" applyFont="1" applyAlignment="1">
      <alignment horizontal="left" vertical="center" wrapText="1"/>
    </xf>
    <xf numFmtId="165" fontId="5" fillId="0" borderId="2" xfId="3" applyNumberFormat="1" applyFont="1" applyBorder="1" applyAlignment="1">
      <alignment horizontal="center" vertical="center" wrapText="1"/>
    </xf>
    <xf numFmtId="165" fontId="5" fillId="0" borderId="3" xfId="3" applyNumberFormat="1" applyFont="1" applyBorder="1" applyAlignment="1">
      <alignment horizontal="center" vertical="center" wrapText="1"/>
    </xf>
    <xf numFmtId="43" fontId="5" fillId="2" borderId="1" xfId="1" applyFont="1" applyFill="1" applyBorder="1" applyAlignment="1">
      <alignment horizontal="center" vertical="center" wrapText="1"/>
    </xf>
    <xf numFmtId="43" fontId="5" fillId="2" borderId="3" xfId="1" applyFont="1" applyFill="1" applyBorder="1" applyAlignment="1">
      <alignment horizontal="center" vertical="center" wrapText="1"/>
    </xf>
    <xf numFmtId="0" fontId="4" fillId="0" borderId="14" xfId="11" applyFont="1" applyBorder="1" applyAlignment="1">
      <alignment vertical="center" wrapText="1"/>
    </xf>
    <xf numFmtId="0" fontId="4" fillId="0" borderId="15" xfId="11" applyFont="1" applyBorder="1" applyAlignment="1">
      <alignment vertical="center" wrapText="1"/>
    </xf>
    <xf numFmtId="0" fontId="13" fillId="0" borderId="13" xfId="6" applyFont="1" applyBorder="1" applyAlignment="1">
      <alignment vertical="center" wrapText="1"/>
    </xf>
    <xf numFmtId="0" fontId="4" fillId="0" borderId="14" xfId="6" applyFont="1" applyBorder="1" applyAlignment="1">
      <alignment vertical="center" wrapText="1"/>
    </xf>
    <xf numFmtId="0" fontId="4" fillId="0" borderId="15" xfId="6" applyFont="1" applyBorder="1" applyAlignment="1">
      <alignment vertical="center" wrapText="1"/>
    </xf>
    <xf numFmtId="0" fontId="4" fillId="0" borderId="13" xfId="11" applyFont="1" applyBorder="1" applyAlignment="1">
      <alignment vertical="center" wrapText="1"/>
    </xf>
  </cellXfs>
  <cellStyles count="13">
    <cellStyle name="Millares" xfId="1" builtinId="3"/>
    <cellStyle name="Millares 2" xfId="8" xr:uid="{D45B7976-FF8D-4266-8170-BF6D5CA9BF26}"/>
    <cellStyle name="Millares 3" xfId="10" xr:uid="{75B7B0C7-9EFC-4BB3-8B95-7F3FFFFE83B8}"/>
    <cellStyle name="Moneda 2" xfId="7" xr:uid="{6F93EED3-99A9-4353-A8D4-E7E7B9646891}"/>
    <cellStyle name="Moneda 4" xfId="12" xr:uid="{8C07DE61-5A5D-4D68-9721-FE38CCEC37E3}"/>
    <cellStyle name="Normal" xfId="0" builtinId="0"/>
    <cellStyle name="Normal 2" xfId="3" xr:uid="{0D0CB48A-0D6A-471E-944A-EC18BE1F3993}"/>
    <cellStyle name="Normal 2 10 2 2" xfId="6" xr:uid="{74EB13E5-0A39-4259-BE59-7D650C0BFEC2}"/>
    <cellStyle name="Normal 3 11" xfId="11" xr:uid="{1713BFB8-5FD7-4A8F-A228-A32D515CA901}"/>
    <cellStyle name="Normal 5" xfId="4" xr:uid="{8613F804-089F-4C2B-BA2C-632B948AC889}"/>
    <cellStyle name="Normal_Hoja1" xfId="5" xr:uid="{34BD7B77-A4AD-4CD8-8240-3BB6FD0E95C7}"/>
    <cellStyle name="Porcentaje" xfId="2" builtinId="5"/>
    <cellStyle name="Porcentaje 2" xfId="9" xr:uid="{FC75AA90-7EF0-4123-9FE0-545A90D40D04}"/>
  </cellStyles>
  <dxfs count="13">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8651B-0975-46A0-9FF3-EBB48D816020}">
  <sheetPr codeName="Hoja1">
    <tabColor rgb="FF00B0F0"/>
    <pageSetUpPr fitToPage="1"/>
  </sheetPr>
  <dimension ref="A1:CE472"/>
  <sheetViews>
    <sheetView showGridLines="0" showZeros="0" tabSelected="1" topLeftCell="A3" zoomScale="70" zoomScaleNormal="70" zoomScaleSheetLayoutView="85" workbookViewId="0">
      <pane xSplit="7" ySplit="3" topLeftCell="H431" activePane="bottomRight" state="frozen"/>
      <selection pane="bottomRight" activeCell="C5" sqref="C5"/>
      <selection pane="bottomLeft" activeCell="A6" sqref="A6"/>
      <selection pane="topRight" activeCell="H3" sqref="H3"/>
    </sheetView>
  </sheetViews>
  <sheetFormatPr defaultColWidth="0" defaultRowHeight="14.25"/>
  <cols>
    <col min="1" max="1" width="0.7109375" style="1" customWidth="1"/>
    <col min="2" max="2" width="11.42578125" style="2" customWidth="1"/>
    <col min="3" max="3" width="56" style="1" customWidth="1"/>
    <col min="4" max="4" width="8.42578125" style="1" customWidth="1"/>
    <col min="5" max="5" width="13.28515625" style="1" bestFit="1" customWidth="1"/>
    <col min="6" max="6" width="15.42578125" style="1" customWidth="1"/>
    <col min="7" max="7" width="29.28515625" style="1" bestFit="1" customWidth="1"/>
    <col min="8" max="8" width="2.7109375" style="1" customWidth="1"/>
    <col min="9" max="9" width="8.28515625" style="1" bestFit="1" customWidth="1"/>
    <col min="10" max="10" width="21.7109375" style="1" customWidth="1"/>
    <col min="11" max="13" width="2.7109375" style="1" customWidth="1"/>
    <col min="14" max="83" width="0" style="1" hidden="1" customWidth="1"/>
    <col min="84" max="16384" width="11.42578125" style="1" hidden="1"/>
  </cols>
  <sheetData>
    <row r="1" spans="2:14" hidden="1"/>
    <row r="2" spans="2:14" hidden="1"/>
    <row r="3" spans="2:14" ht="15" thickBot="1">
      <c r="I3" s="3">
        <f>1+F3</f>
        <v>1</v>
      </c>
    </row>
    <row r="4" spans="2:14" s="4" customFormat="1" ht="68.099999999999994" customHeight="1">
      <c r="B4" s="5" t="s">
        <v>0</v>
      </c>
      <c r="C4" s="96" t="s">
        <v>1</v>
      </c>
      <c r="D4" s="96"/>
      <c r="E4" s="96"/>
      <c r="F4" s="96"/>
      <c r="G4" s="97"/>
      <c r="I4" s="98" t="s">
        <v>2</v>
      </c>
      <c r="J4" s="99"/>
      <c r="K4" s="6"/>
      <c r="L4" s="6"/>
      <c r="M4" s="6"/>
    </row>
    <row r="5" spans="2:14" s="7" customFormat="1" ht="24.75" thickBot="1">
      <c r="B5" s="8" t="s">
        <v>3</v>
      </c>
      <c r="C5" s="9" t="s">
        <v>4</v>
      </c>
      <c r="D5" s="9" t="s">
        <v>5</v>
      </c>
      <c r="E5" s="10" t="s">
        <v>6</v>
      </c>
      <c r="F5" s="10" t="s">
        <v>7</v>
      </c>
      <c r="G5" s="10" t="s">
        <v>8</v>
      </c>
      <c r="I5" s="11" t="s">
        <v>9</v>
      </c>
      <c r="J5" s="12" t="s">
        <v>10</v>
      </c>
    </row>
    <row r="6" spans="2:14" s="4" customFormat="1" ht="12">
      <c r="B6" s="13">
        <v>1</v>
      </c>
      <c r="C6" s="14" t="s">
        <v>11</v>
      </c>
      <c r="D6" s="15"/>
      <c r="E6" s="15" t="str">
        <f>IF((I6)=0,"",I6)</f>
        <v/>
      </c>
      <c r="F6" s="15"/>
      <c r="G6" s="16" t="str">
        <f t="shared" ref="G6:G7" si="0">+IF(E6=0,"",IFERROR(ROUND(E6*ROUND($F6,0),0),""))</f>
        <v/>
      </c>
      <c r="I6" s="17"/>
      <c r="J6" s="18" t="str">
        <f t="shared" ref="J6:J115" si="1">+IF(I6=0,"",IFERROR(ROUND(I6*ROUND($F6,0),0),""))</f>
        <v/>
      </c>
    </row>
    <row r="7" spans="2:14" s="19" customFormat="1" ht="12.75">
      <c r="B7" s="20" t="s">
        <v>12</v>
      </c>
      <c r="C7" s="21" t="s">
        <v>13</v>
      </c>
      <c r="D7" s="22"/>
      <c r="E7" s="22" t="str">
        <f t="shared" ref="E7:E70" si="2">IF((I7)=0,"",I7)</f>
        <v/>
      </c>
      <c r="F7" s="22"/>
      <c r="G7" s="23" t="str">
        <f t="shared" si="0"/>
        <v/>
      </c>
      <c r="H7" s="24"/>
      <c r="I7" s="25"/>
      <c r="J7" s="26" t="str">
        <f t="shared" si="1"/>
        <v/>
      </c>
      <c r="K7" s="24"/>
      <c r="L7" s="24"/>
      <c r="M7" s="24"/>
      <c r="N7" s="24"/>
    </row>
    <row r="8" spans="2:14" s="4" customFormat="1" ht="168">
      <c r="B8" s="27" t="s">
        <v>14</v>
      </c>
      <c r="C8" s="28" t="s">
        <v>15</v>
      </c>
      <c r="D8" s="29" t="s">
        <v>16</v>
      </c>
      <c r="E8" s="30">
        <f t="shared" si="2"/>
        <v>245</v>
      </c>
      <c r="F8" s="31">
        <v>44119</v>
      </c>
      <c r="G8" s="32">
        <f>+IF(E8=0,"",IFERROR(ROUND(E8*ROUND($F8,0),0),""))</f>
        <v>10809155</v>
      </c>
      <c r="I8" s="33">
        <v>245</v>
      </c>
      <c r="J8" s="34">
        <f t="shared" si="1"/>
        <v>10809155</v>
      </c>
    </row>
    <row r="9" spans="2:14" s="4" customFormat="1" ht="60">
      <c r="B9" s="27" t="s">
        <v>17</v>
      </c>
      <c r="C9" s="28" t="s">
        <v>18</v>
      </c>
      <c r="D9" s="29" t="s">
        <v>19</v>
      </c>
      <c r="E9" s="30">
        <f t="shared" si="2"/>
        <v>50</v>
      </c>
      <c r="F9" s="31">
        <v>163557</v>
      </c>
      <c r="G9" s="32">
        <f t="shared" ref="G9:G72" si="3">+IF(E9=0,"",IFERROR(ROUND(E9*ROUND($F9,0),0),""))</f>
        <v>8177850</v>
      </c>
      <c r="I9" s="33">
        <v>50</v>
      </c>
      <c r="J9" s="34">
        <f t="shared" si="1"/>
        <v>8177850</v>
      </c>
    </row>
    <row r="10" spans="2:14" s="4" customFormat="1" ht="168">
      <c r="B10" s="27" t="s">
        <v>20</v>
      </c>
      <c r="C10" s="28" t="s">
        <v>21</v>
      </c>
      <c r="D10" s="29" t="s">
        <v>22</v>
      </c>
      <c r="E10" s="30">
        <f t="shared" si="2"/>
        <v>1</v>
      </c>
      <c r="F10" s="31">
        <v>7575524</v>
      </c>
      <c r="G10" s="32">
        <f t="shared" si="3"/>
        <v>7575524</v>
      </c>
      <c r="I10" s="33">
        <v>1</v>
      </c>
      <c r="J10" s="34">
        <f t="shared" si="1"/>
        <v>7575524</v>
      </c>
    </row>
    <row r="11" spans="2:14" s="19" customFormat="1" ht="12.75">
      <c r="B11" s="20" t="s">
        <v>23</v>
      </c>
      <c r="C11" s="21" t="s">
        <v>24</v>
      </c>
      <c r="D11" s="22"/>
      <c r="E11" s="22" t="str">
        <f t="shared" si="2"/>
        <v/>
      </c>
      <c r="F11" s="35"/>
      <c r="G11" s="36" t="str">
        <f t="shared" si="3"/>
        <v/>
      </c>
      <c r="H11" s="24"/>
      <c r="I11" s="25"/>
      <c r="J11" s="26" t="str">
        <f t="shared" si="1"/>
        <v/>
      </c>
      <c r="K11" s="24"/>
      <c r="L11" s="24"/>
      <c r="M11" s="24"/>
      <c r="N11" s="24"/>
    </row>
    <row r="12" spans="2:14" s="4" customFormat="1" ht="120">
      <c r="B12" s="27" t="s">
        <v>25</v>
      </c>
      <c r="C12" s="28" t="s">
        <v>26</v>
      </c>
      <c r="D12" s="29" t="s">
        <v>27</v>
      </c>
      <c r="E12" s="30">
        <f t="shared" si="2"/>
        <v>2</v>
      </c>
      <c r="F12" s="31">
        <v>1417652</v>
      </c>
      <c r="G12" s="32">
        <f t="shared" si="3"/>
        <v>2835304</v>
      </c>
      <c r="I12" s="33">
        <v>2</v>
      </c>
      <c r="J12" s="34">
        <f t="shared" si="1"/>
        <v>2835304</v>
      </c>
    </row>
    <row r="13" spans="2:14" s="19" customFormat="1" ht="12.75">
      <c r="B13" s="20" t="s">
        <v>28</v>
      </c>
      <c r="C13" s="21" t="s">
        <v>29</v>
      </c>
      <c r="D13" s="22"/>
      <c r="E13" s="22" t="str">
        <f t="shared" si="2"/>
        <v/>
      </c>
      <c r="F13" s="35"/>
      <c r="G13" s="36" t="str">
        <f t="shared" si="3"/>
        <v/>
      </c>
      <c r="H13" s="24"/>
      <c r="I13" s="25"/>
      <c r="J13" s="26" t="str">
        <f t="shared" si="1"/>
        <v/>
      </c>
      <c r="K13" s="24"/>
      <c r="L13" s="24"/>
      <c r="M13" s="24"/>
      <c r="N13" s="24"/>
    </row>
    <row r="14" spans="2:14" s="4" customFormat="1" ht="72">
      <c r="B14" s="27" t="s">
        <v>30</v>
      </c>
      <c r="C14" s="28" t="s">
        <v>31</v>
      </c>
      <c r="D14" s="29" t="s">
        <v>19</v>
      </c>
      <c r="E14" s="30">
        <f t="shared" si="2"/>
        <v>410</v>
      </c>
      <c r="F14" s="31">
        <v>161</v>
      </c>
      <c r="G14" s="32">
        <f t="shared" si="3"/>
        <v>66010</v>
      </c>
      <c r="I14" s="33">
        <v>410</v>
      </c>
      <c r="J14" s="34">
        <f t="shared" si="1"/>
        <v>66010</v>
      </c>
    </row>
    <row r="15" spans="2:14" s="4" customFormat="1" ht="12">
      <c r="B15" s="37">
        <v>2</v>
      </c>
      <c r="C15" s="38" t="s">
        <v>32</v>
      </c>
      <c r="D15" s="39"/>
      <c r="E15" s="39" t="str">
        <f t="shared" si="2"/>
        <v/>
      </c>
      <c r="F15" s="40"/>
      <c r="G15" s="41" t="str">
        <f t="shared" si="3"/>
        <v/>
      </c>
      <c r="I15" s="42"/>
      <c r="J15" s="43" t="str">
        <f t="shared" si="1"/>
        <v/>
      </c>
    </row>
    <row r="16" spans="2:14" s="19" customFormat="1" ht="12.75">
      <c r="B16" s="20" t="s">
        <v>33</v>
      </c>
      <c r="C16" s="21" t="s">
        <v>34</v>
      </c>
      <c r="D16" s="22"/>
      <c r="E16" s="22" t="str">
        <f t="shared" si="2"/>
        <v/>
      </c>
      <c r="F16" s="35"/>
      <c r="G16" s="36" t="str">
        <f t="shared" si="3"/>
        <v/>
      </c>
      <c r="H16" s="24"/>
      <c r="I16" s="25"/>
      <c r="J16" s="26" t="str">
        <f t="shared" si="1"/>
        <v/>
      </c>
      <c r="K16" s="24"/>
      <c r="L16" s="24"/>
      <c r="M16" s="24"/>
      <c r="N16" s="24"/>
    </row>
    <row r="17" spans="2:14" s="4" customFormat="1" ht="72">
      <c r="B17" s="27" t="s">
        <v>35</v>
      </c>
      <c r="C17" s="28" t="s">
        <v>36</v>
      </c>
      <c r="D17" s="29" t="s">
        <v>37</v>
      </c>
      <c r="E17" s="30">
        <f t="shared" si="2"/>
        <v>56</v>
      </c>
      <c r="F17" s="31">
        <v>37003</v>
      </c>
      <c r="G17" s="32">
        <f t="shared" si="3"/>
        <v>2072168</v>
      </c>
      <c r="I17" s="33">
        <v>56</v>
      </c>
      <c r="J17" s="34">
        <f t="shared" si="1"/>
        <v>2072168</v>
      </c>
    </row>
    <row r="18" spans="2:14" s="4" customFormat="1" ht="120">
      <c r="B18" s="27" t="s">
        <v>38</v>
      </c>
      <c r="C18" s="28" t="s">
        <v>39</v>
      </c>
      <c r="D18" s="29" t="s">
        <v>19</v>
      </c>
      <c r="E18" s="30">
        <f t="shared" si="2"/>
        <v>128</v>
      </c>
      <c r="F18" s="31">
        <v>38432</v>
      </c>
      <c r="G18" s="32">
        <f t="shared" si="3"/>
        <v>4919296</v>
      </c>
      <c r="I18" s="33">
        <v>128</v>
      </c>
      <c r="J18" s="34">
        <f t="shared" si="1"/>
        <v>4919296</v>
      </c>
    </row>
    <row r="19" spans="2:14" s="4" customFormat="1" ht="84">
      <c r="B19" s="27" t="s">
        <v>40</v>
      </c>
      <c r="C19" s="28" t="s">
        <v>41</v>
      </c>
      <c r="D19" s="29" t="s">
        <v>16</v>
      </c>
      <c r="E19" s="30">
        <f t="shared" si="2"/>
        <v>117</v>
      </c>
      <c r="F19" s="31">
        <v>21987</v>
      </c>
      <c r="G19" s="32">
        <f t="shared" si="3"/>
        <v>2572479</v>
      </c>
      <c r="I19" s="33">
        <v>117</v>
      </c>
      <c r="J19" s="34">
        <f t="shared" si="1"/>
        <v>2572479</v>
      </c>
    </row>
    <row r="20" spans="2:14" s="4" customFormat="1" ht="60">
      <c r="B20" s="27" t="s">
        <v>42</v>
      </c>
      <c r="C20" s="28" t="s">
        <v>43</v>
      </c>
      <c r="D20" s="29" t="s">
        <v>37</v>
      </c>
      <c r="E20" s="30">
        <f t="shared" si="2"/>
        <v>55</v>
      </c>
      <c r="F20" s="31">
        <v>59801</v>
      </c>
      <c r="G20" s="32">
        <f t="shared" si="3"/>
        <v>3289055</v>
      </c>
      <c r="I20" s="33">
        <v>55</v>
      </c>
      <c r="J20" s="34">
        <f t="shared" si="1"/>
        <v>3289055</v>
      </c>
    </row>
    <row r="21" spans="2:14" s="4" customFormat="1" ht="84">
      <c r="B21" s="27" t="s">
        <v>44</v>
      </c>
      <c r="C21" s="28" t="s">
        <v>45</v>
      </c>
      <c r="D21" s="29" t="s">
        <v>37</v>
      </c>
      <c r="E21" s="30">
        <f t="shared" si="2"/>
        <v>13</v>
      </c>
      <c r="F21" s="31">
        <v>42848</v>
      </c>
      <c r="G21" s="32">
        <f t="shared" si="3"/>
        <v>557024</v>
      </c>
      <c r="I21" s="33">
        <v>13</v>
      </c>
      <c r="J21" s="34">
        <f t="shared" si="1"/>
        <v>557024</v>
      </c>
    </row>
    <row r="22" spans="2:14" s="4" customFormat="1" ht="60">
      <c r="B22" s="27" t="s">
        <v>46</v>
      </c>
      <c r="C22" s="28" t="s">
        <v>47</v>
      </c>
      <c r="D22" s="29" t="s">
        <v>37</v>
      </c>
      <c r="E22" s="30">
        <f t="shared" si="2"/>
        <v>27</v>
      </c>
      <c r="F22" s="31">
        <v>6855</v>
      </c>
      <c r="G22" s="32">
        <f t="shared" si="3"/>
        <v>185085</v>
      </c>
      <c r="I22" s="33">
        <v>27</v>
      </c>
      <c r="J22" s="34">
        <f t="shared" si="1"/>
        <v>185085</v>
      </c>
    </row>
    <row r="23" spans="2:14" s="4" customFormat="1" ht="60">
      <c r="B23" s="27" t="s">
        <v>48</v>
      </c>
      <c r="C23" s="28" t="s">
        <v>49</v>
      </c>
      <c r="D23" s="29" t="s">
        <v>37</v>
      </c>
      <c r="E23" s="30">
        <f t="shared" si="2"/>
        <v>57</v>
      </c>
      <c r="F23" s="31">
        <v>8285</v>
      </c>
      <c r="G23" s="32">
        <f t="shared" si="3"/>
        <v>472245</v>
      </c>
      <c r="I23" s="33">
        <v>57</v>
      </c>
      <c r="J23" s="34">
        <f t="shared" si="1"/>
        <v>472245</v>
      </c>
    </row>
    <row r="24" spans="2:14" s="4" customFormat="1" ht="60">
      <c r="B24" s="27" t="s">
        <v>50</v>
      </c>
      <c r="C24" s="28" t="s">
        <v>51</v>
      </c>
      <c r="D24" s="29" t="s">
        <v>16</v>
      </c>
      <c r="E24" s="30">
        <f t="shared" si="2"/>
        <v>231</v>
      </c>
      <c r="F24" s="31">
        <v>3457</v>
      </c>
      <c r="G24" s="32">
        <f t="shared" si="3"/>
        <v>798567</v>
      </c>
      <c r="I24" s="33">
        <v>231</v>
      </c>
      <c r="J24" s="34">
        <f t="shared" si="1"/>
        <v>798567</v>
      </c>
    </row>
    <row r="25" spans="2:14" s="4" customFormat="1" ht="36">
      <c r="B25" s="27" t="s">
        <v>52</v>
      </c>
      <c r="C25" s="28" t="s">
        <v>53</v>
      </c>
      <c r="D25" s="29" t="s">
        <v>16</v>
      </c>
      <c r="E25" s="30">
        <f t="shared" si="2"/>
        <v>199</v>
      </c>
      <c r="F25" s="31">
        <v>6421</v>
      </c>
      <c r="G25" s="32">
        <f t="shared" si="3"/>
        <v>1277779</v>
      </c>
      <c r="I25" s="33">
        <v>199</v>
      </c>
      <c r="J25" s="34">
        <f t="shared" si="1"/>
        <v>1277779</v>
      </c>
    </row>
    <row r="26" spans="2:14" s="4" customFormat="1" ht="60">
      <c r="B26" s="27" t="s">
        <v>54</v>
      </c>
      <c r="C26" s="28" t="s">
        <v>55</v>
      </c>
      <c r="D26" s="29" t="s">
        <v>16</v>
      </c>
      <c r="E26" s="30">
        <f t="shared" si="2"/>
        <v>213</v>
      </c>
      <c r="F26" s="31">
        <v>12721</v>
      </c>
      <c r="G26" s="32">
        <f t="shared" si="3"/>
        <v>2709573</v>
      </c>
      <c r="I26" s="33">
        <v>213</v>
      </c>
      <c r="J26" s="34">
        <f t="shared" si="1"/>
        <v>2709573</v>
      </c>
    </row>
    <row r="27" spans="2:14" s="4" customFormat="1" ht="72">
      <c r="B27" s="27" t="s">
        <v>56</v>
      </c>
      <c r="C27" s="28" t="s">
        <v>57</v>
      </c>
      <c r="D27" s="29" t="s">
        <v>19</v>
      </c>
      <c r="E27" s="30">
        <f t="shared" si="2"/>
        <v>73</v>
      </c>
      <c r="F27" s="31">
        <v>61086</v>
      </c>
      <c r="G27" s="32">
        <f t="shared" si="3"/>
        <v>4459278</v>
      </c>
      <c r="I27" s="33">
        <v>73</v>
      </c>
      <c r="J27" s="34">
        <f t="shared" si="1"/>
        <v>4459278</v>
      </c>
    </row>
    <row r="28" spans="2:14" s="19" customFormat="1" ht="12.75">
      <c r="B28" s="20" t="s">
        <v>58</v>
      </c>
      <c r="C28" s="21" t="s">
        <v>59</v>
      </c>
      <c r="D28" s="22"/>
      <c r="E28" s="22" t="str">
        <f t="shared" si="2"/>
        <v/>
      </c>
      <c r="F28" s="35"/>
      <c r="G28" s="36" t="str">
        <f t="shared" si="3"/>
        <v/>
      </c>
      <c r="H28" s="24"/>
      <c r="I28" s="25"/>
      <c r="J28" s="26" t="str">
        <f t="shared" si="1"/>
        <v/>
      </c>
      <c r="K28" s="24"/>
      <c r="L28" s="24"/>
      <c r="M28" s="24"/>
      <c r="N28" s="24"/>
    </row>
    <row r="29" spans="2:14" s="4" customFormat="1" ht="180">
      <c r="B29" s="27" t="s">
        <v>60</v>
      </c>
      <c r="C29" s="28" t="s">
        <v>61</v>
      </c>
      <c r="D29" s="29" t="s">
        <v>22</v>
      </c>
      <c r="E29" s="30">
        <f t="shared" si="2"/>
        <v>1</v>
      </c>
      <c r="F29" s="31">
        <v>5515370</v>
      </c>
      <c r="G29" s="32">
        <f t="shared" si="3"/>
        <v>5515370</v>
      </c>
      <c r="I29" s="33">
        <v>1</v>
      </c>
      <c r="J29" s="34">
        <f t="shared" si="1"/>
        <v>5515370</v>
      </c>
    </row>
    <row r="30" spans="2:14" s="19" customFormat="1" ht="12.75">
      <c r="B30" s="20" t="s">
        <v>62</v>
      </c>
      <c r="C30" s="21" t="s">
        <v>63</v>
      </c>
      <c r="D30" s="22"/>
      <c r="E30" s="22" t="str">
        <f t="shared" si="2"/>
        <v/>
      </c>
      <c r="F30" s="35"/>
      <c r="G30" s="36" t="str">
        <f t="shared" si="3"/>
        <v/>
      </c>
      <c r="H30" s="24"/>
      <c r="I30" s="25"/>
      <c r="J30" s="26" t="str">
        <f t="shared" si="1"/>
        <v/>
      </c>
      <c r="K30" s="24"/>
      <c r="L30" s="24"/>
      <c r="M30" s="24"/>
      <c r="N30" s="24"/>
    </row>
    <row r="31" spans="2:14" s="4" customFormat="1" ht="60">
      <c r="B31" s="27" t="s">
        <v>64</v>
      </c>
      <c r="C31" s="28" t="s">
        <v>65</v>
      </c>
      <c r="D31" s="29" t="s">
        <v>66</v>
      </c>
      <c r="E31" s="30">
        <f t="shared" si="2"/>
        <v>199</v>
      </c>
      <c r="F31" s="31">
        <v>323454</v>
      </c>
      <c r="G31" s="32">
        <f t="shared" si="3"/>
        <v>64367346</v>
      </c>
      <c r="I31" s="33">
        <v>199</v>
      </c>
      <c r="J31" s="34">
        <f t="shared" si="1"/>
        <v>64367346</v>
      </c>
    </row>
    <row r="32" spans="2:14" s="4" customFormat="1" ht="60">
      <c r="B32" s="27" t="s">
        <v>67</v>
      </c>
      <c r="C32" s="28" t="s">
        <v>68</v>
      </c>
      <c r="D32" s="29" t="s">
        <v>19</v>
      </c>
      <c r="E32" s="30">
        <f t="shared" si="2"/>
        <v>1270</v>
      </c>
      <c r="F32" s="31">
        <v>25975</v>
      </c>
      <c r="G32" s="32">
        <f t="shared" si="3"/>
        <v>32988250</v>
      </c>
      <c r="I32" s="33">
        <v>1270</v>
      </c>
      <c r="J32" s="34">
        <f t="shared" si="1"/>
        <v>32988250</v>
      </c>
    </row>
    <row r="33" spans="2:14" s="4" customFormat="1" ht="72">
      <c r="B33" s="27" t="s">
        <v>69</v>
      </c>
      <c r="C33" s="28" t="s">
        <v>70</v>
      </c>
      <c r="D33" s="29" t="s">
        <v>19</v>
      </c>
      <c r="E33" s="30">
        <f t="shared" si="2"/>
        <v>265</v>
      </c>
      <c r="F33" s="31">
        <v>56621</v>
      </c>
      <c r="G33" s="32">
        <f t="shared" si="3"/>
        <v>15004565</v>
      </c>
      <c r="I33" s="33">
        <v>265</v>
      </c>
      <c r="J33" s="34">
        <f t="shared" si="1"/>
        <v>15004565</v>
      </c>
    </row>
    <row r="34" spans="2:14" s="4" customFormat="1" ht="72">
      <c r="B34" s="27" t="s">
        <v>71</v>
      </c>
      <c r="C34" s="28" t="s">
        <v>72</v>
      </c>
      <c r="D34" s="29" t="s">
        <v>19</v>
      </c>
      <c r="E34" s="30">
        <f t="shared" si="2"/>
        <v>560</v>
      </c>
      <c r="F34" s="31">
        <v>53815</v>
      </c>
      <c r="G34" s="32">
        <f t="shared" si="3"/>
        <v>30136400</v>
      </c>
      <c r="I34" s="33">
        <v>560</v>
      </c>
      <c r="J34" s="34">
        <f t="shared" si="1"/>
        <v>30136400</v>
      </c>
    </row>
    <row r="35" spans="2:14" s="4" customFormat="1" ht="48">
      <c r="B35" s="27" t="s">
        <v>73</v>
      </c>
      <c r="C35" s="28" t="s">
        <v>74</v>
      </c>
      <c r="D35" s="29" t="s">
        <v>19</v>
      </c>
      <c r="E35" s="30">
        <f t="shared" si="2"/>
        <v>221</v>
      </c>
      <c r="F35" s="31">
        <v>72905</v>
      </c>
      <c r="G35" s="32">
        <f t="shared" si="3"/>
        <v>16112005</v>
      </c>
      <c r="I35" s="33">
        <v>221</v>
      </c>
      <c r="J35" s="34">
        <f t="shared" si="1"/>
        <v>16112005</v>
      </c>
    </row>
    <row r="36" spans="2:14" s="4" customFormat="1" ht="96">
      <c r="B36" s="27" t="s">
        <v>75</v>
      </c>
      <c r="C36" s="28" t="s">
        <v>76</v>
      </c>
      <c r="D36" s="29" t="s">
        <v>16</v>
      </c>
      <c r="E36" s="30">
        <f t="shared" si="2"/>
        <v>486</v>
      </c>
      <c r="F36" s="31">
        <v>21119</v>
      </c>
      <c r="G36" s="32">
        <f t="shared" si="3"/>
        <v>10263834</v>
      </c>
      <c r="I36" s="33">
        <v>486</v>
      </c>
      <c r="J36" s="34">
        <f t="shared" si="1"/>
        <v>10263834</v>
      </c>
    </row>
    <row r="37" spans="2:14" s="4" customFormat="1" ht="84">
      <c r="B37" s="27" t="s">
        <v>77</v>
      </c>
      <c r="C37" s="28" t="s">
        <v>78</v>
      </c>
      <c r="D37" s="29" t="s">
        <v>19</v>
      </c>
      <c r="E37" s="30">
        <f t="shared" si="2"/>
        <v>470</v>
      </c>
      <c r="F37" s="31">
        <v>30365</v>
      </c>
      <c r="G37" s="32">
        <f t="shared" si="3"/>
        <v>14271550</v>
      </c>
      <c r="I37" s="33">
        <v>470</v>
      </c>
      <c r="J37" s="34">
        <f t="shared" si="1"/>
        <v>14271550</v>
      </c>
    </row>
    <row r="38" spans="2:14" s="19" customFormat="1" ht="12.75">
      <c r="B38" s="20" t="s">
        <v>79</v>
      </c>
      <c r="C38" s="21" t="s">
        <v>80</v>
      </c>
      <c r="D38" s="22"/>
      <c r="E38" s="22" t="str">
        <f t="shared" si="2"/>
        <v/>
      </c>
      <c r="F38" s="35"/>
      <c r="G38" s="36" t="str">
        <f t="shared" si="3"/>
        <v/>
      </c>
      <c r="H38" s="24"/>
      <c r="I38" s="25"/>
      <c r="J38" s="26" t="str">
        <f t="shared" si="1"/>
        <v/>
      </c>
      <c r="K38" s="24"/>
      <c r="L38" s="24"/>
      <c r="M38" s="24"/>
      <c r="N38" s="24"/>
    </row>
    <row r="39" spans="2:14" s="19" customFormat="1" ht="114.75">
      <c r="B39" s="20" t="s">
        <v>81</v>
      </c>
      <c r="C39" s="91" t="s">
        <v>82</v>
      </c>
      <c r="D39" s="22">
        <v>0</v>
      </c>
      <c r="E39" s="22" t="str">
        <f t="shared" si="2"/>
        <v/>
      </c>
      <c r="F39" s="35">
        <v>0</v>
      </c>
      <c r="G39" s="36" t="str">
        <f t="shared" si="3"/>
        <v/>
      </c>
      <c r="H39" s="24"/>
      <c r="I39" s="25"/>
      <c r="J39" s="26" t="str">
        <f t="shared" si="1"/>
        <v/>
      </c>
      <c r="K39" s="24"/>
      <c r="L39" s="24"/>
      <c r="M39" s="24"/>
      <c r="N39" s="24"/>
    </row>
    <row r="40" spans="2:14" s="4" customFormat="1" ht="12.75">
      <c r="B40" s="27" t="s">
        <v>83</v>
      </c>
      <c r="C40" s="28" t="s">
        <v>84</v>
      </c>
      <c r="D40" s="29" t="s">
        <v>85</v>
      </c>
      <c r="E40" s="30">
        <f t="shared" si="2"/>
        <v>500</v>
      </c>
      <c r="F40" s="31">
        <v>4641</v>
      </c>
      <c r="G40" s="32">
        <f t="shared" si="3"/>
        <v>2320500</v>
      </c>
      <c r="I40" s="33">
        <v>500</v>
      </c>
      <c r="J40" s="34">
        <f t="shared" si="1"/>
        <v>2320500</v>
      </c>
    </row>
    <row r="41" spans="2:14" s="4" customFormat="1" ht="12.75">
      <c r="B41" s="27" t="s">
        <v>86</v>
      </c>
      <c r="C41" s="28" t="s">
        <v>87</v>
      </c>
      <c r="D41" s="29" t="s">
        <v>85</v>
      </c>
      <c r="E41" s="30">
        <f t="shared" si="2"/>
        <v>25</v>
      </c>
      <c r="F41" s="31">
        <v>8209</v>
      </c>
      <c r="G41" s="32">
        <f t="shared" si="3"/>
        <v>205225</v>
      </c>
      <c r="I41" s="33">
        <v>25</v>
      </c>
      <c r="J41" s="34">
        <f t="shared" si="1"/>
        <v>205225</v>
      </c>
    </row>
    <row r="42" spans="2:14" s="4" customFormat="1" ht="12.75">
      <c r="B42" s="27" t="s">
        <v>88</v>
      </c>
      <c r="C42" s="28" t="s">
        <v>89</v>
      </c>
      <c r="D42" s="29" t="s">
        <v>85</v>
      </c>
      <c r="E42" s="30">
        <f t="shared" si="2"/>
        <v>200</v>
      </c>
      <c r="F42" s="31">
        <v>12419</v>
      </c>
      <c r="G42" s="32">
        <f t="shared" si="3"/>
        <v>2483800</v>
      </c>
      <c r="I42" s="33">
        <v>200</v>
      </c>
      <c r="J42" s="34">
        <f t="shared" si="1"/>
        <v>2483800</v>
      </c>
    </row>
    <row r="43" spans="2:14" s="4" customFormat="1" ht="12.75">
      <c r="B43" s="27" t="s">
        <v>90</v>
      </c>
      <c r="C43" s="28" t="s">
        <v>91</v>
      </c>
      <c r="D43" s="29" t="s">
        <v>85</v>
      </c>
      <c r="E43" s="30">
        <f t="shared" si="2"/>
        <v>500</v>
      </c>
      <c r="F43" s="31">
        <v>18577</v>
      </c>
      <c r="G43" s="32">
        <f t="shared" si="3"/>
        <v>9288500</v>
      </c>
      <c r="I43" s="33">
        <v>500</v>
      </c>
      <c r="J43" s="34">
        <f t="shared" si="1"/>
        <v>9288500</v>
      </c>
    </row>
    <row r="44" spans="2:14" s="4" customFormat="1" ht="12.75">
      <c r="B44" s="27" t="s">
        <v>92</v>
      </c>
      <c r="C44" s="28" t="s">
        <v>93</v>
      </c>
      <c r="D44" s="29" t="s">
        <v>85</v>
      </c>
      <c r="E44" s="30">
        <f t="shared" si="2"/>
        <v>200</v>
      </c>
      <c r="F44" s="31">
        <v>28405</v>
      </c>
      <c r="G44" s="32">
        <f t="shared" si="3"/>
        <v>5681000</v>
      </c>
      <c r="I44" s="33">
        <v>200</v>
      </c>
      <c r="J44" s="34">
        <f t="shared" si="1"/>
        <v>5681000</v>
      </c>
    </row>
    <row r="45" spans="2:14" s="4" customFormat="1" ht="12">
      <c r="B45" s="37">
        <v>3</v>
      </c>
      <c r="C45" s="38" t="s">
        <v>94</v>
      </c>
      <c r="D45" s="39"/>
      <c r="E45" s="39" t="str">
        <f t="shared" si="2"/>
        <v/>
      </c>
      <c r="F45" s="40"/>
      <c r="G45" s="41" t="str">
        <f t="shared" si="3"/>
        <v/>
      </c>
      <c r="I45" s="42"/>
      <c r="J45" s="43" t="str">
        <f t="shared" si="1"/>
        <v/>
      </c>
    </row>
    <row r="46" spans="2:14" s="19" customFormat="1" ht="12.75">
      <c r="B46" s="20" t="s">
        <v>95</v>
      </c>
      <c r="C46" s="21" t="s">
        <v>96</v>
      </c>
      <c r="D46" s="22"/>
      <c r="E46" s="22" t="str">
        <f t="shared" si="2"/>
        <v/>
      </c>
      <c r="F46" s="35"/>
      <c r="G46" s="36" t="str">
        <f t="shared" si="3"/>
        <v/>
      </c>
      <c r="H46" s="24"/>
      <c r="I46" s="25"/>
      <c r="J46" s="26" t="str">
        <f t="shared" si="1"/>
        <v/>
      </c>
      <c r="K46" s="24"/>
      <c r="L46" s="24"/>
      <c r="M46" s="24"/>
      <c r="N46" s="24"/>
    </row>
    <row r="47" spans="2:14" s="4" customFormat="1" ht="84">
      <c r="B47" s="27" t="s">
        <v>97</v>
      </c>
      <c r="C47" s="28" t="s">
        <v>98</v>
      </c>
      <c r="D47" s="29" t="s">
        <v>66</v>
      </c>
      <c r="E47" s="30">
        <f t="shared" si="2"/>
        <v>478</v>
      </c>
      <c r="F47" s="31">
        <v>115316</v>
      </c>
      <c r="G47" s="32">
        <f t="shared" si="3"/>
        <v>55121048</v>
      </c>
      <c r="I47" s="33">
        <v>478</v>
      </c>
      <c r="J47" s="34">
        <f t="shared" si="1"/>
        <v>55121048</v>
      </c>
    </row>
    <row r="48" spans="2:14" s="4" customFormat="1" ht="84">
      <c r="B48" s="27" t="s">
        <v>99</v>
      </c>
      <c r="C48" s="28" t="s">
        <v>100</v>
      </c>
      <c r="D48" s="29" t="s">
        <v>66</v>
      </c>
      <c r="E48" s="30">
        <f t="shared" si="2"/>
        <v>213</v>
      </c>
      <c r="F48" s="31">
        <v>167716</v>
      </c>
      <c r="G48" s="32">
        <f t="shared" si="3"/>
        <v>35723508</v>
      </c>
      <c r="I48" s="33">
        <v>213</v>
      </c>
      <c r="J48" s="34">
        <f t="shared" si="1"/>
        <v>35723508</v>
      </c>
    </row>
    <row r="49" spans="2:14" s="4" customFormat="1" ht="84">
      <c r="B49" s="27" t="s">
        <v>101</v>
      </c>
      <c r="C49" s="28" t="s">
        <v>102</v>
      </c>
      <c r="D49" s="29" t="s">
        <v>66</v>
      </c>
      <c r="E49" s="30">
        <f t="shared" si="2"/>
        <v>13</v>
      </c>
      <c r="F49" s="31">
        <v>177778</v>
      </c>
      <c r="G49" s="32">
        <f t="shared" si="3"/>
        <v>2311114</v>
      </c>
      <c r="I49" s="33">
        <v>13</v>
      </c>
      <c r="J49" s="34">
        <f t="shared" si="1"/>
        <v>2311114</v>
      </c>
    </row>
    <row r="50" spans="2:14" s="19" customFormat="1" ht="12.75">
      <c r="B50" s="20" t="s">
        <v>103</v>
      </c>
      <c r="C50" s="21" t="s">
        <v>104</v>
      </c>
      <c r="D50" s="22"/>
      <c r="E50" s="22" t="str">
        <f t="shared" si="2"/>
        <v/>
      </c>
      <c r="F50" s="35"/>
      <c r="G50" s="36" t="str">
        <f t="shared" si="3"/>
        <v/>
      </c>
      <c r="H50" s="24"/>
      <c r="I50" s="25"/>
      <c r="J50" s="26" t="str">
        <f t="shared" si="1"/>
        <v/>
      </c>
      <c r="K50" s="24"/>
      <c r="L50" s="24"/>
      <c r="M50" s="24"/>
      <c r="N50" s="24"/>
    </row>
    <row r="51" spans="2:14" s="4" customFormat="1" ht="48">
      <c r="B51" s="27" t="s">
        <v>105</v>
      </c>
      <c r="C51" s="28" t="s">
        <v>106</v>
      </c>
      <c r="D51" s="29" t="s">
        <v>66</v>
      </c>
      <c r="E51" s="30">
        <f t="shared" si="2"/>
        <v>267</v>
      </c>
      <c r="F51" s="31">
        <v>82541</v>
      </c>
      <c r="G51" s="32">
        <f t="shared" si="3"/>
        <v>22038447</v>
      </c>
      <c r="I51" s="33">
        <v>267</v>
      </c>
      <c r="J51" s="34">
        <f t="shared" si="1"/>
        <v>22038447</v>
      </c>
    </row>
    <row r="52" spans="2:14" s="4" customFormat="1" ht="60">
      <c r="B52" s="27" t="s">
        <v>107</v>
      </c>
      <c r="C52" s="28" t="s">
        <v>108</v>
      </c>
      <c r="D52" s="29" t="s">
        <v>66</v>
      </c>
      <c r="E52" s="30">
        <f t="shared" si="2"/>
        <v>387</v>
      </c>
      <c r="F52" s="31">
        <v>227762</v>
      </c>
      <c r="G52" s="32">
        <f t="shared" si="3"/>
        <v>88143894</v>
      </c>
      <c r="I52" s="33">
        <v>387</v>
      </c>
      <c r="J52" s="34">
        <f t="shared" si="1"/>
        <v>88143894</v>
      </c>
    </row>
    <row r="53" spans="2:14" s="4" customFormat="1" ht="72">
      <c r="B53" s="27" t="s">
        <v>109</v>
      </c>
      <c r="C53" s="28" t="s">
        <v>110</v>
      </c>
      <c r="D53" s="29" t="s">
        <v>66</v>
      </c>
      <c r="E53" s="30">
        <f t="shared" si="2"/>
        <v>32</v>
      </c>
      <c r="F53" s="31">
        <v>231754</v>
      </c>
      <c r="G53" s="32">
        <f t="shared" si="3"/>
        <v>7416128</v>
      </c>
      <c r="I53" s="33">
        <v>32</v>
      </c>
      <c r="J53" s="34">
        <f t="shared" si="1"/>
        <v>7416128</v>
      </c>
    </row>
    <row r="54" spans="2:14" s="4" customFormat="1" ht="84">
      <c r="B54" s="27" t="s">
        <v>111</v>
      </c>
      <c r="C54" s="28" t="s">
        <v>112</v>
      </c>
      <c r="D54" s="29" t="s">
        <v>66</v>
      </c>
      <c r="E54" s="30">
        <f t="shared" si="2"/>
        <v>14</v>
      </c>
      <c r="F54" s="31">
        <v>267155</v>
      </c>
      <c r="G54" s="32">
        <f t="shared" si="3"/>
        <v>3740170</v>
      </c>
      <c r="I54" s="33">
        <v>14</v>
      </c>
      <c r="J54" s="34">
        <f t="shared" si="1"/>
        <v>3740170</v>
      </c>
    </row>
    <row r="55" spans="2:14" s="19" customFormat="1" ht="12.75">
      <c r="B55" s="20" t="s">
        <v>113</v>
      </c>
      <c r="C55" s="21" t="s">
        <v>114</v>
      </c>
      <c r="D55" s="22"/>
      <c r="E55" s="22" t="str">
        <f t="shared" si="2"/>
        <v/>
      </c>
      <c r="F55" s="35"/>
      <c r="G55" s="36" t="str">
        <f t="shared" si="3"/>
        <v/>
      </c>
      <c r="H55" s="24"/>
      <c r="I55" s="25"/>
      <c r="J55" s="26" t="str">
        <f t="shared" si="1"/>
        <v/>
      </c>
      <c r="K55" s="24"/>
      <c r="L55" s="24"/>
      <c r="M55" s="24"/>
      <c r="N55" s="24"/>
    </row>
    <row r="56" spans="2:14" s="4" customFormat="1" ht="84">
      <c r="B56" s="27" t="s">
        <v>115</v>
      </c>
      <c r="C56" s="28" t="s">
        <v>116</v>
      </c>
      <c r="D56" s="29" t="s">
        <v>19</v>
      </c>
      <c r="E56" s="30">
        <f t="shared" si="2"/>
        <v>20</v>
      </c>
      <c r="F56" s="31">
        <v>32785</v>
      </c>
      <c r="G56" s="32">
        <f t="shared" si="3"/>
        <v>655700</v>
      </c>
      <c r="I56" s="33">
        <v>20</v>
      </c>
      <c r="J56" s="34">
        <f t="shared" si="1"/>
        <v>655700</v>
      </c>
    </row>
    <row r="57" spans="2:14" s="19" customFormat="1" ht="12.75">
      <c r="B57" s="20" t="s">
        <v>117</v>
      </c>
      <c r="C57" s="21" t="s">
        <v>118</v>
      </c>
      <c r="D57" s="22"/>
      <c r="E57" s="22" t="str">
        <f t="shared" si="2"/>
        <v/>
      </c>
      <c r="F57" s="35"/>
      <c r="G57" s="36" t="str">
        <f t="shared" si="3"/>
        <v/>
      </c>
      <c r="H57" s="24"/>
      <c r="I57" s="25"/>
      <c r="J57" s="26" t="str">
        <f t="shared" si="1"/>
        <v/>
      </c>
      <c r="K57" s="24"/>
      <c r="L57" s="24"/>
      <c r="M57" s="24"/>
      <c r="N57" s="24"/>
    </row>
    <row r="58" spans="2:14" s="4" customFormat="1" ht="60">
      <c r="B58" s="27" t="s">
        <v>119</v>
      </c>
      <c r="C58" s="28" t="s">
        <v>120</v>
      </c>
      <c r="D58" s="29" t="s">
        <v>66</v>
      </c>
      <c r="E58" s="30">
        <f t="shared" si="2"/>
        <v>18</v>
      </c>
      <c r="F58" s="31">
        <v>67591</v>
      </c>
      <c r="G58" s="32">
        <f t="shared" si="3"/>
        <v>1216638</v>
      </c>
      <c r="I58" s="33">
        <v>18</v>
      </c>
      <c r="J58" s="34">
        <f t="shared" si="1"/>
        <v>1216638</v>
      </c>
    </row>
    <row r="59" spans="2:14" s="4" customFormat="1" ht="12">
      <c r="B59" s="37">
        <v>4</v>
      </c>
      <c r="C59" s="38" t="s">
        <v>121</v>
      </c>
      <c r="D59" s="39"/>
      <c r="E59" s="39" t="str">
        <f t="shared" si="2"/>
        <v/>
      </c>
      <c r="F59" s="40"/>
      <c r="G59" s="41" t="str">
        <f t="shared" si="3"/>
        <v/>
      </c>
      <c r="I59" s="42"/>
      <c r="J59" s="43" t="str">
        <f t="shared" si="1"/>
        <v/>
      </c>
    </row>
    <row r="60" spans="2:14" s="19" customFormat="1" ht="12.75">
      <c r="B60" s="20" t="s">
        <v>122</v>
      </c>
      <c r="C60" s="21" t="s">
        <v>123</v>
      </c>
      <c r="D60" s="22"/>
      <c r="E60" s="22" t="str">
        <f t="shared" si="2"/>
        <v/>
      </c>
      <c r="F60" s="35"/>
      <c r="G60" s="36" t="str">
        <f t="shared" si="3"/>
        <v/>
      </c>
      <c r="H60" s="24"/>
      <c r="I60" s="25"/>
      <c r="J60" s="26" t="str">
        <f t="shared" si="1"/>
        <v/>
      </c>
      <c r="K60" s="24"/>
      <c r="L60" s="24"/>
      <c r="M60" s="24"/>
      <c r="N60" s="24"/>
    </row>
    <row r="61" spans="2:14" s="4" customFormat="1" ht="84">
      <c r="B61" s="27" t="s">
        <v>124</v>
      </c>
      <c r="C61" s="28" t="s">
        <v>125</v>
      </c>
      <c r="D61" s="29" t="s">
        <v>66</v>
      </c>
      <c r="E61" s="30">
        <f t="shared" si="2"/>
        <v>10</v>
      </c>
      <c r="F61" s="31">
        <v>1174515</v>
      </c>
      <c r="G61" s="32">
        <f t="shared" si="3"/>
        <v>11745150</v>
      </c>
      <c r="I61" s="33">
        <v>10</v>
      </c>
      <c r="J61" s="34">
        <f t="shared" si="1"/>
        <v>11745150</v>
      </c>
    </row>
    <row r="62" spans="2:14" s="4" customFormat="1" ht="132">
      <c r="B62" s="27" t="s">
        <v>126</v>
      </c>
      <c r="C62" s="28" t="s">
        <v>127</v>
      </c>
      <c r="D62" s="29" t="s">
        <v>66</v>
      </c>
      <c r="E62" s="30">
        <f t="shared" si="2"/>
        <v>44</v>
      </c>
      <c r="F62" s="31">
        <v>1029752</v>
      </c>
      <c r="G62" s="32">
        <f t="shared" si="3"/>
        <v>45309088</v>
      </c>
      <c r="I62" s="33">
        <v>44</v>
      </c>
      <c r="J62" s="34">
        <f t="shared" si="1"/>
        <v>45309088</v>
      </c>
    </row>
    <row r="63" spans="2:14" s="4" customFormat="1" ht="48">
      <c r="B63" s="27" t="s">
        <v>128</v>
      </c>
      <c r="C63" s="28" t="s">
        <v>129</v>
      </c>
      <c r="D63" s="29" t="s">
        <v>66</v>
      </c>
      <c r="E63" s="30">
        <f t="shared" si="2"/>
        <v>6</v>
      </c>
      <c r="F63" s="31">
        <v>1278948</v>
      </c>
      <c r="G63" s="32">
        <f t="shared" si="3"/>
        <v>7673688</v>
      </c>
      <c r="I63" s="33">
        <v>6</v>
      </c>
      <c r="J63" s="34">
        <f t="shared" si="1"/>
        <v>7673688</v>
      </c>
    </row>
    <row r="64" spans="2:14" s="4" customFormat="1" ht="84">
      <c r="B64" s="27" t="s">
        <v>130</v>
      </c>
      <c r="C64" s="28" t="s">
        <v>131</v>
      </c>
      <c r="D64" s="29" t="s">
        <v>66</v>
      </c>
      <c r="E64" s="30">
        <f t="shared" si="2"/>
        <v>5</v>
      </c>
      <c r="F64" s="31">
        <v>1242208</v>
      </c>
      <c r="G64" s="32">
        <f t="shared" si="3"/>
        <v>6211040</v>
      </c>
      <c r="I64" s="33">
        <v>5</v>
      </c>
      <c r="J64" s="34">
        <f t="shared" si="1"/>
        <v>6211040</v>
      </c>
    </row>
    <row r="65" spans="2:14" s="19" customFormat="1" ht="12.75">
      <c r="B65" s="20" t="s">
        <v>132</v>
      </c>
      <c r="C65" s="21" t="s">
        <v>133</v>
      </c>
      <c r="D65" s="22"/>
      <c r="E65" s="22" t="str">
        <f t="shared" si="2"/>
        <v/>
      </c>
      <c r="F65" s="35"/>
      <c r="G65" s="36" t="str">
        <f t="shared" si="3"/>
        <v/>
      </c>
      <c r="H65" s="24"/>
      <c r="I65" s="25"/>
      <c r="J65" s="26" t="str">
        <f t="shared" si="1"/>
        <v/>
      </c>
      <c r="K65" s="24"/>
      <c r="L65" s="24"/>
      <c r="M65" s="24"/>
      <c r="N65" s="24"/>
    </row>
    <row r="66" spans="2:14" s="4" customFormat="1" ht="144">
      <c r="B66" s="27" t="s">
        <v>134</v>
      </c>
      <c r="C66" s="28" t="s">
        <v>135</v>
      </c>
      <c r="D66" s="29" t="s">
        <v>66</v>
      </c>
      <c r="E66" s="30">
        <f t="shared" si="2"/>
        <v>32</v>
      </c>
      <c r="F66" s="31">
        <v>1206051</v>
      </c>
      <c r="G66" s="32">
        <f t="shared" si="3"/>
        <v>38593632</v>
      </c>
      <c r="I66" s="33">
        <v>32</v>
      </c>
      <c r="J66" s="34">
        <f t="shared" si="1"/>
        <v>38593632</v>
      </c>
    </row>
    <row r="67" spans="2:14" s="4" customFormat="1" ht="156">
      <c r="B67" s="27" t="s">
        <v>136</v>
      </c>
      <c r="C67" s="28" t="s">
        <v>137</v>
      </c>
      <c r="D67" s="29" t="s">
        <v>66</v>
      </c>
      <c r="E67" s="30">
        <f t="shared" si="2"/>
        <v>45</v>
      </c>
      <c r="F67" s="31">
        <v>1147889</v>
      </c>
      <c r="G67" s="32">
        <f t="shared" si="3"/>
        <v>51655005</v>
      </c>
      <c r="I67" s="33">
        <v>45</v>
      </c>
      <c r="J67" s="34">
        <f t="shared" si="1"/>
        <v>51655005</v>
      </c>
    </row>
    <row r="68" spans="2:14" s="4" customFormat="1" ht="48">
      <c r="B68" s="27" t="s">
        <v>138</v>
      </c>
      <c r="C68" s="28" t="s">
        <v>139</v>
      </c>
      <c r="D68" s="29" t="s">
        <v>66</v>
      </c>
      <c r="E68" s="30">
        <f t="shared" si="2"/>
        <v>6</v>
      </c>
      <c r="F68" s="31">
        <v>1536038</v>
      </c>
      <c r="G68" s="32">
        <f t="shared" si="3"/>
        <v>9216228</v>
      </c>
      <c r="I68" s="33">
        <v>6</v>
      </c>
      <c r="J68" s="34">
        <f t="shared" si="1"/>
        <v>9216228</v>
      </c>
    </row>
    <row r="69" spans="2:14" s="4" customFormat="1" ht="84">
      <c r="B69" s="27" t="s">
        <v>140</v>
      </c>
      <c r="C69" s="28" t="s">
        <v>141</v>
      </c>
      <c r="D69" s="29" t="s">
        <v>66</v>
      </c>
      <c r="E69" s="30">
        <f t="shared" si="2"/>
        <v>72</v>
      </c>
      <c r="F69" s="31">
        <v>1232865</v>
      </c>
      <c r="G69" s="32">
        <f t="shared" si="3"/>
        <v>88766280</v>
      </c>
      <c r="I69" s="33">
        <v>72</v>
      </c>
      <c r="J69" s="34">
        <f t="shared" si="1"/>
        <v>88766280</v>
      </c>
    </row>
    <row r="70" spans="2:14" s="4" customFormat="1" ht="120">
      <c r="B70" s="27" t="s">
        <v>142</v>
      </c>
      <c r="C70" s="28" t="s">
        <v>143</v>
      </c>
      <c r="D70" s="29" t="s">
        <v>19</v>
      </c>
      <c r="E70" s="30">
        <f t="shared" si="2"/>
        <v>6</v>
      </c>
      <c r="F70" s="31">
        <v>156419</v>
      </c>
      <c r="G70" s="32">
        <f t="shared" si="3"/>
        <v>938514</v>
      </c>
      <c r="I70" s="33">
        <v>6</v>
      </c>
      <c r="J70" s="34">
        <f t="shared" si="1"/>
        <v>938514</v>
      </c>
    </row>
    <row r="71" spans="2:14" s="4" customFormat="1" ht="108">
      <c r="B71" s="27" t="s">
        <v>144</v>
      </c>
      <c r="C71" s="28" t="s">
        <v>145</v>
      </c>
      <c r="D71" s="29" t="s">
        <v>19</v>
      </c>
      <c r="E71" s="30">
        <f t="shared" ref="E71:E134" si="4">IF((I71)=0,"",I71)</f>
        <v>7</v>
      </c>
      <c r="F71" s="31">
        <v>193063</v>
      </c>
      <c r="G71" s="32">
        <f t="shared" si="3"/>
        <v>1351441</v>
      </c>
      <c r="I71" s="33">
        <v>7</v>
      </c>
      <c r="J71" s="34">
        <f t="shared" si="1"/>
        <v>1351441</v>
      </c>
    </row>
    <row r="72" spans="2:14" s="4" customFormat="1" ht="108">
      <c r="B72" s="27" t="s">
        <v>146</v>
      </c>
      <c r="C72" s="28" t="s">
        <v>147</v>
      </c>
      <c r="D72" s="29" t="s">
        <v>66</v>
      </c>
      <c r="E72" s="30">
        <f t="shared" si="4"/>
        <v>13</v>
      </c>
      <c r="F72" s="31">
        <v>1065349</v>
      </c>
      <c r="G72" s="32">
        <f t="shared" si="3"/>
        <v>13849537</v>
      </c>
      <c r="I72" s="33">
        <v>13</v>
      </c>
      <c r="J72" s="34">
        <f t="shared" si="1"/>
        <v>13849537</v>
      </c>
    </row>
    <row r="73" spans="2:14" s="4" customFormat="1" ht="132">
      <c r="B73" s="27" t="s">
        <v>148</v>
      </c>
      <c r="C73" s="28" t="s">
        <v>149</v>
      </c>
      <c r="D73" s="29" t="s">
        <v>16</v>
      </c>
      <c r="E73" s="30">
        <f t="shared" si="4"/>
        <v>12</v>
      </c>
      <c r="F73" s="31">
        <v>102631</v>
      </c>
      <c r="G73" s="32">
        <f t="shared" ref="G73:G136" si="5">+IF(E73=0,"",IFERROR(ROUND(E73*ROUND($F73,0),0),""))</f>
        <v>1231572</v>
      </c>
      <c r="I73" s="33">
        <v>12</v>
      </c>
      <c r="J73" s="34">
        <f t="shared" si="1"/>
        <v>1231572</v>
      </c>
    </row>
    <row r="74" spans="2:14" s="4" customFormat="1" ht="168">
      <c r="B74" s="27" t="s">
        <v>150</v>
      </c>
      <c r="C74" s="28" t="s">
        <v>151</v>
      </c>
      <c r="D74" s="29" t="s">
        <v>16</v>
      </c>
      <c r="E74" s="30">
        <f t="shared" si="4"/>
        <v>12</v>
      </c>
      <c r="F74" s="31">
        <v>190543</v>
      </c>
      <c r="G74" s="32">
        <f t="shared" si="5"/>
        <v>2286516</v>
      </c>
      <c r="I74" s="33">
        <v>12</v>
      </c>
      <c r="J74" s="34">
        <f t="shared" si="1"/>
        <v>2286516</v>
      </c>
    </row>
    <row r="75" spans="2:14" s="4" customFormat="1" ht="84">
      <c r="B75" s="27" t="s">
        <v>152</v>
      </c>
      <c r="C75" s="28" t="s">
        <v>153</v>
      </c>
      <c r="D75" s="29" t="s">
        <v>66</v>
      </c>
      <c r="E75" s="30">
        <f t="shared" si="4"/>
        <v>2</v>
      </c>
      <c r="F75" s="31">
        <v>2054260</v>
      </c>
      <c r="G75" s="32">
        <f t="shared" si="5"/>
        <v>4108520</v>
      </c>
      <c r="I75" s="33">
        <v>2</v>
      </c>
      <c r="J75" s="34">
        <f t="shared" si="1"/>
        <v>4108520</v>
      </c>
    </row>
    <row r="76" spans="2:14" s="4" customFormat="1" ht="72">
      <c r="B76" s="27" t="s">
        <v>154</v>
      </c>
      <c r="C76" s="28" t="s">
        <v>155</v>
      </c>
      <c r="D76" s="29" t="s">
        <v>16</v>
      </c>
      <c r="E76" s="30">
        <f t="shared" si="4"/>
        <v>126</v>
      </c>
      <c r="F76" s="31">
        <v>168092</v>
      </c>
      <c r="G76" s="32">
        <f t="shared" si="5"/>
        <v>21179592</v>
      </c>
      <c r="I76" s="33">
        <v>126</v>
      </c>
      <c r="J76" s="34">
        <f t="shared" si="1"/>
        <v>21179592</v>
      </c>
    </row>
    <row r="77" spans="2:14" s="4" customFormat="1" ht="72">
      <c r="B77" s="27" t="s">
        <v>156</v>
      </c>
      <c r="C77" s="28" t="s">
        <v>157</v>
      </c>
      <c r="D77" s="29" t="s">
        <v>16</v>
      </c>
      <c r="E77" s="30">
        <f t="shared" si="4"/>
        <v>50</v>
      </c>
      <c r="F77" s="31">
        <v>175803</v>
      </c>
      <c r="G77" s="32">
        <f t="shared" si="5"/>
        <v>8790150</v>
      </c>
      <c r="I77" s="33">
        <v>50</v>
      </c>
      <c r="J77" s="34">
        <f t="shared" si="1"/>
        <v>8790150</v>
      </c>
    </row>
    <row r="78" spans="2:14" s="4" customFormat="1" ht="60">
      <c r="B78" s="27" t="s">
        <v>158</v>
      </c>
      <c r="C78" s="28" t="s">
        <v>159</v>
      </c>
      <c r="D78" s="29" t="s">
        <v>16</v>
      </c>
      <c r="E78" s="30">
        <f t="shared" si="4"/>
        <v>28</v>
      </c>
      <c r="F78" s="31">
        <v>83322</v>
      </c>
      <c r="G78" s="32">
        <f t="shared" si="5"/>
        <v>2333016</v>
      </c>
      <c r="I78" s="33">
        <v>28</v>
      </c>
      <c r="J78" s="34">
        <f t="shared" si="1"/>
        <v>2333016</v>
      </c>
    </row>
    <row r="79" spans="2:14" s="19" customFormat="1" ht="12.75">
      <c r="B79" s="20" t="s">
        <v>160</v>
      </c>
      <c r="C79" s="21" t="s">
        <v>161</v>
      </c>
      <c r="D79" s="22"/>
      <c r="E79" s="22" t="str">
        <f t="shared" si="4"/>
        <v/>
      </c>
      <c r="F79" s="35"/>
      <c r="G79" s="36" t="str">
        <f t="shared" si="5"/>
        <v/>
      </c>
      <c r="H79" s="24"/>
      <c r="I79" s="25"/>
      <c r="J79" s="26" t="str">
        <f t="shared" si="1"/>
        <v/>
      </c>
      <c r="K79" s="24"/>
      <c r="L79" s="24"/>
      <c r="M79" s="24"/>
      <c r="N79" s="24"/>
    </row>
    <row r="80" spans="2:14" s="4" customFormat="1" ht="96">
      <c r="B80" s="27" t="s">
        <v>162</v>
      </c>
      <c r="C80" s="28" t="s">
        <v>163</v>
      </c>
      <c r="D80" s="29" t="s">
        <v>19</v>
      </c>
      <c r="E80" s="30">
        <f t="shared" si="4"/>
        <v>1330</v>
      </c>
      <c r="F80" s="31">
        <v>217525</v>
      </c>
      <c r="G80" s="32">
        <f t="shared" si="5"/>
        <v>289308250</v>
      </c>
      <c r="I80" s="33">
        <v>1330</v>
      </c>
      <c r="J80" s="34">
        <f t="shared" si="1"/>
        <v>289308250</v>
      </c>
    </row>
    <row r="81" spans="2:14" s="4" customFormat="1" ht="72">
      <c r="B81" s="27" t="s">
        <v>164</v>
      </c>
      <c r="C81" s="28" t="s">
        <v>165</v>
      </c>
      <c r="D81" s="29" t="s">
        <v>19</v>
      </c>
      <c r="E81" s="30">
        <f t="shared" si="4"/>
        <v>10</v>
      </c>
      <c r="F81" s="31">
        <v>187498</v>
      </c>
      <c r="G81" s="32">
        <f t="shared" si="5"/>
        <v>1874980</v>
      </c>
      <c r="I81" s="33">
        <v>10</v>
      </c>
      <c r="J81" s="34">
        <f t="shared" si="1"/>
        <v>1874980</v>
      </c>
    </row>
    <row r="82" spans="2:14" s="4" customFormat="1" ht="48">
      <c r="B82" s="27" t="s">
        <v>166</v>
      </c>
      <c r="C82" s="28" t="s">
        <v>167</v>
      </c>
      <c r="D82" s="29" t="s">
        <v>19</v>
      </c>
      <c r="E82" s="30">
        <f t="shared" si="4"/>
        <v>3</v>
      </c>
      <c r="F82" s="31">
        <v>48635</v>
      </c>
      <c r="G82" s="32">
        <f t="shared" si="5"/>
        <v>145905</v>
      </c>
      <c r="I82" s="33">
        <v>3</v>
      </c>
      <c r="J82" s="34">
        <f t="shared" si="1"/>
        <v>145905</v>
      </c>
    </row>
    <row r="83" spans="2:14" s="4" customFormat="1" ht="96">
      <c r="B83" s="27" t="s">
        <v>168</v>
      </c>
      <c r="C83" s="28" t="s">
        <v>169</v>
      </c>
      <c r="D83" s="29" t="s">
        <v>16</v>
      </c>
      <c r="E83" s="30">
        <f t="shared" si="4"/>
        <v>69</v>
      </c>
      <c r="F83" s="31">
        <v>368637</v>
      </c>
      <c r="G83" s="32">
        <f t="shared" si="5"/>
        <v>25435953</v>
      </c>
      <c r="I83" s="33">
        <v>69</v>
      </c>
      <c r="J83" s="34">
        <f t="shared" si="1"/>
        <v>25435953</v>
      </c>
    </row>
    <row r="84" spans="2:14" s="4" customFormat="1" ht="120">
      <c r="B84" s="27" t="s">
        <v>170</v>
      </c>
      <c r="C84" s="28" t="s">
        <v>171</v>
      </c>
      <c r="D84" s="29" t="s">
        <v>66</v>
      </c>
      <c r="E84" s="30">
        <f t="shared" si="4"/>
        <v>2</v>
      </c>
      <c r="F84" s="31">
        <v>1174330</v>
      </c>
      <c r="G84" s="32">
        <f t="shared" si="5"/>
        <v>2348660</v>
      </c>
      <c r="I84" s="33">
        <v>2</v>
      </c>
      <c r="J84" s="34">
        <f t="shared" si="1"/>
        <v>2348660</v>
      </c>
    </row>
    <row r="85" spans="2:14" s="4" customFormat="1" ht="72">
      <c r="B85" s="27" t="s">
        <v>172</v>
      </c>
      <c r="C85" s="28" t="s">
        <v>173</v>
      </c>
      <c r="D85" s="29" t="s">
        <v>66</v>
      </c>
      <c r="E85" s="30">
        <f t="shared" si="4"/>
        <v>7</v>
      </c>
      <c r="F85" s="31">
        <v>603323</v>
      </c>
      <c r="G85" s="32">
        <f t="shared" si="5"/>
        <v>4223261</v>
      </c>
      <c r="I85" s="33">
        <v>7</v>
      </c>
      <c r="J85" s="34">
        <f t="shared" si="1"/>
        <v>4223261</v>
      </c>
    </row>
    <row r="86" spans="2:14" s="4" customFormat="1" ht="84">
      <c r="B86" s="27" t="s">
        <v>174</v>
      </c>
      <c r="C86" s="28" t="s">
        <v>175</v>
      </c>
      <c r="D86" s="29" t="s">
        <v>16</v>
      </c>
      <c r="E86" s="30">
        <f t="shared" si="4"/>
        <v>176</v>
      </c>
      <c r="F86" s="31">
        <v>432025</v>
      </c>
      <c r="G86" s="32">
        <f t="shared" si="5"/>
        <v>76036400</v>
      </c>
      <c r="I86" s="33">
        <v>176</v>
      </c>
      <c r="J86" s="34">
        <f t="shared" si="1"/>
        <v>76036400</v>
      </c>
    </row>
    <row r="87" spans="2:14" s="19" customFormat="1" ht="12.75">
      <c r="B87" s="20" t="s">
        <v>176</v>
      </c>
      <c r="C87" s="21" t="s">
        <v>177</v>
      </c>
      <c r="D87" s="22"/>
      <c r="E87" s="22" t="str">
        <f t="shared" si="4"/>
        <v/>
      </c>
      <c r="F87" s="35"/>
      <c r="G87" s="36" t="str">
        <f t="shared" si="5"/>
        <v/>
      </c>
      <c r="H87" s="24"/>
      <c r="I87" s="25"/>
      <c r="J87" s="26" t="str">
        <f t="shared" si="1"/>
        <v/>
      </c>
      <c r="K87" s="24"/>
      <c r="L87" s="24"/>
      <c r="M87" s="24"/>
      <c r="N87" s="24"/>
    </row>
    <row r="88" spans="2:14" s="4" customFormat="1" ht="132">
      <c r="B88" s="27" t="s">
        <v>178</v>
      </c>
      <c r="C88" s="28" t="s">
        <v>179</v>
      </c>
      <c r="D88" s="29" t="s">
        <v>19</v>
      </c>
      <c r="E88" s="30">
        <f t="shared" si="4"/>
        <v>120</v>
      </c>
      <c r="F88" s="31">
        <v>223409</v>
      </c>
      <c r="G88" s="32">
        <f t="shared" si="5"/>
        <v>26809080</v>
      </c>
      <c r="I88" s="33">
        <v>120</v>
      </c>
      <c r="J88" s="34">
        <f t="shared" si="1"/>
        <v>26809080</v>
      </c>
    </row>
    <row r="89" spans="2:14" s="4" customFormat="1" ht="72">
      <c r="B89" s="27" t="s">
        <v>180</v>
      </c>
      <c r="C89" s="28" t="s">
        <v>181</v>
      </c>
      <c r="D89" s="29" t="s">
        <v>16</v>
      </c>
      <c r="E89" s="30">
        <f t="shared" si="4"/>
        <v>140</v>
      </c>
      <c r="F89" s="31">
        <v>39624</v>
      </c>
      <c r="G89" s="32">
        <f t="shared" si="5"/>
        <v>5547360</v>
      </c>
      <c r="I89" s="33">
        <v>140</v>
      </c>
      <c r="J89" s="34">
        <f t="shared" si="1"/>
        <v>5547360</v>
      </c>
    </row>
    <row r="90" spans="2:14" s="4" customFormat="1" ht="84">
      <c r="B90" s="27" t="s">
        <v>182</v>
      </c>
      <c r="C90" s="28" t="s">
        <v>183</v>
      </c>
      <c r="D90" s="29" t="s">
        <v>19</v>
      </c>
      <c r="E90" s="30">
        <f t="shared" si="4"/>
        <v>75</v>
      </c>
      <c r="F90" s="31">
        <v>217250</v>
      </c>
      <c r="G90" s="32">
        <f t="shared" si="5"/>
        <v>16293750</v>
      </c>
      <c r="I90" s="33">
        <v>75</v>
      </c>
      <c r="J90" s="34">
        <f t="shared" si="1"/>
        <v>16293750</v>
      </c>
    </row>
    <row r="91" spans="2:14" s="4" customFormat="1" ht="12">
      <c r="B91" s="37">
        <v>5</v>
      </c>
      <c r="C91" s="38" t="s">
        <v>184</v>
      </c>
      <c r="D91" s="39"/>
      <c r="E91" s="39" t="str">
        <f t="shared" si="4"/>
        <v/>
      </c>
      <c r="F91" s="40"/>
      <c r="G91" s="41" t="str">
        <f t="shared" si="5"/>
        <v/>
      </c>
      <c r="I91" s="42"/>
      <c r="J91" s="43" t="str">
        <f t="shared" si="1"/>
        <v/>
      </c>
    </row>
    <row r="92" spans="2:14" s="19" customFormat="1" ht="12.75">
      <c r="B92" s="20" t="s">
        <v>185</v>
      </c>
      <c r="C92" s="21" t="s">
        <v>186</v>
      </c>
      <c r="D92" s="22"/>
      <c r="E92" s="22" t="str">
        <f t="shared" si="4"/>
        <v/>
      </c>
      <c r="F92" s="35"/>
      <c r="G92" s="36" t="str">
        <f t="shared" si="5"/>
        <v/>
      </c>
      <c r="H92" s="24"/>
      <c r="I92" s="25"/>
      <c r="J92" s="26" t="str">
        <f t="shared" si="1"/>
        <v/>
      </c>
      <c r="K92" s="24"/>
      <c r="L92" s="24"/>
      <c r="M92" s="24"/>
      <c r="N92" s="24"/>
    </row>
    <row r="93" spans="2:14" s="4" customFormat="1" ht="60">
      <c r="B93" s="27" t="s">
        <v>187</v>
      </c>
      <c r="C93" s="28" t="s">
        <v>188</v>
      </c>
      <c r="D93" s="29" t="s">
        <v>189</v>
      </c>
      <c r="E93" s="30">
        <f t="shared" si="4"/>
        <v>27500</v>
      </c>
      <c r="F93" s="31">
        <v>6267</v>
      </c>
      <c r="G93" s="32">
        <f t="shared" si="5"/>
        <v>172342500</v>
      </c>
      <c r="I93" s="33">
        <v>27500</v>
      </c>
      <c r="J93" s="34">
        <f t="shared" si="1"/>
        <v>172342500</v>
      </c>
    </row>
    <row r="94" spans="2:14" s="19" customFormat="1" ht="12.75">
      <c r="B94" s="20" t="s">
        <v>190</v>
      </c>
      <c r="C94" s="21" t="s">
        <v>191</v>
      </c>
      <c r="D94" s="22"/>
      <c r="E94" s="22" t="str">
        <f t="shared" si="4"/>
        <v/>
      </c>
      <c r="F94" s="35"/>
      <c r="G94" s="36" t="str">
        <f t="shared" si="5"/>
        <v/>
      </c>
      <c r="H94" s="24"/>
      <c r="I94" s="25"/>
      <c r="J94" s="26" t="str">
        <f t="shared" si="1"/>
        <v/>
      </c>
      <c r="K94" s="24"/>
      <c r="L94" s="24"/>
      <c r="M94" s="24"/>
      <c r="N94" s="24"/>
    </row>
    <row r="95" spans="2:14" s="4" customFormat="1" ht="48">
      <c r="B95" s="27" t="s">
        <v>192</v>
      </c>
      <c r="C95" s="28" t="s">
        <v>193</v>
      </c>
      <c r="D95" s="29" t="s">
        <v>37</v>
      </c>
      <c r="E95" s="30">
        <f t="shared" si="4"/>
        <v>10</v>
      </c>
      <c r="F95" s="31">
        <v>13059</v>
      </c>
      <c r="G95" s="32">
        <f t="shared" si="5"/>
        <v>130590</v>
      </c>
      <c r="I95" s="33">
        <v>10</v>
      </c>
      <c r="J95" s="34">
        <f t="shared" si="1"/>
        <v>130590</v>
      </c>
    </row>
    <row r="96" spans="2:14" s="4" customFormat="1" ht="120">
      <c r="B96" s="27" t="s">
        <v>194</v>
      </c>
      <c r="C96" s="28" t="s">
        <v>195</v>
      </c>
      <c r="D96" s="29" t="s">
        <v>37</v>
      </c>
      <c r="E96" s="30">
        <f t="shared" si="4"/>
        <v>508</v>
      </c>
      <c r="F96" s="31">
        <v>29386</v>
      </c>
      <c r="G96" s="32">
        <f t="shared" si="5"/>
        <v>14928088</v>
      </c>
      <c r="I96" s="33">
        <v>508</v>
      </c>
      <c r="J96" s="34">
        <f t="shared" si="1"/>
        <v>14928088</v>
      </c>
    </row>
    <row r="97" spans="2:14" s="4" customFormat="1" ht="120">
      <c r="B97" s="27" t="s">
        <v>196</v>
      </c>
      <c r="C97" s="28" t="s">
        <v>197</v>
      </c>
      <c r="D97" s="29" t="s">
        <v>37</v>
      </c>
      <c r="E97" s="30">
        <f t="shared" si="4"/>
        <v>210</v>
      </c>
      <c r="F97" s="31">
        <v>83932</v>
      </c>
      <c r="G97" s="32">
        <f t="shared" si="5"/>
        <v>17625720</v>
      </c>
      <c r="I97" s="33">
        <v>210</v>
      </c>
      <c r="J97" s="34">
        <f t="shared" si="1"/>
        <v>17625720</v>
      </c>
    </row>
    <row r="98" spans="2:14" s="19" customFormat="1" ht="12.75">
      <c r="B98" s="20" t="s">
        <v>198</v>
      </c>
      <c r="C98" s="21" t="s">
        <v>199</v>
      </c>
      <c r="D98" s="22"/>
      <c r="E98" s="22" t="str">
        <f t="shared" si="4"/>
        <v/>
      </c>
      <c r="F98" s="35"/>
      <c r="G98" s="36" t="str">
        <f t="shared" si="5"/>
        <v/>
      </c>
      <c r="H98" s="24"/>
      <c r="I98" s="25"/>
      <c r="J98" s="26" t="str">
        <f t="shared" si="1"/>
        <v/>
      </c>
      <c r="K98" s="24"/>
      <c r="L98" s="24"/>
      <c r="M98" s="24"/>
      <c r="N98" s="24"/>
    </row>
    <row r="99" spans="2:14" s="4" customFormat="1" ht="72">
      <c r="B99" s="27" t="s">
        <v>200</v>
      </c>
      <c r="C99" s="28" t="s">
        <v>201</v>
      </c>
      <c r="D99" s="29" t="s">
        <v>19</v>
      </c>
      <c r="E99" s="30">
        <f t="shared" si="4"/>
        <v>12</v>
      </c>
      <c r="F99" s="31">
        <v>21057</v>
      </c>
      <c r="G99" s="32">
        <f t="shared" si="5"/>
        <v>252684</v>
      </c>
      <c r="I99" s="33">
        <v>12</v>
      </c>
      <c r="J99" s="34">
        <f t="shared" si="1"/>
        <v>252684</v>
      </c>
    </row>
    <row r="100" spans="2:14" s="4" customFormat="1" ht="12">
      <c r="B100" s="37">
        <v>6</v>
      </c>
      <c r="C100" s="38" t="s">
        <v>202</v>
      </c>
      <c r="D100" s="39"/>
      <c r="E100" s="39" t="str">
        <f t="shared" si="4"/>
        <v/>
      </c>
      <c r="F100" s="40"/>
      <c r="G100" s="41" t="str">
        <f t="shared" si="5"/>
        <v/>
      </c>
      <c r="I100" s="42"/>
      <c r="J100" s="43" t="str">
        <f t="shared" si="1"/>
        <v/>
      </c>
    </row>
    <row r="101" spans="2:14" s="19" customFormat="1" ht="12.75">
      <c r="B101" s="20" t="s">
        <v>203</v>
      </c>
      <c r="C101" s="21" t="s">
        <v>204</v>
      </c>
      <c r="D101" s="22"/>
      <c r="E101" s="22" t="str">
        <f t="shared" si="4"/>
        <v/>
      </c>
      <c r="F101" s="35"/>
      <c r="G101" s="36" t="str">
        <f t="shared" si="5"/>
        <v/>
      </c>
      <c r="H101" s="24"/>
      <c r="I101" s="25"/>
      <c r="J101" s="26" t="str">
        <f t="shared" si="1"/>
        <v/>
      </c>
      <c r="K101" s="24"/>
      <c r="L101" s="24"/>
      <c r="M101" s="24"/>
      <c r="N101" s="24"/>
    </row>
    <row r="102" spans="2:14" s="4" customFormat="1" ht="108">
      <c r="B102" s="27" t="s">
        <v>205</v>
      </c>
      <c r="C102" s="28" t="s">
        <v>206</v>
      </c>
      <c r="D102" s="29" t="s">
        <v>19</v>
      </c>
      <c r="E102" s="30">
        <f t="shared" si="4"/>
        <v>643</v>
      </c>
      <c r="F102" s="31">
        <v>120217</v>
      </c>
      <c r="G102" s="32">
        <f t="shared" si="5"/>
        <v>77299531</v>
      </c>
      <c r="I102" s="33">
        <v>643</v>
      </c>
      <c r="J102" s="34">
        <f t="shared" si="1"/>
        <v>77299531</v>
      </c>
    </row>
    <row r="103" spans="2:14" s="4" customFormat="1" ht="96">
      <c r="B103" s="27" t="s">
        <v>207</v>
      </c>
      <c r="C103" s="28" t="s">
        <v>208</v>
      </c>
      <c r="D103" s="29" t="s">
        <v>19</v>
      </c>
      <c r="E103" s="30">
        <f t="shared" si="4"/>
        <v>547</v>
      </c>
      <c r="F103" s="31">
        <v>143213</v>
      </c>
      <c r="G103" s="32">
        <f t="shared" si="5"/>
        <v>78337511</v>
      </c>
      <c r="I103" s="33">
        <v>547</v>
      </c>
      <c r="J103" s="34">
        <f t="shared" si="1"/>
        <v>78337511</v>
      </c>
    </row>
    <row r="104" spans="2:14" s="4" customFormat="1" ht="132">
      <c r="B104" s="27" t="s">
        <v>209</v>
      </c>
      <c r="C104" s="28" t="s">
        <v>210</v>
      </c>
      <c r="D104" s="29" t="s">
        <v>19</v>
      </c>
      <c r="E104" s="30">
        <f t="shared" si="4"/>
        <v>45</v>
      </c>
      <c r="F104" s="31">
        <v>686116</v>
      </c>
      <c r="G104" s="32">
        <f t="shared" si="5"/>
        <v>30875220</v>
      </c>
      <c r="I104" s="33">
        <v>45</v>
      </c>
      <c r="J104" s="34">
        <f t="shared" si="1"/>
        <v>30875220</v>
      </c>
    </row>
    <row r="105" spans="2:14" s="19" customFormat="1" ht="12.75">
      <c r="B105" s="20" t="s">
        <v>211</v>
      </c>
      <c r="C105" s="21" t="s">
        <v>212</v>
      </c>
      <c r="D105" s="22"/>
      <c r="E105" s="22" t="str">
        <f t="shared" si="4"/>
        <v/>
      </c>
      <c r="F105" s="35"/>
      <c r="G105" s="36" t="str">
        <f t="shared" si="5"/>
        <v/>
      </c>
      <c r="H105" s="24"/>
      <c r="I105" s="25"/>
      <c r="J105" s="26" t="str">
        <f t="shared" si="1"/>
        <v/>
      </c>
      <c r="K105" s="24"/>
      <c r="L105" s="24"/>
      <c r="M105" s="24"/>
      <c r="N105" s="24"/>
    </row>
    <row r="106" spans="2:14" s="4" customFormat="1" ht="132">
      <c r="B106" s="27" t="s">
        <v>213</v>
      </c>
      <c r="C106" s="28" t="s">
        <v>214</v>
      </c>
      <c r="D106" s="29" t="s">
        <v>16</v>
      </c>
      <c r="E106" s="30">
        <f t="shared" si="4"/>
        <v>72</v>
      </c>
      <c r="F106" s="31">
        <v>209546</v>
      </c>
      <c r="G106" s="32">
        <f t="shared" si="5"/>
        <v>15087312</v>
      </c>
      <c r="I106" s="33">
        <v>72</v>
      </c>
      <c r="J106" s="34">
        <f t="shared" si="1"/>
        <v>15087312</v>
      </c>
    </row>
    <row r="107" spans="2:14" s="19" customFormat="1" ht="12.75">
      <c r="B107" s="20" t="s">
        <v>215</v>
      </c>
      <c r="C107" s="21" t="s">
        <v>216</v>
      </c>
      <c r="D107" s="22"/>
      <c r="E107" s="22" t="str">
        <f t="shared" si="4"/>
        <v/>
      </c>
      <c r="F107" s="35"/>
      <c r="G107" s="36" t="str">
        <f t="shared" si="5"/>
        <v/>
      </c>
      <c r="H107" s="24"/>
      <c r="I107" s="25"/>
      <c r="J107" s="26" t="str">
        <f t="shared" si="1"/>
        <v/>
      </c>
      <c r="K107" s="24"/>
      <c r="L107" s="24"/>
      <c r="M107" s="24"/>
      <c r="N107" s="24"/>
    </row>
    <row r="108" spans="2:14" s="4" customFormat="1" ht="108">
      <c r="B108" s="27" t="s">
        <v>217</v>
      </c>
      <c r="C108" s="28" t="s">
        <v>218</v>
      </c>
      <c r="D108" s="29" t="s">
        <v>16</v>
      </c>
      <c r="E108" s="30">
        <f t="shared" si="4"/>
        <v>100</v>
      </c>
      <c r="F108" s="31">
        <v>1169268</v>
      </c>
      <c r="G108" s="32">
        <f t="shared" si="5"/>
        <v>116926800</v>
      </c>
      <c r="I108" s="33">
        <v>100</v>
      </c>
      <c r="J108" s="34">
        <f t="shared" si="1"/>
        <v>116926800</v>
      </c>
    </row>
    <row r="109" spans="2:14" s="4" customFormat="1" ht="144">
      <c r="B109" s="27" t="s">
        <v>219</v>
      </c>
      <c r="C109" s="28" t="s">
        <v>220</v>
      </c>
      <c r="D109" s="29" t="s">
        <v>37</v>
      </c>
      <c r="E109" s="30">
        <f t="shared" si="4"/>
        <v>3</v>
      </c>
      <c r="F109" s="31">
        <v>5700000</v>
      </c>
      <c r="G109" s="32">
        <f t="shared" si="5"/>
        <v>17100000</v>
      </c>
      <c r="I109" s="33">
        <v>3</v>
      </c>
      <c r="J109" s="34">
        <f t="shared" si="1"/>
        <v>17100000</v>
      </c>
    </row>
    <row r="110" spans="2:14" s="4" customFormat="1" ht="84">
      <c r="B110" s="27" t="s">
        <v>221</v>
      </c>
      <c r="C110" s="28" t="s">
        <v>222</v>
      </c>
      <c r="D110" s="29" t="s">
        <v>16</v>
      </c>
      <c r="E110" s="30">
        <f t="shared" si="4"/>
        <v>10</v>
      </c>
      <c r="F110" s="31">
        <v>332055</v>
      </c>
      <c r="G110" s="32">
        <f t="shared" si="5"/>
        <v>3320550</v>
      </c>
      <c r="I110" s="33">
        <v>10</v>
      </c>
      <c r="J110" s="34">
        <f t="shared" si="1"/>
        <v>3320550</v>
      </c>
    </row>
    <row r="111" spans="2:14" s="4" customFormat="1" ht="12">
      <c r="B111" s="37">
        <v>7</v>
      </c>
      <c r="C111" s="38" t="s">
        <v>223</v>
      </c>
      <c r="D111" s="39"/>
      <c r="E111" s="39" t="str">
        <f t="shared" si="4"/>
        <v/>
      </c>
      <c r="F111" s="40"/>
      <c r="G111" s="41" t="str">
        <f t="shared" si="5"/>
        <v/>
      </c>
      <c r="I111" s="42"/>
      <c r="J111" s="43" t="str">
        <f t="shared" si="1"/>
        <v/>
      </c>
    </row>
    <row r="112" spans="2:14" s="19" customFormat="1" ht="12.75">
      <c r="B112" s="20" t="s">
        <v>224</v>
      </c>
      <c r="C112" s="21" t="s">
        <v>225</v>
      </c>
      <c r="D112" s="22"/>
      <c r="E112" s="22" t="str">
        <f t="shared" si="4"/>
        <v/>
      </c>
      <c r="F112" s="35"/>
      <c r="G112" s="36" t="str">
        <f t="shared" si="5"/>
        <v/>
      </c>
      <c r="H112" s="24"/>
      <c r="I112" s="25"/>
      <c r="J112" s="26" t="str">
        <f t="shared" si="1"/>
        <v/>
      </c>
      <c r="K112" s="24"/>
      <c r="L112" s="24"/>
      <c r="M112" s="24"/>
      <c r="N112" s="24"/>
    </row>
    <row r="113" spans="2:14" s="4" customFormat="1" ht="96">
      <c r="B113" s="27" t="s">
        <v>226</v>
      </c>
      <c r="C113" s="28" t="s">
        <v>227</v>
      </c>
      <c r="D113" s="29" t="s">
        <v>37</v>
      </c>
      <c r="E113" s="30">
        <f t="shared" si="4"/>
        <v>4</v>
      </c>
      <c r="F113" s="31">
        <v>1877130</v>
      </c>
      <c r="G113" s="32">
        <f t="shared" si="5"/>
        <v>7508520</v>
      </c>
      <c r="I113" s="33">
        <v>4</v>
      </c>
      <c r="J113" s="34">
        <f t="shared" si="1"/>
        <v>7508520</v>
      </c>
    </row>
    <row r="114" spans="2:14" s="4" customFormat="1" ht="96">
      <c r="B114" s="27" t="s">
        <v>228</v>
      </c>
      <c r="C114" s="28" t="s">
        <v>229</v>
      </c>
      <c r="D114" s="29" t="s">
        <v>37</v>
      </c>
      <c r="E114" s="30">
        <f t="shared" si="4"/>
        <v>6</v>
      </c>
      <c r="F114" s="31">
        <v>1942130</v>
      </c>
      <c r="G114" s="32">
        <f t="shared" si="5"/>
        <v>11652780</v>
      </c>
      <c r="I114" s="33">
        <v>6</v>
      </c>
      <c r="J114" s="34">
        <f t="shared" si="1"/>
        <v>11652780</v>
      </c>
    </row>
    <row r="115" spans="2:14" s="4" customFormat="1" ht="96">
      <c r="B115" s="27" t="s">
        <v>230</v>
      </c>
      <c r="C115" s="28" t="s">
        <v>231</v>
      </c>
      <c r="D115" s="29" t="s">
        <v>37</v>
      </c>
      <c r="E115" s="30">
        <f t="shared" si="4"/>
        <v>5</v>
      </c>
      <c r="F115" s="31">
        <v>1942130</v>
      </c>
      <c r="G115" s="32">
        <f t="shared" si="5"/>
        <v>9710650</v>
      </c>
      <c r="I115" s="33">
        <v>5</v>
      </c>
      <c r="J115" s="34">
        <f t="shared" si="1"/>
        <v>9710650</v>
      </c>
    </row>
    <row r="116" spans="2:14" s="4" customFormat="1" ht="108">
      <c r="B116" s="27" t="s">
        <v>232</v>
      </c>
      <c r="C116" s="28" t="s">
        <v>233</v>
      </c>
      <c r="D116" s="29" t="s">
        <v>37</v>
      </c>
      <c r="E116" s="30">
        <f t="shared" si="4"/>
        <v>3</v>
      </c>
      <c r="F116" s="31">
        <v>3519175</v>
      </c>
      <c r="G116" s="32">
        <f t="shared" si="5"/>
        <v>10557525</v>
      </c>
      <c r="I116" s="33">
        <v>3</v>
      </c>
      <c r="J116" s="34">
        <f t="shared" ref="J116:J179" si="6">+IF(I116=0,"",IFERROR(ROUND(I116*ROUND($F116,0),0),""))</f>
        <v>10557525</v>
      </c>
    </row>
    <row r="117" spans="2:14" s="19" customFormat="1" ht="12.75">
      <c r="B117" s="20" t="s">
        <v>234</v>
      </c>
      <c r="C117" s="21" t="s">
        <v>235</v>
      </c>
      <c r="D117" s="22"/>
      <c r="E117" s="22" t="str">
        <f t="shared" si="4"/>
        <v/>
      </c>
      <c r="F117" s="35"/>
      <c r="G117" s="36" t="str">
        <f t="shared" si="5"/>
        <v/>
      </c>
      <c r="H117" s="24"/>
      <c r="I117" s="25"/>
      <c r="J117" s="26" t="str">
        <f t="shared" si="6"/>
        <v/>
      </c>
      <c r="K117" s="24"/>
      <c r="L117" s="24"/>
      <c r="M117" s="24"/>
      <c r="N117" s="24"/>
    </row>
    <row r="118" spans="2:14" s="4" customFormat="1" ht="72">
      <c r="B118" s="27" t="s">
        <v>236</v>
      </c>
      <c r="C118" s="28" t="s">
        <v>237</v>
      </c>
      <c r="D118" s="29" t="s">
        <v>37</v>
      </c>
      <c r="E118" s="30">
        <f t="shared" si="4"/>
        <v>2</v>
      </c>
      <c r="F118" s="31">
        <v>710000</v>
      </c>
      <c r="G118" s="32">
        <f t="shared" si="5"/>
        <v>1420000</v>
      </c>
      <c r="I118" s="33">
        <v>2</v>
      </c>
      <c r="J118" s="34">
        <f t="shared" si="6"/>
        <v>1420000</v>
      </c>
    </row>
    <row r="119" spans="2:14" s="4" customFormat="1" ht="72">
      <c r="B119" s="27" t="s">
        <v>238</v>
      </c>
      <c r="C119" s="28" t="s">
        <v>239</v>
      </c>
      <c r="D119" s="29" t="s">
        <v>37</v>
      </c>
      <c r="E119" s="30">
        <f t="shared" si="4"/>
        <v>4</v>
      </c>
      <c r="F119" s="31">
        <v>601000</v>
      </c>
      <c r="G119" s="32">
        <f t="shared" si="5"/>
        <v>2404000</v>
      </c>
      <c r="I119" s="33">
        <v>4</v>
      </c>
      <c r="J119" s="34">
        <f t="shared" si="6"/>
        <v>2404000</v>
      </c>
    </row>
    <row r="120" spans="2:14" s="4" customFormat="1" ht="48">
      <c r="B120" s="27" t="s">
        <v>240</v>
      </c>
      <c r="C120" s="28" t="s">
        <v>241</v>
      </c>
      <c r="D120" s="29" t="s">
        <v>37</v>
      </c>
      <c r="E120" s="30">
        <f t="shared" si="4"/>
        <v>1</v>
      </c>
      <c r="F120" s="31">
        <v>520000</v>
      </c>
      <c r="G120" s="32">
        <f t="shared" si="5"/>
        <v>520000</v>
      </c>
      <c r="I120" s="33">
        <v>1</v>
      </c>
      <c r="J120" s="34">
        <f t="shared" si="6"/>
        <v>520000</v>
      </c>
    </row>
    <row r="121" spans="2:14" s="19" customFormat="1" ht="12.75">
      <c r="B121" s="20" t="s">
        <v>242</v>
      </c>
      <c r="C121" s="21" t="s">
        <v>243</v>
      </c>
      <c r="D121" s="22"/>
      <c r="E121" s="22" t="str">
        <f t="shared" si="4"/>
        <v/>
      </c>
      <c r="F121" s="35"/>
      <c r="G121" s="36" t="str">
        <f t="shared" si="5"/>
        <v/>
      </c>
      <c r="H121" s="24"/>
      <c r="I121" s="25"/>
      <c r="J121" s="26" t="str">
        <f t="shared" si="6"/>
        <v/>
      </c>
      <c r="K121" s="24"/>
      <c r="L121" s="24"/>
      <c r="M121" s="24"/>
      <c r="N121" s="24"/>
    </row>
    <row r="122" spans="2:14" s="4" customFormat="1" ht="84">
      <c r="B122" s="27" t="s">
        <v>244</v>
      </c>
      <c r="C122" s="28" t="s">
        <v>245</v>
      </c>
      <c r="D122" s="29" t="s">
        <v>37</v>
      </c>
      <c r="E122" s="30">
        <f t="shared" si="4"/>
        <v>3</v>
      </c>
      <c r="F122" s="31">
        <v>1725500</v>
      </c>
      <c r="G122" s="32">
        <f t="shared" si="5"/>
        <v>5176500</v>
      </c>
      <c r="I122" s="33">
        <v>3</v>
      </c>
      <c r="J122" s="34">
        <f t="shared" si="6"/>
        <v>5176500</v>
      </c>
    </row>
    <row r="123" spans="2:14" s="4" customFormat="1" ht="108">
      <c r="B123" s="27" t="s">
        <v>246</v>
      </c>
      <c r="C123" s="28" t="s">
        <v>247</v>
      </c>
      <c r="D123" s="29" t="s">
        <v>37</v>
      </c>
      <c r="E123" s="30">
        <f t="shared" si="4"/>
        <v>2</v>
      </c>
      <c r="F123" s="31">
        <v>3986500</v>
      </c>
      <c r="G123" s="32">
        <f t="shared" si="5"/>
        <v>7973000</v>
      </c>
      <c r="I123" s="33">
        <v>2</v>
      </c>
      <c r="J123" s="34">
        <f t="shared" si="6"/>
        <v>7973000</v>
      </c>
    </row>
    <row r="124" spans="2:14" s="4" customFormat="1" ht="108">
      <c r="B124" s="27" t="s">
        <v>248</v>
      </c>
      <c r="C124" s="28" t="s">
        <v>249</v>
      </c>
      <c r="D124" s="29" t="s">
        <v>37</v>
      </c>
      <c r="E124" s="30">
        <f t="shared" si="4"/>
        <v>1</v>
      </c>
      <c r="F124" s="31">
        <v>2915500</v>
      </c>
      <c r="G124" s="32">
        <f t="shared" si="5"/>
        <v>2915500</v>
      </c>
      <c r="I124" s="33">
        <v>1</v>
      </c>
      <c r="J124" s="34">
        <f t="shared" si="6"/>
        <v>2915500</v>
      </c>
    </row>
    <row r="125" spans="2:14" s="19" customFormat="1" ht="12.75">
      <c r="B125" s="20" t="s">
        <v>250</v>
      </c>
      <c r="C125" s="21" t="s">
        <v>251</v>
      </c>
      <c r="D125" s="22"/>
      <c r="E125" s="22" t="str">
        <f t="shared" si="4"/>
        <v/>
      </c>
      <c r="F125" s="35"/>
      <c r="G125" s="36" t="str">
        <f t="shared" si="5"/>
        <v/>
      </c>
      <c r="H125" s="24"/>
      <c r="I125" s="25"/>
      <c r="J125" s="26" t="str">
        <f t="shared" si="6"/>
        <v/>
      </c>
      <c r="K125" s="24"/>
      <c r="L125" s="24"/>
      <c r="M125" s="24"/>
      <c r="N125" s="24"/>
    </row>
    <row r="126" spans="2:14" s="4" customFormat="1" ht="120">
      <c r="B126" s="27" t="s">
        <v>252</v>
      </c>
      <c r="C126" s="28" t="s">
        <v>253</v>
      </c>
      <c r="D126" s="29" t="s">
        <v>19</v>
      </c>
      <c r="E126" s="30">
        <f t="shared" si="4"/>
        <v>110</v>
      </c>
      <c r="F126" s="31">
        <v>862742</v>
      </c>
      <c r="G126" s="32">
        <f t="shared" si="5"/>
        <v>94901620</v>
      </c>
      <c r="I126" s="33">
        <v>110</v>
      </c>
      <c r="J126" s="34">
        <f t="shared" si="6"/>
        <v>94901620</v>
      </c>
    </row>
    <row r="127" spans="2:14" s="19" customFormat="1" ht="12.75">
      <c r="B127" s="20" t="s">
        <v>254</v>
      </c>
      <c r="C127" s="21" t="s">
        <v>255</v>
      </c>
      <c r="D127" s="22"/>
      <c r="E127" s="22" t="str">
        <f t="shared" si="4"/>
        <v/>
      </c>
      <c r="F127" s="35"/>
      <c r="G127" s="36" t="str">
        <f t="shared" si="5"/>
        <v/>
      </c>
      <c r="H127" s="24"/>
      <c r="I127" s="25"/>
      <c r="J127" s="26" t="str">
        <f t="shared" si="6"/>
        <v/>
      </c>
      <c r="K127" s="24"/>
      <c r="L127" s="24"/>
      <c r="M127" s="24"/>
      <c r="N127" s="24"/>
    </row>
    <row r="128" spans="2:14" s="4" customFormat="1" ht="108">
      <c r="B128" s="27" t="s">
        <v>256</v>
      </c>
      <c r="C128" s="28" t="s">
        <v>257</v>
      </c>
      <c r="D128" s="29" t="s">
        <v>16</v>
      </c>
      <c r="E128" s="30">
        <f t="shared" si="4"/>
        <v>176</v>
      </c>
      <c r="F128" s="31">
        <v>460000</v>
      </c>
      <c r="G128" s="32">
        <f t="shared" si="5"/>
        <v>80960000</v>
      </c>
      <c r="I128" s="33">
        <v>176</v>
      </c>
      <c r="J128" s="34">
        <f t="shared" si="6"/>
        <v>80960000</v>
      </c>
    </row>
    <row r="129" spans="2:14" s="4" customFormat="1" ht="12">
      <c r="B129" s="37">
        <v>8</v>
      </c>
      <c r="C129" s="38" t="s">
        <v>258</v>
      </c>
      <c r="D129" s="39"/>
      <c r="E129" s="39" t="str">
        <f t="shared" si="4"/>
        <v/>
      </c>
      <c r="F129" s="40"/>
      <c r="G129" s="41" t="str">
        <f t="shared" si="5"/>
        <v/>
      </c>
      <c r="I129" s="42"/>
      <c r="J129" s="43" t="str">
        <f t="shared" si="6"/>
        <v/>
      </c>
    </row>
    <row r="130" spans="2:14" s="19" customFormat="1" ht="12.75">
      <c r="B130" s="20" t="s">
        <v>259</v>
      </c>
      <c r="C130" s="21" t="s">
        <v>260</v>
      </c>
      <c r="D130" s="22"/>
      <c r="E130" s="22" t="str">
        <f t="shared" si="4"/>
        <v/>
      </c>
      <c r="F130" s="35"/>
      <c r="G130" s="36" t="str">
        <f t="shared" si="5"/>
        <v/>
      </c>
      <c r="H130" s="24"/>
      <c r="I130" s="25"/>
      <c r="J130" s="26" t="str">
        <f t="shared" si="6"/>
        <v/>
      </c>
      <c r="K130" s="24"/>
      <c r="L130" s="24"/>
      <c r="M130" s="24"/>
      <c r="N130" s="24"/>
    </row>
    <row r="131" spans="2:14" s="4" customFormat="1" ht="36">
      <c r="B131" s="27" t="s">
        <v>261</v>
      </c>
      <c r="C131" s="28" t="s">
        <v>262</v>
      </c>
      <c r="D131" s="29" t="s">
        <v>19</v>
      </c>
      <c r="E131" s="30">
        <f t="shared" si="4"/>
        <v>558</v>
      </c>
      <c r="F131" s="31">
        <v>8695</v>
      </c>
      <c r="G131" s="32">
        <f t="shared" si="5"/>
        <v>4851810</v>
      </c>
      <c r="I131" s="33">
        <v>558</v>
      </c>
      <c r="J131" s="34">
        <f t="shared" si="6"/>
        <v>4851810</v>
      </c>
    </row>
    <row r="132" spans="2:14" s="19" customFormat="1" ht="12.75">
      <c r="B132" s="20" t="s">
        <v>263</v>
      </c>
      <c r="C132" s="21" t="s">
        <v>264</v>
      </c>
      <c r="D132" s="22"/>
      <c r="E132" s="22" t="str">
        <f t="shared" si="4"/>
        <v/>
      </c>
      <c r="F132" s="35"/>
      <c r="G132" s="36" t="str">
        <f t="shared" si="5"/>
        <v/>
      </c>
      <c r="H132" s="24"/>
      <c r="I132" s="25"/>
      <c r="J132" s="26" t="str">
        <f t="shared" si="6"/>
        <v/>
      </c>
      <c r="K132" s="24"/>
      <c r="L132" s="24"/>
      <c r="M132" s="24"/>
      <c r="N132" s="24"/>
    </row>
    <row r="133" spans="2:14" s="4" customFormat="1" ht="36">
      <c r="B133" s="27" t="s">
        <v>265</v>
      </c>
      <c r="C133" s="28" t="s">
        <v>266</v>
      </c>
      <c r="D133" s="29" t="s">
        <v>19</v>
      </c>
      <c r="E133" s="30">
        <f t="shared" si="4"/>
        <v>1061</v>
      </c>
      <c r="F133" s="31">
        <v>41558</v>
      </c>
      <c r="G133" s="32">
        <f t="shared" si="5"/>
        <v>44093038</v>
      </c>
      <c r="I133" s="33">
        <v>1061</v>
      </c>
      <c r="J133" s="34">
        <f t="shared" si="6"/>
        <v>44093038</v>
      </c>
    </row>
    <row r="134" spans="2:14" s="4" customFormat="1" ht="84">
      <c r="B134" s="27" t="s">
        <v>267</v>
      </c>
      <c r="C134" s="28" t="s">
        <v>268</v>
      </c>
      <c r="D134" s="29" t="s">
        <v>19</v>
      </c>
      <c r="E134" s="30">
        <f t="shared" si="4"/>
        <v>159</v>
      </c>
      <c r="F134" s="31">
        <v>61065</v>
      </c>
      <c r="G134" s="32">
        <f t="shared" si="5"/>
        <v>9709335</v>
      </c>
      <c r="I134" s="33">
        <v>159</v>
      </c>
      <c r="J134" s="34">
        <f t="shared" si="6"/>
        <v>9709335</v>
      </c>
    </row>
    <row r="135" spans="2:14" s="4" customFormat="1" ht="84">
      <c r="B135" s="27" t="s">
        <v>269</v>
      </c>
      <c r="C135" s="28" t="s">
        <v>270</v>
      </c>
      <c r="D135" s="29" t="s">
        <v>19</v>
      </c>
      <c r="E135" s="30">
        <f t="shared" ref="E135:E198" si="7">IF((I135)=0,"",I135)</f>
        <v>1311</v>
      </c>
      <c r="F135" s="31">
        <v>62357</v>
      </c>
      <c r="G135" s="32">
        <f t="shared" si="5"/>
        <v>81750027</v>
      </c>
      <c r="I135" s="33">
        <v>1311</v>
      </c>
      <c r="J135" s="34">
        <f t="shared" si="6"/>
        <v>81750027</v>
      </c>
    </row>
    <row r="136" spans="2:14" s="19" customFormat="1" ht="12.75">
      <c r="B136" s="20" t="s">
        <v>271</v>
      </c>
      <c r="C136" s="21" t="s">
        <v>272</v>
      </c>
      <c r="D136" s="22"/>
      <c r="E136" s="22" t="str">
        <f t="shared" si="7"/>
        <v/>
      </c>
      <c r="F136" s="35"/>
      <c r="G136" s="36" t="str">
        <f t="shared" si="5"/>
        <v/>
      </c>
      <c r="H136" s="24"/>
      <c r="I136" s="25"/>
      <c r="J136" s="26" t="str">
        <f t="shared" si="6"/>
        <v/>
      </c>
      <c r="K136" s="24"/>
      <c r="L136" s="24"/>
      <c r="M136" s="24"/>
      <c r="N136" s="24"/>
    </row>
    <row r="137" spans="2:14" s="4" customFormat="1" ht="84">
      <c r="B137" s="27" t="s">
        <v>273</v>
      </c>
      <c r="C137" s="28" t="s">
        <v>274</v>
      </c>
      <c r="D137" s="29" t="s">
        <v>19</v>
      </c>
      <c r="E137" s="30">
        <f t="shared" si="7"/>
        <v>150</v>
      </c>
      <c r="F137" s="31">
        <v>41964</v>
      </c>
      <c r="G137" s="32">
        <f t="shared" ref="G137:G200" si="8">+IF(E137=0,"",IFERROR(ROUND(E137*ROUND($F137,0),0),""))</f>
        <v>6294600</v>
      </c>
      <c r="I137" s="33">
        <v>150</v>
      </c>
      <c r="J137" s="34">
        <f t="shared" si="6"/>
        <v>6294600</v>
      </c>
    </row>
    <row r="138" spans="2:14" s="4" customFormat="1" ht="60">
      <c r="B138" s="27" t="s">
        <v>275</v>
      </c>
      <c r="C138" s="28" t="s">
        <v>276</v>
      </c>
      <c r="D138" s="29" t="s">
        <v>19</v>
      </c>
      <c r="E138" s="30">
        <f t="shared" si="7"/>
        <v>101</v>
      </c>
      <c r="F138" s="31">
        <v>49194</v>
      </c>
      <c r="G138" s="32">
        <f t="shared" si="8"/>
        <v>4968594</v>
      </c>
      <c r="I138" s="33">
        <v>101</v>
      </c>
      <c r="J138" s="34">
        <f t="shared" si="6"/>
        <v>4968594</v>
      </c>
    </row>
    <row r="139" spans="2:14" s="4" customFormat="1" ht="96">
      <c r="B139" s="27" t="s">
        <v>277</v>
      </c>
      <c r="C139" s="28" t="s">
        <v>278</v>
      </c>
      <c r="D139" s="29" t="s">
        <v>19</v>
      </c>
      <c r="E139" s="30">
        <f t="shared" si="7"/>
        <v>1185</v>
      </c>
      <c r="F139" s="31">
        <v>25656</v>
      </c>
      <c r="G139" s="32">
        <f t="shared" si="8"/>
        <v>30402360</v>
      </c>
      <c r="I139" s="33">
        <v>1185</v>
      </c>
      <c r="J139" s="34">
        <f t="shared" si="6"/>
        <v>30402360</v>
      </c>
    </row>
    <row r="140" spans="2:14" s="4" customFormat="1" ht="36">
      <c r="B140" s="27" t="s">
        <v>279</v>
      </c>
      <c r="C140" s="28" t="s">
        <v>280</v>
      </c>
      <c r="D140" s="29" t="s">
        <v>19</v>
      </c>
      <c r="E140" s="30">
        <f t="shared" si="7"/>
        <v>62</v>
      </c>
      <c r="F140" s="31">
        <v>23710</v>
      </c>
      <c r="G140" s="32">
        <f t="shared" si="8"/>
        <v>1470020</v>
      </c>
      <c r="I140" s="33">
        <v>62</v>
      </c>
      <c r="J140" s="34">
        <f t="shared" si="6"/>
        <v>1470020</v>
      </c>
    </row>
    <row r="141" spans="2:14" s="4" customFormat="1" ht="84">
      <c r="B141" s="27" t="s">
        <v>281</v>
      </c>
      <c r="C141" s="28" t="s">
        <v>282</v>
      </c>
      <c r="D141" s="29" t="s">
        <v>19</v>
      </c>
      <c r="E141" s="30">
        <f t="shared" si="7"/>
        <v>47</v>
      </c>
      <c r="F141" s="31">
        <v>36329</v>
      </c>
      <c r="G141" s="32">
        <f t="shared" si="8"/>
        <v>1707463</v>
      </c>
      <c r="I141" s="33">
        <v>47</v>
      </c>
      <c r="J141" s="34">
        <f t="shared" si="6"/>
        <v>1707463</v>
      </c>
    </row>
    <row r="142" spans="2:14" s="4" customFormat="1" ht="96">
      <c r="B142" s="27" t="s">
        <v>283</v>
      </c>
      <c r="C142" s="28" t="s">
        <v>284</v>
      </c>
      <c r="D142" s="29" t="s">
        <v>16</v>
      </c>
      <c r="E142" s="30">
        <f t="shared" si="7"/>
        <v>32</v>
      </c>
      <c r="F142" s="31">
        <v>53677</v>
      </c>
      <c r="G142" s="32">
        <f t="shared" si="8"/>
        <v>1717664</v>
      </c>
      <c r="I142" s="33">
        <v>32</v>
      </c>
      <c r="J142" s="34">
        <f t="shared" si="6"/>
        <v>1717664</v>
      </c>
    </row>
    <row r="143" spans="2:14" s="19" customFormat="1" ht="12.75">
      <c r="B143" s="20" t="s">
        <v>285</v>
      </c>
      <c r="C143" s="21" t="s">
        <v>286</v>
      </c>
      <c r="D143" s="22"/>
      <c r="E143" s="22" t="str">
        <f t="shared" si="7"/>
        <v/>
      </c>
      <c r="F143" s="35"/>
      <c r="G143" s="36" t="str">
        <f t="shared" si="8"/>
        <v/>
      </c>
      <c r="H143" s="24"/>
      <c r="I143" s="25"/>
      <c r="J143" s="26" t="str">
        <f t="shared" si="6"/>
        <v/>
      </c>
      <c r="K143" s="24"/>
      <c r="L143" s="24"/>
      <c r="M143" s="24"/>
      <c r="N143" s="24"/>
    </row>
    <row r="144" spans="2:14" s="4" customFormat="1" ht="144">
      <c r="B144" s="27" t="s">
        <v>287</v>
      </c>
      <c r="C144" s="28" t="s">
        <v>288</v>
      </c>
      <c r="D144" s="29" t="s">
        <v>19</v>
      </c>
      <c r="E144" s="30">
        <f t="shared" si="7"/>
        <v>160</v>
      </c>
      <c r="F144" s="31">
        <v>177151</v>
      </c>
      <c r="G144" s="32">
        <f t="shared" si="8"/>
        <v>28344160</v>
      </c>
      <c r="I144" s="33">
        <v>160</v>
      </c>
      <c r="J144" s="34">
        <f t="shared" si="6"/>
        <v>28344160</v>
      </c>
    </row>
    <row r="145" spans="2:14" s="4" customFormat="1" ht="144">
      <c r="B145" s="27" t="s">
        <v>289</v>
      </c>
      <c r="C145" s="28" t="s">
        <v>290</v>
      </c>
      <c r="D145" s="29" t="s">
        <v>19</v>
      </c>
      <c r="E145" s="30">
        <f t="shared" si="7"/>
        <v>53</v>
      </c>
      <c r="F145" s="31">
        <v>116319</v>
      </c>
      <c r="G145" s="32">
        <f t="shared" si="8"/>
        <v>6164907</v>
      </c>
      <c r="I145" s="33">
        <v>53</v>
      </c>
      <c r="J145" s="34">
        <f t="shared" si="6"/>
        <v>6164907</v>
      </c>
    </row>
    <row r="146" spans="2:14" s="4" customFormat="1" ht="72">
      <c r="B146" s="27" t="s">
        <v>291</v>
      </c>
      <c r="C146" s="28" t="s">
        <v>292</v>
      </c>
      <c r="D146" s="29" t="s">
        <v>19</v>
      </c>
      <c r="E146" s="30">
        <f t="shared" si="7"/>
        <v>976</v>
      </c>
      <c r="F146" s="31">
        <v>370258</v>
      </c>
      <c r="G146" s="32">
        <f t="shared" si="8"/>
        <v>361371808</v>
      </c>
      <c r="I146" s="33">
        <v>976</v>
      </c>
      <c r="J146" s="34">
        <f t="shared" si="6"/>
        <v>361371808</v>
      </c>
    </row>
    <row r="147" spans="2:14" s="4" customFormat="1" ht="12">
      <c r="B147" s="37">
        <v>9</v>
      </c>
      <c r="C147" s="38" t="s">
        <v>293</v>
      </c>
      <c r="D147" s="39"/>
      <c r="E147" s="39" t="str">
        <f t="shared" si="7"/>
        <v/>
      </c>
      <c r="F147" s="40"/>
      <c r="G147" s="41" t="str">
        <f t="shared" si="8"/>
        <v/>
      </c>
      <c r="I147" s="42"/>
      <c r="J147" s="43" t="str">
        <f t="shared" si="6"/>
        <v/>
      </c>
    </row>
    <row r="148" spans="2:14" s="19" customFormat="1" ht="12.75">
      <c r="B148" s="20" t="s">
        <v>294</v>
      </c>
      <c r="C148" s="21" t="s">
        <v>295</v>
      </c>
      <c r="D148" s="22"/>
      <c r="E148" s="22" t="str">
        <f t="shared" si="7"/>
        <v/>
      </c>
      <c r="F148" s="35"/>
      <c r="G148" s="36" t="str">
        <f t="shared" si="8"/>
        <v/>
      </c>
      <c r="H148" s="24"/>
      <c r="I148" s="25"/>
      <c r="J148" s="26" t="str">
        <f t="shared" si="6"/>
        <v/>
      </c>
      <c r="K148" s="24"/>
      <c r="L148" s="24"/>
      <c r="M148" s="24"/>
      <c r="N148" s="24"/>
    </row>
    <row r="149" spans="2:14" s="4" customFormat="1" ht="84">
      <c r="B149" s="27" t="s">
        <v>296</v>
      </c>
      <c r="C149" s="28" t="s">
        <v>297</v>
      </c>
      <c r="D149" s="29" t="s">
        <v>37</v>
      </c>
      <c r="E149" s="30">
        <f t="shared" si="7"/>
        <v>1</v>
      </c>
      <c r="F149" s="31">
        <v>1173798</v>
      </c>
      <c r="G149" s="32">
        <f t="shared" si="8"/>
        <v>1173798</v>
      </c>
      <c r="I149" s="33">
        <v>1</v>
      </c>
      <c r="J149" s="34">
        <f t="shared" si="6"/>
        <v>1173798</v>
      </c>
    </row>
    <row r="150" spans="2:14" s="4" customFormat="1" ht="96">
      <c r="B150" s="27" t="s">
        <v>298</v>
      </c>
      <c r="C150" s="28" t="s">
        <v>299</v>
      </c>
      <c r="D150" s="29" t="s">
        <v>37</v>
      </c>
      <c r="E150" s="30">
        <f t="shared" si="7"/>
        <v>1</v>
      </c>
      <c r="F150" s="31">
        <v>1792153</v>
      </c>
      <c r="G150" s="32">
        <f t="shared" si="8"/>
        <v>1792153</v>
      </c>
      <c r="I150" s="33">
        <v>1</v>
      </c>
      <c r="J150" s="34">
        <f t="shared" si="6"/>
        <v>1792153</v>
      </c>
    </row>
    <row r="151" spans="2:14" s="4" customFormat="1" ht="12">
      <c r="B151" s="37">
        <v>10</v>
      </c>
      <c r="C151" s="38" t="s">
        <v>300</v>
      </c>
      <c r="D151" s="39"/>
      <c r="E151" s="39" t="str">
        <f t="shared" si="7"/>
        <v/>
      </c>
      <c r="F151" s="40"/>
      <c r="G151" s="41" t="str">
        <f t="shared" si="8"/>
        <v/>
      </c>
      <c r="I151" s="42"/>
      <c r="J151" s="43" t="str">
        <f t="shared" si="6"/>
        <v/>
      </c>
    </row>
    <row r="152" spans="2:14" s="19" customFormat="1" ht="12.75">
      <c r="B152" s="20" t="s">
        <v>301</v>
      </c>
      <c r="C152" s="21" t="s">
        <v>302</v>
      </c>
      <c r="D152" s="22"/>
      <c r="E152" s="22" t="str">
        <f t="shared" si="7"/>
        <v/>
      </c>
      <c r="F152" s="35"/>
      <c r="G152" s="36" t="str">
        <f t="shared" si="8"/>
        <v/>
      </c>
      <c r="H152" s="24"/>
      <c r="I152" s="25"/>
      <c r="J152" s="26" t="str">
        <f t="shared" si="6"/>
        <v/>
      </c>
      <c r="K152" s="24"/>
      <c r="L152" s="24"/>
      <c r="M152" s="24"/>
      <c r="N152" s="24"/>
    </row>
    <row r="153" spans="2:14" s="4" customFormat="1" ht="84">
      <c r="B153" s="27" t="s">
        <v>303</v>
      </c>
      <c r="C153" s="28" t="s">
        <v>304</v>
      </c>
      <c r="D153" s="29" t="s">
        <v>37</v>
      </c>
      <c r="E153" s="30">
        <f t="shared" si="7"/>
        <v>19</v>
      </c>
      <c r="F153" s="31">
        <v>1807568</v>
      </c>
      <c r="G153" s="32">
        <f t="shared" si="8"/>
        <v>34343792</v>
      </c>
      <c r="I153" s="33">
        <v>19</v>
      </c>
      <c r="J153" s="34">
        <f t="shared" si="6"/>
        <v>34343792</v>
      </c>
    </row>
    <row r="154" spans="2:14" s="4" customFormat="1" ht="60">
      <c r="B154" s="27" t="s">
        <v>305</v>
      </c>
      <c r="C154" s="28" t="s">
        <v>306</v>
      </c>
      <c r="D154" s="29" t="s">
        <v>37</v>
      </c>
      <c r="E154" s="30">
        <f t="shared" si="7"/>
        <v>4</v>
      </c>
      <c r="F154" s="31">
        <v>990311</v>
      </c>
      <c r="G154" s="32">
        <f t="shared" si="8"/>
        <v>3961244</v>
      </c>
      <c r="I154" s="33">
        <v>4</v>
      </c>
      <c r="J154" s="34">
        <f t="shared" si="6"/>
        <v>3961244</v>
      </c>
    </row>
    <row r="155" spans="2:14" s="4" customFormat="1" ht="60">
      <c r="B155" s="27" t="s">
        <v>307</v>
      </c>
      <c r="C155" s="28" t="s">
        <v>308</v>
      </c>
      <c r="D155" s="29" t="s">
        <v>37</v>
      </c>
      <c r="E155" s="30">
        <f t="shared" si="7"/>
        <v>5</v>
      </c>
      <c r="F155" s="31">
        <v>949643</v>
      </c>
      <c r="G155" s="32">
        <f t="shared" si="8"/>
        <v>4748215</v>
      </c>
      <c r="I155" s="33">
        <v>5</v>
      </c>
      <c r="J155" s="34">
        <f t="shared" si="6"/>
        <v>4748215</v>
      </c>
    </row>
    <row r="156" spans="2:14" s="19" customFormat="1" ht="12.75">
      <c r="B156" s="20" t="s">
        <v>309</v>
      </c>
      <c r="C156" s="21" t="s">
        <v>310</v>
      </c>
      <c r="D156" s="22"/>
      <c r="E156" s="22" t="str">
        <f t="shared" si="7"/>
        <v/>
      </c>
      <c r="F156" s="35"/>
      <c r="G156" s="36" t="str">
        <f t="shared" si="8"/>
        <v/>
      </c>
      <c r="H156" s="24"/>
      <c r="I156" s="25"/>
      <c r="J156" s="26" t="str">
        <f t="shared" si="6"/>
        <v/>
      </c>
      <c r="K156" s="24"/>
      <c r="L156" s="24"/>
      <c r="M156" s="24"/>
      <c r="N156" s="24"/>
    </row>
    <row r="157" spans="2:14" s="4" customFormat="1" ht="84">
      <c r="B157" s="27" t="s">
        <v>311</v>
      </c>
      <c r="C157" s="28" t="s">
        <v>312</v>
      </c>
      <c r="D157" s="29" t="s">
        <v>16</v>
      </c>
      <c r="E157" s="30">
        <f t="shared" si="7"/>
        <v>10</v>
      </c>
      <c r="F157" s="31">
        <v>2194841</v>
      </c>
      <c r="G157" s="32">
        <f t="shared" si="8"/>
        <v>21948410</v>
      </c>
      <c r="I157" s="33">
        <v>10</v>
      </c>
      <c r="J157" s="34">
        <f t="shared" si="6"/>
        <v>21948410</v>
      </c>
    </row>
    <row r="158" spans="2:14" s="19" customFormat="1" ht="12.75">
      <c r="B158" s="20" t="s">
        <v>313</v>
      </c>
      <c r="C158" s="21" t="s">
        <v>314</v>
      </c>
      <c r="D158" s="22"/>
      <c r="E158" s="22" t="str">
        <f t="shared" si="7"/>
        <v/>
      </c>
      <c r="F158" s="35"/>
      <c r="G158" s="36" t="str">
        <f t="shared" si="8"/>
        <v/>
      </c>
      <c r="H158" s="24"/>
      <c r="I158" s="25"/>
      <c r="J158" s="26" t="str">
        <f t="shared" si="6"/>
        <v/>
      </c>
      <c r="K158" s="24"/>
      <c r="L158" s="24"/>
      <c r="M158" s="24"/>
      <c r="N158" s="24"/>
    </row>
    <row r="159" spans="2:14" s="4" customFormat="1" ht="60">
      <c r="B159" s="27" t="s">
        <v>315</v>
      </c>
      <c r="C159" s="28" t="s">
        <v>316</v>
      </c>
      <c r="D159" s="29" t="s">
        <v>37</v>
      </c>
      <c r="E159" s="30">
        <f t="shared" si="7"/>
        <v>10</v>
      </c>
      <c r="F159" s="31">
        <v>811685</v>
      </c>
      <c r="G159" s="32">
        <f t="shared" si="8"/>
        <v>8116850</v>
      </c>
      <c r="I159" s="33">
        <v>10</v>
      </c>
      <c r="J159" s="34">
        <f t="shared" si="6"/>
        <v>8116850</v>
      </c>
    </row>
    <row r="160" spans="2:14" s="4" customFormat="1" ht="96">
      <c r="B160" s="27" t="s">
        <v>317</v>
      </c>
      <c r="C160" s="28" t="s">
        <v>318</v>
      </c>
      <c r="D160" s="29" t="s">
        <v>37</v>
      </c>
      <c r="E160" s="30">
        <f t="shared" si="7"/>
        <v>12</v>
      </c>
      <c r="F160" s="31">
        <v>593783</v>
      </c>
      <c r="G160" s="32">
        <f t="shared" si="8"/>
        <v>7125396</v>
      </c>
      <c r="I160" s="33">
        <v>12</v>
      </c>
      <c r="J160" s="34">
        <f t="shared" si="6"/>
        <v>7125396</v>
      </c>
    </row>
    <row r="161" spans="2:14" s="19" customFormat="1" ht="12.75">
      <c r="B161" s="20" t="s">
        <v>319</v>
      </c>
      <c r="C161" s="21" t="s">
        <v>320</v>
      </c>
      <c r="D161" s="22"/>
      <c r="E161" s="22" t="str">
        <f t="shared" si="7"/>
        <v/>
      </c>
      <c r="F161" s="35"/>
      <c r="G161" s="36" t="str">
        <f t="shared" si="8"/>
        <v/>
      </c>
      <c r="H161" s="24"/>
      <c r="I161" s="25"/>
      <c r="J161" s="26" t="str">
        <f t="shared" si="6"/>
        <v/>
      </c>
      <c r="K161" s="24"/>
      <c r="L161" s="24"/>
      <c r="M161" s="24"/>
      <c r="N161" s="24"/>
    </row>
    <row r="162" spans="2:14" s="4" customFormat="1" ht="96">
      <c r="B162" s="27" t="s">
        <v>321</v>
      </c>
      <c r="C162" s="28" t="s">
        <v>322</v>
      </c>
      <c r="D162" s="29" t="s">
        <v>37</v>
      </c>
      <c r="E162" s="30">
        <f t="shared" si="7"/>
        <v>5</v>
      </c>
      <c r="F162" s="31">
        <v>180488</v>
      </c>
      <c r="G162" s="32">
        <f t="shared" si="8"/>
        <v>902440</v>
      </c>
      <c r="I162" s="33">
        <v>5</v>
      </c>
      <c r="J162" s="34">
        <f t="shared" si="6"/>
        <v>902440</v>
      </c>
    </row>
    <row r="163" spans="2:14" s="19" customFormat="1" ht="12.75">
      <c r="B163" s="20" t="s">
        <v>323</v>
      </c>
      <c r="C163" s="21" t="s">
        <v>324</v>
      </c>
      <c r="D163" s="22"/>
      <c r="E163" s="22" t="str">
        <f t="shared" si="7"/>
        <v/>
      </c>
      <c r="F163" s="35"/>
      <c r="G163" s="36" t="str">
        <f t="shared" si="8"/>
        <v/>
      </c>
      <c r="H163" s="24"/>
      <c r="I163" s="25"/>
      <c r="J163" s="26" t="str">
        <f t="shared" si="6"/>
        <v/>
      </c>
      <c r="K163" s="24"/>
      <c r="L163" s="24"/>
      <c r="M163" s="24"/>
      <c r="N163" s="24"/>
    </row>
    <row r="164" spans="2:14" s="4" customFormat="1" ht="48">
      <c r="B164" s="27" t="s">
        <v>325</v>
      </c>
      <c r="C164" s="28" t="s">
        <v>326</v>
      </c>
      <c r="D164" s="29" t="s">
        <v>37</v>
      </c>
      <c r="E164" s="30">
        <f t="shared" si="7"/>
        <v>24</v>
      </c>
      <c r="F164" s="31">
        <v>64831</v>
      </c>
      <c r="G164" s="32">
        <f t="shared" si="8"/>
        <v>1555944</v>
      </c>
      <c r="I164" s="33">
        <v>24</v>
      </c>
      <c r="J164" s="34">
        <f t="shared" si="6"/>
        <v>1555944</v>
      </c>
    </row>
    <row r="165" spans="2:14" s="4" customFormat="1" ht="48">
      <c r="B165" s="27" t="s">
        <v>327</v>
      </c>
      <c r="C165" s="28" t="s">
        <v>328</v>
      </c>
      <c r="D165" s="29" t="s">
        <v>37</v>
      </c>
      <c r="E165" s="30">
        <f t="shared" si="7"/>
        <v>8</v>
      </c>
      <c r="F165" s="31">
        <v>94831</v>
      </c>
      <c r="G165" s="32">
        <f t="shared" si="8"/>
        <v>758648</v>
      </c>
      <c r="I165" s="33">
        <v>8</v>
      </c>
      <c r="J165" s="34">
        <f t="shared" si="6"/>
        <v>758648</v>
      </c>
    </row>
    <row r="166" spans="2:14" s="4" customFormat="1" ht="36">
      <c r="B166" s="27" t="s">
        <v>329</v>
      </c>
      <c r="C166" s="28" t="s">
        <v>330</v>
      </c>
      <c r="D166" s="29" t="s">
        <v>37</v>
      </c>
      <c r="E166" s="30">
        <f t="shared" si="7"/>
        <v>4</v>
      </c>
      <c r="F166" s="31">
        <v>108877</v>
      </c>
      <c r="G166" s="32">
        <f t="shared" si="8"/>
        <v>435508</v>
      </c>
      <c r="I166" s="33">
        <v>4</v>
      </c>
      <c r="J166" s="34">
        <f t="shared" si="6"/>
        <v>435508</v>
      </c>
    </row>
    <row r="167" spans="2:14" s="19" customFormat="1" ht="12.75">
      <c r="B167" s="20" t="s">
        <v>331</v>
      </c>
      <c r="C167" s="21" t="s">
        <v>332</v>
      </c>
      <c r="D167" s="22"/>
      <c r="E167" s="22" t="str">
        <f t="shared" si="7"/>
        <v/>
      </c>
      <c r="F167" s="35"/>
      <c r="G167" s="36" t="str">
        <f t="shared" si="8"/>
        <v/>
      </c>
      <c r="H167" s="24"/>
      <c r="I167" s="25"/>
      <c r="J167" s="26" t="str">
        <f t="shared" si="6"/>
        <v/>
      </c>
      <c r="K167" s="24"/>
      <c r="L167" s="24"/>
      <c r="M167" s="24"/>
      <c r="N167" s="24"/>
    </row>
    <row r="168" spans="2:14" s="4" customFormat="1" ht="48">
      <c r="B168" s="27" t="s">
        <v>333</v>
      </c>
      <c r="C168" s="28" t="s">
        <v>334</v>
      </c>
      <c r="D168" s="29" t="s">
        <v>19</v>
      </c>
      <c r="E168" s="30">
        <f t="shared" si="7"/>
        <v>10</v>
      </c>
      <c r="F168" s="31">
        <v>115693</v>
      </c>
      <c r="G168" s="32">
        <f t="shared" si="8"/>
        <v>1156930</v>
      </c>
      <c r="I168" s="33">
        <v>10</v>
      </c>
      <c r="J168" s="34">
        <f t="shared" si="6"/>
        <v>1156930</v>
      </c>
    </row>
    <row r="169" spans="2:14" s="19" customFormat="1" ht="12.75">
      <c r="B169" s="20" t="s">
        <v>335</v>
      </c>
      <c r="C169" s="21" t="s">
        <v>336</v>
      </c>
      <c r="D169" s="22"/>
      <c r="E169" s="22" t="str">
        <f t="shared" si="7"/>
        <v/>
      </c>
      <c r="F169" s="35"/>
      <c r="G169" s="36" t="str">
        <f t="shared" si="8"/>
        <v/>
      </c>
      <c r="H169" s="24"/>
      <c r="I169" s="25"/>
      <c r="J169" s="26" t="str">
        <f t="shared" si="6"/>
        <v/>
      </c>
      <c r="K169" s="24"/>
      <c r="L169" s="24"/>
      <c r="M169" s="24"/>
      <c r="N169" s="24"/>
    </row>
    <row r="170" spans="2:14" s="4" customFormat="1" ht="60">
      <c r="B170" s="27" t="s">
        <v>337</v>
      </c>
      <c r="C170" s="28" t="s">
        <v>338</v>
      </c>
      <c r="D170" s="29" t="s">
        <v>37</v>
      </c>
      <c r="E170" s="30">
        <f t="shared" si="7"/>
        <v>5</v>
      </c>
      <c r="F170" s="31">
        <v>240883</v>
      </c>
      <c r="G170" s="32">
        <f t="shared" si="8"/>
        <v>1204415</v>
      </c>
      <c r="I170" s="33">
        <v>5</v>
      </c>
      <c r="J170" s="34">
        <f t="shared" si="6"/>
        <v>1204415</v>
      </c>
    </row>
    <row r="171" spans="2:14" s="4" customFormat="1" ht="60">
      <c r="B171" s="27" t="s">
        <v>339</v>
      </c>
      <c r="C171" s="28" t="s">
        <v>340</v>
      </c>
      <c r="D171" s="29" t="s">
        <v>37</v>
      </c>
      <c r="E171" s="30">
        <f t="shared" si="7"/>
        <v>5</v>
      </c>
      <c r="F171" s="31">
        <v>340883</v>
      </c>
      <c r="G171" s="32">
        <f t="shared" si="8"/>
        <v>1704415</v>
      </c>
      <c r="I171" s="33">
        <v>5</v>
      </c>
      <c r="J171" s="34">
        <f t="shared" si="6"/>
        <v>1704415</v>
      </c>
    </row>
    <row r="172" spans="2:14" s="19" customFormat="1" ht="12.75">
      <c r="B172" s="20" t="s">
        <v>341</v>
      </c>
      <c r="C172" s="21" t="s">
        <v>342</v>
      </c>
      <c r="D172" s="22"/>
      <c r="E172" s="22" t="str">
        <f t="shared" si="7"/>
        <v/>
      </c>
      <c r="F172" s="35"/>
      <c r="G172" s="36" t="str">
        <f t="shared" si="8"/>
        <v/>
      </c>
      <c r="H172" s="24"/>
      <c r="I172" s="25"/>
      <c r="J172" s="26" t="str">
        <f t="shared" si="6"/>
        <v/>
      </c>
      <c r="K172" s="24"/>
      <c r="L172" s="24"/>
      <c r="M172" s="24"/>
      <c r="N172" s="24"/>
    </row>
    <row r="173" spans="2:14" s="4" customFormat="1" ht="36">
      <c r="B173" s="27" t="s">
        <v>343</v>
      </c>
      <c r="C173" s="28" t="s">
        <v>344</v>
      </c>
      <c r="D173" s="29" t="s">
        <v>37</v>
      </c>
      <c r="E173" s="30">
        <f t="shared" si="7"/>
        <v>2</v>
      </c>
      <c r="F173" s="31">
        <v>427347</v>
      </c>
      <c r="G173" s="32">
        <f t="shared" si="8"/>
        <v>854694</v>
      </c>
      <c r="I173" s="33">
        <v>2</v>
      </c>
      <c r="J173" s="34">
        <f t="shared" si="6"/>
        <v>854694</v>
      </c>
    </row>
    <row r="174" spans="2:14" s="4" customFormat="1" ht="72">
      <c r="B174" s="27" t="s">
        <v>345</v>
      </c>
      <c r="C174" s="28" t="s">
        <v>346</v>
      </c>
      <c r="D174" s="29" t="s">
        <v>37</v>
      </c>
      <c r="E174" s="30">
        <f t="shared" si="7"/>
        <v>1</v>
      </c>
      <c r="F174" s="31">
        <v>2526419</v>
      </c>
      <c r="G174" s="32">
        <f t="shared" si="8"/>
        <v>2526419</v>
      </c>
      <c r="I174" s="33">
        <v>1</v>
      </c>
      <c r="J174" s="34">
        <f t="shared" si="6"/>
        <v>2526419</v>
      </c>
    </row>
    <row r="175" spans="2:14" s="4" customFormat="1" ht="72">
      <c r="B175" s="27" t="s">
        <v>347</v>
      </c>
      <c r="C175" s="28" t="s">
        <v>348</v>
      </c>
      <c r="D175" s="29" t="s">
        <v>37</v>
      </c>
      <c r="E175" s="30">
        <f t="shared" si="7"/>
        <v>1</v>
      </c>
      <c r="F175" s="31">
        <v>3526019</v>
      </c>
      <c r="G175" s="32">
        <f t="shared" si="8"/>
        <v>3526019</v>
      </c>
      <c r="I175" s="33">
        <v>1</v>
      </c>
      <c r="J175" s="34">
        <f t="shared" si="6"/>
        <v>3526019</v>
      </c>
    </row>
    <row r="176" spans="2:14" s="4" customFormat="1" ht="12">
      <c r="B176" s="37">
        <v>11</v>
      </c>
      <c r="C176" s="38" t="s">
        <v>349</v>
      </c>
      <c r="D176" s="39"/>
      <c r="E176" s="39" t="str">
        <f t="shared" si="7"/>
        <v/>
      </c>
      <c r="F176" s="40"/>
      <c r="G176" s="41" t="str">
        <f t="shared" si="8"/>
        <v/>
      </c>
      <c r="I176" s="42"/>
      <c r="J176" s="43" t="str">
        <f t="shared" si="6"/>
        <v/>
      </c>
    </row>
    <row r="177" spans="2:14" s="19" customFormat="1" ht="12.75">
      <c r="B177" s="20" t="s">
        <v>350</v>
      </c>
      <c r="C177" s="21" t="s">
        <v>351</v>
      </c>
      <c r="D177" s="22"/>
      <c r="E177" s="22" t="str">
        <f t="shared" si="7"/>
        <v/>
      </c>
      <c r="F177" s="35"/>
      <c r="G177" s="36" t="str">
        <f t="shared" si="8"/>
        <v/>
      </c>
      <c r="H177" s="24"/>
      <c r="I177" s="25"/>
      <c r="J177" s="26" t="str">
        <f t="shared" si="6"/>
        <v/>
      </c>
      <c r="K177" s="24"/>
      <c r="L177" s="24"/>
      <c r="M177" s="24"/>
      <c r="N177" s="24"/>
    </row>
    <row r="178" spans="2:14" s="4" customFormat="1" ht="48">
      <c r="B178" s="27" t="s">
        <v>352</v>
      </c>
      <c r="C178" s="28" t="s">
        <v>353</v>
      </c>
      <c r="D178" s="29" t="s">
        <v>37</v>
      </c>
      <c r="E178" s="30">
        <f t="shared" si="7"/>
        <v>6</v>
      </c>
      <c r="F178" s="31">
        <v>4969253</v>
      </c>
      <c r="G178" s="32">
        <f t="shared" si="8"/>
        <v>29815518</v>
      </c>
      <c r="I178" s="33">
        <v>6</v>
      </c>
      <c r="J178" s="34">
        <f t="shared" si="6"/>
        <v>29815518</v>
      </c>
    </row>
    <row r="179" spans="2:14" s="4" customFormat="1" ht="36">
      <c r="B179" s="27" t="s">
        <v>354</v>
      </c>
      <c r="C179" s="28" t="s">
        <v>355</v>
      </c>
      <c r="D179" s="29" t="s">
        <v>37</v>
      </c>
      <c r="E179" s="30">
        <f t="shared" si="7"/>
        <v>6</v>
      </c>
      <c r="F179" s="31">
        <v>1185111</v>
      </c>
      <c r="G179" s="32">
        <f t="shared" si="8"/>
        <v>7110666</v>
      </c>
      <c r="I179" s="33">
        <v>6</v>
      </c>
      <c r="J179" s="34">
        <f t="shared" si="6"/>
        <v>7110666</v>
      </c>
    </row>
    <row r="180" spans="2:14" s="4" customFormat="1" ht="36">
      <c r="B180" s="27" t="s">
        <v>356</v>
      </c>
      <c r="C180" s="28" t="s">
        <v>357</v>
      </c>
      <c r="D180" s="29" t="s">
        <v>37</v>
      </c>
      <c r="E180" s="30">
        <f t="shared" si="7"/>
        <v>2</v>
      </c>
      <c r="F180" s="31">
        <v>248335</v>
      </c>
      <c r="G180" s="32">
        <f t="shared" si="8"/>
        <v>496670</v>
      </c>
      <c r="I180" s="33">
        <v>2</v>
      </c>
      <c r="J180" s="34">
        <f t="shared" ref="J180:J243" si="9">+IF(I180=0,"",IFERROR(ROUND(I180*ROUND($F180,0),0),""))</f>
        <v>496670</v>
      </c>
    </row>
    <row r="181" spans="2:14" s="4" customFormat="1" ht="48">
      <c r="B181" s="27" t="s">
        <v>358</v>
      </c>
      <c r="C181" s="28" t="s">
        <v>359</v>
      </c>
      <c r="D181" s="29" t="s">
        <v>37</v>
      </c>
      <c r="E181" s="30">
        <f t="shared" si="7"/>
        <v>6</v>
      </c>
      <c r="F181" s="31">
        <v>101905</v>
      </c>
      <c r="G181" s="32">
        <f t="shared" si="8"/>
        <v>611430</v>
      </c>
      <c r="I181" s="33">
        <v>6</v>
      </c>
      <c r="J181" s="34">
        <f t="shared" si="9"/>
        <v>611430</v>
      </c>
    </row>
    <row r="182" spans="2:14" s="4" customFormat="1" ht="36">
      <c r="B182" s="27" t="s">
        <v>360</v>
      </c>
      <c r="C182" s="28" t="s">
        <v>361</v>
      </c>
      <c r="D182" s="29" t="s">
        <v>37</v>
      </c>
      <c r="E182" s="30">
        <f t="shared" si="7"/>
        <v>24</v>
      </c>
      <c r="F182" s="31">
        <v>81540</v>
      </c>
      <c r="G182" s="32">
        <f t="shared" si="8"/>
        <v>1956960</v>
      </c>
      <c r="I182" s="33">
        <v>24</v>
      </c>
      <c r="J182" s="34">
        <f t="shared" si="9"/>
        <v>1956960</v>
      </c>
    </row>
    <row r="183" spans="2:14" s="4" customFormat="1" ht="36">
      <c r="B183" s="27" t="s">
        <v>362</v>
      </c>
      <c r="C183" s="28" t="s">
        <v>363</v>
      </c>
      <c r="D183" s="29" t="s">
        <v>37</v>
      </c>
      <c r="E183" s="30">
        <f t="shared" si="7"/>
        <v>46</v>
      </c>
      <c r="F183" s="31">
        <v>88383</v>
      </c>
      <c r="G183" s="32">
        <f t="shared" si="8"/>
        <v>4065618</v>
      </c>
      <c r="I183" s="33">
        <v>46</v>
      </c>
      <c r="J183" s="34">
        <f t="shared" si="9"/>
        <v>4065618</v>
      </c>
    </row>
    <row r="184" spans="2:14" s="4" customFormat="1" ht="96">
      <c r="B184" s="27" t="s">
        <v>364</v>
      </c>
      <c r="C184" s="28" t="s">
        <v>365</v>
      </c>
      <c r="D184" s="29" t="s">
        <v>16</v>
      </c>
      <c r="E184" s="30">
        <f t="shared" si="7"/>
        <v>146</v>
      </c>
      <c r="F184" s="31">
        <v>243626</v>
      </c>
      <c r="G184" s="32">
        <f t="shared" si="8"/>
        <v>35569396</v>
      </c>
      <c r="I184" s="33">
        <v>146</v>
      </c>
      <c r="J184" s="34">
        <f t="shared" si="9"/>
        <v>35569396</v>
      </c>
    </row>
    <row r="185" spans="2:14" s="4" customFormat="1" ht="72">
      <c r="B185" s="27" t="s">
        <v>366</v>
      </c>
      <c r="C185" s="28" t="s">
        <v>367</v>
      </c>
      <c r="D185" s="29" t="s">
        <v>37</v>
      </c>
      <c r="E185" s="30">
        <f t="shared" si="7"/>
        <v>4</v>
      </c>
      <c r="F185" s="31">
        <v>279378</v>
      </c>
      <c r="G185" s="32">
        <f t="shared" si="8"/>
        <v>1117512</v>
      </c>
      <c r="I185" s="33">
        <v>4</v>
      </c>
      <c r="J185" s="34">
        <f t="shared" si="9"/>
        <v>1117512</v>
      </c>
    </row>
    <row r="186" spans="2:14" s="4" customFormat="1" ht="48">
      <c r="B186" s="27" t="s">
        <v>368</v>
      </c>
      <c r="C186" s="28" t="s">
        <v>369</v>
      </c>
      <c r="D186" s="29" t="s">
        <v>37</v>
      </c>
      <c r="E186" s="30">
        <f t="shared" si="7"/>
        <v>4</v>
      </c>
      <c r="F186" s="31">
        <v>4267304</v>
      </c>
      <c r="G186" s="32">
        <f t="shared" si="8"/>
        <v>17069216</v>
      </c>
      <c r="I186" s="33">
        <v>4</v>
      </c>
      <c r="J186" s="34">
        <f t="shared" si="9"/>
        <v>17069216</v>
      </c>
    </row>
    <row r="187" spans="2:14" s="4" customFormat="1" ht="48">
      <c r="B187" s="27" t="s">
        <v>370</v>
      </c>
      <c r="C187" s="28" t="s">
        <v>371</v>
      </c>
      <c r="D187" s="29" t="s">
        <v>37</v>
      </c>
      <c r="E187" s="30">
        <f t="shared" si="7"/>
        <v>3</v>
      </c>
      <c r="F187" s="31">
        <v>4784744</v>
      </c>
      <c r="G187" s="32">
        <f t="shared" si="8"/>
        <v>14354232</v>
      </c>
      <c r="I187" s="33">
        <v>3</v>
      </c>
      <c r="J187" s="34">
        <f t="shared" si="9"/>
        <v>14354232</v>
      </c>
    </row>
    <row r="188" spans="2:14" s="4" customFormat="1" ht="132">
      <c r="B188" s="27" t="s">
        <v>372</v>
      </c>
      <c r="C188" s="28" t="s">
        <v>373</v>
      </c>
      <c r="D188" s="29" t="s">
        <v>37</v>
      </c>
      <c r="E188" s="30">
        <f t="shared" si="7"/>
        <v>9</v>
      </c>
      <c r="F188" s="31">
        <v>17446432</v>
      </c>
      <c r="G188" s="32">
        <f t="shared" si="8"/>
        <v>157017888</v>
      </c>
      <c r="I188" s="33">
        <v>9</v>
      </c>
      <c r="J188" s="34">
        <f t="shared" si="9"/>
        <v>157017888</v>
      </c>
    </row>
    <row r="189" spans="2:14" s="4" customFormat="1" ht="48">
      <c r="B189" s="27" t="s">
        <v>374</v>
      </c>
      <c r="C189" s="28" t="s">
        <v>375</v>
      </c>
      <c r="D189" s="29" t="s">
        <v>37</v>
      </c>
      <c r="E189" s="30">
        <f t="shared" si="7"/>
        <v>18</v>
      </c>
      <c r="F189" s="31">
        <v>1015580</v>
      </c>
      <c r="G189" s="32">
        <f t="shared" si="8"/>
        <v>18280440</v>
      </c>
      <c r="I189" s="33">
        <v>18</v>
      </c>
      <c r="J189" s="34">
        <f t="shared" si="9"/>
        <v>18280440</v>
      </c>
    </row>
    <row r="190" spans="2:14" s="4" customFormat="1" ht="48">
      <c r="B190" s="27" t="s">
        <v>376</v>
      </c>
      <c r="C190" s="28" t="s">
        <v>377</v>
      </c>
      <c r="D190" s="29" t="s">
        <v>37</v>
      </c>
      <c r="E190" s="30">
        <f t="shared" si="7"/>
        <v>18</v>
      </c>
      <c r="F190" s="31">
        <v>594728</v>
      </c>
      <c r="G190" s="32">
        <f t="shared" si="8"/>
        <v>10705104</v>
      </c>
      <c r="I190" s="33">
        <v>18</v>
      </c>
      <c r="J190" s="34">
        <f t="shared" si="9"/>
        <v>10705104</v>
      </c>
    </row>
    <row r="191" spans="2:14" s="4" customFormat="1" ht="36">
      <c r="B191" s="27" t="s">
        <v>378</v>
      </c>
      <c r="C191" s="28" t="s">
        <v>379</v>
      </c>
      <c r="D191" s="29" t="s">
        <v>37</v>
      </c>
      <c r="E191" s="30">
        <f t="shared" si="7"/>
        <v>18</v>
      </c>
      <c r="F191" s="31">
        <v>587885</v>
      </c>
      <c r="G191" s="32">
        <f t="shared" si="8"/>
        <v>10581930</v>
      </c>
      <c r="I191" s="33">
        <v>18</v>
      </c>
      <c r="J191" s="34">
        <f t="shared" si="9"/>
        <v>10581930</v>
      </c>
    </row>
    <row r="192" spans="2:14" s="19" customFormat="1" ht="12.75">
      <c r="B192" s="20" t="s">
        <v>380</v>
      </c>
      <c r="C192" s="21" t="s">
        <v>381</v>
      </c>
      <c r="D192" s="22"/>
      <c r="E192" s="22" t="str">
        <f t="shared" si="7"/>
        <v/>
      </c>
      <c r="F192" s="35"/>
      <c r="G192" s="36" t="str">
        <f t="shared" si="8"/>
        <v/>
      </c>
      <c r="H192" s="24"/>
      <c r="I192" s="25"/>
      <c r="J192" s="26" t="str">
        <f t="shared" si="9"/>
        <v/>
      </c>
      <c r="K192" s="24"/>
      <c r="L192" s="24"/>
      <c r="M192" s="24"/>
      <c r="N192" s="24"/>
    </row>
    <row r="193" spans="2:10" s="4" customFormat="1" ht="48">
      <c r="B193" s="27" t="s">
        <v>382</v>
      </c>
      <c r="C193" s="28" t="s">
        <v>383</v>
      </c>
      <c r="D193" s="29" t="s">
        <v>37</v>
      </c>
      <c r="E193" s="30">
        <f t="shared" si="7"/>
        <v>1</v>
      </c>
      <c r="F193" s="31">
        <v>2568720</v>
      </c>
      <c r="G193" s="32">
        <f t="shared" si="8"/>
        <v>2568720</v>
      </c>
      <c r="I193" s="33">
        <v>1</v>
      </c>
      <c r="J193" s="34">
        <f t="shared" si="9"/>
        <v>2568720</v>
      </c>
    </row>
    <row r="194" spans="2:10" s="4" customFormat="1" ht="48">
      <c r="B194" s="27" t="s">
        <v>384</v>
      </c>
      <c r="C194" s="28" t="s">
        <v>385</v>
      </c>
      <c r="D194" s="29" t="s">
        <v>37</v>
      </c>
      <c r="E194" s="30">
        <f t="shared" si="7"/>
        <v>1</v>
      </c>
      <c r="F194" s="31">
        <v>2910845</v>
      </c>
      <c r="G194" s="32">
        <f t="shared" si="8"/>
        <v>2910845</v>
      </c>
      <c r="I194" s="33">
        <v>1</v>
      </c>
      <c r="J194" s="34">
        <f t="shared" si="9"/>
        <v>2910845</v>
      </c>
    </row>
    <row r="195" spans="2:10" s="4" customFormat="1" ht="48">
      <c r="B195" s="27" t="s">
        <v>386</v>
      </c>
      <c r="C195" s="28" t="s">
        <v>387</v>
      </c>
      <c r="D195" s="29" t="s">
        <v>37</v>
      </c>
      <c r="E195" s="30">
        <f t="shared" si="7"/>
        <v>2</v>
      </c>
      <c r="F195" s="31">
        <v>3584945</v>
      </c>
      <c r="G195" s="32">
        <f t="shared" si="8"/>
        <v>7169890</v>
      </c>
      <c r="I195" s="33">
        <v>2</v>
      </c>
      <c r="J195" s="34">
        <f t="shared" si="9"/>
        <v>7169890</v>
      </c>
    </row>
    <row r="196" spans="2:10" s="4" customFormat="1" ht="48">
      <c r="B196" s="27" t="s">
        <v>388</v>
      </c>
      <c r="C196" s="28" t="s">
        <v>389</v>
      </c>
      <c r="D196" s="29" t="s">
        <v>37</v>
      </c>
      <c r="E196" s="30">
        <f t="shared" si="7"/>
        <v>2</v>
      </c>
      <c r="F196" s="31">
        <v>2009525</v>
      </c>
      <c r="G196" s="32">
        <f t="shared" si="8"/>
        <v>4019050</v>
      </c>
      <c r="I196" s="33">
        <v>2</v>
      </c>
      <c r="J196" s="34">
        <f t="shared" si="9"/>
        <v>4019050</v>
      </c>
    </row>
    <row r="197" spans="2:10" s="4" customFormat="1" ht="48">
      <c r="B197" s="27" t="s">
        <v>390</v>
      </c>
      <c r="C197" s="28" t="s">
        <v>391</v>
      </c>
      <c r="D197" s="29" t="s">
        <v>37</v>
      </c>
      <c r="E197" s="30">
        <f t="shared" si="7"/>
        <v>21</v>
      </c>
      <c r="F197" s="31">
        <v>1001070</v>
      </c>
      <c r="G197" s="32">
        <f t="shared" si="8"/>
        <v>21022470</v>
      </c>
      <c r="I197" s="33">
        <v>21</v>
      </c>
      <c r="J197" s="34">
        <f t="shared" si="9"/>
        <v>21022470</v>
      </c>
    </row>
    <row r="198" spans="2:10" s="4" customFormat="1" ht="36">
      <c r="B198" s="27" t="s">
        <v>392</v>
      </c>
      <c r="C198" s="28" t="s">
        <v>393</v>
      </c>
      <c r="D198" s="29" t="s">
        <v>37</v>
      </c>
      <c r="E198" s="30">
        <f t="shared" si="7"/>
        <v>10</v>
      </c>
      <c r="F198" s="31">
        <v>1125145</v>
      </c>
      <c r="G198" s="32">
        <f t="shared" si="8"/>
        <v>11251450</v>
      </c>
      <c r="I198" s="33">
        <v>10</v>
      </c>
      <c r="J198" s="34">
        <f t="shared" si="9"/>
        <v>11251450</v>
      </c>
    </row>
    <row r="199" spans="2:10" s="4" customFormat="1" ht="36">
      <c r="B199" s="27" t="s">
        <v>394</v>
      </c>
      <c r="C199" s="28" t="s">
        <v>395</v>
      </c>
      <c r="D199" s="29" t="s">
        <v>37</v>
      </c>
      <c r="E199" s="30">
        <f t="shared" ref="E199:E262" si="10">IF((I199)=0,"",I199)</f>
        <v>4</v>
      </c>
      <c r="F199" s="31">
        <v>568400</v>
      </c>
      <c r="G199" s="32">
        <f t="shared" si="8"/>
        <v>2273600</v>
      </c>
      <c r="I199" s="33">
        <v>4</v>
      </c>
      <c r="J199" s="34">
        <f t="shared" si="9"/>
        <v>2273600</v>
      </c>
    </row>
    <row r="200" spans="2:10" s="4" customFormat="1" ht="36">
      <c r="B200" s="27" t="s">
        <v>396</v>
      </c>
      <c r="C200" s="28" t="s">
        <v>397</v>
      </c>
      <c r="D200" s="29" t="s">
        <v>37</v>
      </c>
      <c r="E200" s="30">
        <f t="shared" si="10"/>
        <v>1</v>
      </c>
      <c r="F200" s="31">
        <v>431550</v>
      </c>
      <c r="G200" s="32">
        <f t="shared" si="8"/>
        <v>431550</v>
      </c>
      <c r="I200" s="33">
        <v>1</v>
      </c>
      <c r="J200" s="34">
        <f t="shared" si="9"/>
        <v>431550</v>
      </c>
    </row>
    <row r="201" spans="2:10" s="4" customFormat="1" ht="36">
      <c r="B201" s="27" t="s">
        <v>398</v>
      </c>
      <c r="C201" s="28" t="s">
        <v>399</v>
      </c>
      <c r="D201" s="29" t="s">
        <v>37</v>
      </c>
      <c r="E201" s="30">
        <f t="shared" si="10"/>
        <v>2</v>
      </c>
      <c r="F201" s="31">
        <v>167877</v>
      </c>
      <c r="G201" s="32">
        <f t="shared" ref="G201:G264" si="11">+IF(E201=0,"",IFERROR(ROUND(E201*ROUND($F201,0),0),""))</f>
        <v>335754</v>
      </c>
      <c r="I201" s="33">
        <v>2</v>
      </c>
      <c r="J201" s="34">
        <f t="shared" si="9"/>
        <v>335754</v>
      </c>
    </row>
    <row r="202" spans="2:10" s="4" customFormat="1" ht="36">
      <c r="B202" s="27" t="s">
        <v>400</v>
      </c>
      <c r="C202" s="28" t="s">
        <v>401</v>
      </c>
      <c r="D202" s="29" t="s">
        <v>37</v>
      </c>
      <c r="E202" s="30">
        <f t="shared" si="10"/>
        <v>1</v>
      </c>
      <c r="F202" s="31">
        <v>4063920</v>
      </c>
      <c r="G202" s="32">
        <f t="shared" si="11"/>
        <v>4063920</v>
      </c>
      <c r="I202" s="33">
        <v>1</v>
      </c>
      <c r="J202" s="34">
        <f t="shared" si="9"/>
        <v>4063920</v>
      </c>
    </row>
    <row r="203" spans="2:10" s="4" customFormat="1" ht="36">
      <c r="B203" s="27" t="s">
        <v>402</v>
      </c>
      <c r="C203" s="28" t="s">
        <v>403</v>
      </c>
      <c r="D203" s="29" t="s">
        <v>37</v>
      </c>
      <c r="E203" s="30">
        <f t="shared" si="10"/>
        <v>2</v>
      </c>
      <c r="F203" s="31">
        <v>1874320</v>
      </c>
      <c r="G203" s="32">
        <f t="shared" si="11"/>
        <v>3748640</v>
      </c>
      <c r="I203" s="33">
        <v>2</v>
      </c>
      <c r="J203" s="34">
        <f t="shared" si="9"/>
        <v>3748640</v>
      </c>
    </row>
    <row r="204" spans="2:10" s="4" customFormat="1" ht="36">
      <c r="B204" s="27" t="s">
        <v>404</v>
      </c>
      <c r="C204" s="28" t="s">
        <v>405</v>
      </c>
      <c r="D204" s="29" t="s">
        <v>37</v>
      </c>
      <c r="E204" s="30">
        <f t="shared" si="10"/>
        <v>3</v>
      </c>
      <c r="F204" s="31">
        <v>1284920</v>
      </c>
      <c r="G204" s="32">
        <f t="shared" si="11"/>
        <v>3854760</v>
      </c>
      <c r="I204" s="33">
        <v>3</v>
      </c>
      <c r="J204" s="34">
        <f t="shared" si="9"/>
        <v>3854760</v>
      </c>
    </row>
    <row r="205" spans="2:10" s="4" customFormat="1" ht="36">
      <c r="B205" s="27" t="s">
        <v>406</v>
      </c>
      <c r="C205" s="28" t="s">
        <v>407</v>
      </c>
      <c r="D205" s="29" t="s">
        <v>37</v>
      </c>
      <c r="E205" s="30">
        <f t="shared" si="10"/>
        <v>1</v>
      </c>
      <c r="F205" s="31">
        <v>234010</v>
      </c>
      <c r="G205" s="32">
        <f t="shared" si="11"/>
        <v>234010</v>
      </c>
      <c r="I205" s="33">
        <v>1</v>
      </c>
      <c r="J205" s="34">
        <f t="shared" si="9"/>
        <v>234010</v>
      </c>
    </row>
    <row r="206" spans="2:10" s="4" customFormat="1" ht="48">
      <c r="B206" s="27" t="s">
        <v>408</v>
      </c>
      <c r="C206" s="28" t="s">
        <v>409</v>
      </c>
      <c r="D206" s="29" t="s">
        <v>37</v>
      </c>
      <c r="E206" s="30">
        <f t="shared" si="10"/>
        <v>3</v>
      </c>
      <c r="F206" s="31">
        <v>958895</v>
      </c>
      <c r="G206" s="32">
        <f t="shared" si="11"/>
        <v>2876685</v>
      </c>
      <c r="I206" s="33">
        <v>3</v>
      </c>
      <c r="J206" s="34">
        <f t="shared" si="9"/>
        <v>2876685</v>
      </c>
    </row>
    <row r="207" spans="2:10" s="4" customFormat="1" ht="132">
      <c r="B207" s="27" t="s">
        <v>410</v>
      </c>
      <c r="C207" s="28" t="s">
        <v>411</v>
      </c>
      <c r="D207" s="29" t="s">
        <v>16</v>
      </c>
      <c r="E207" s="30">
        <f t="shared" si="10"/>
        <v>133</v>
      </c>
      <c r="F207" s="31">
        <v>56028</v>
      </c>
      <c r="G207" s="32">
        <f t="shared" si="11"/>
        <v>7451724</v>
      </c>
      <c r="I207" s="33">
        <v>133</v>
      </c>
      <c r="J207" s="34">
        <f t="shared" si="9"/>
        <v>7451724</v>
      </c>
    </row>
    <row r="208" spans="2:10" s="4" customFormat="1" ht="132">
      <c r="B208" s="27" t="s">
        <v>412</v>
      </c>
      <c r="C208" s="28" t="s">
        <v>413</v>
      </c>
      <c r="D208" s="29" t="s">
        <v>16</v>
      </c>
      <c r="E208" s="30">
        <f t="shared" si="10"/>
        <v>97</v>
      </c>
      <c r="F208" s="31">
        <v>105804</v>
      </c>
      <c r="G208" s="32">
        <f t="shared" si="11"/>
        <v>10262988</v>
      </c>
      <c r="I208" s="33">
        <v>97</v>
      </c>
      <c r="J208" s="34">
        <f t="shared" si="9"/>
        <v>10262988</v>
      </c>
    </row>
    <row r="209" spans="2:10" s="4" customFormat="1" ht="132">
      <c r="B209" s="27" t="s">
        <v>414</v>
      </c>
      <c r="C209" s="28" t="s">
        <v>415</v>
      </c>
      <c r="D209" s="29" t="s">
        <v>16</v>
      </c>
      <c r="E209" s="30">
        <f t="shared" si="10"/>
        <v>183</v>
      </c>
      <c r="F209" s="31">
        <v>228175</v>
      </c>
      <c r="G209" s="32">
        <f t="shared" si="11"/>
        <v>41756025</v>
      </c>
      <c r="I209" s="33">
        <v>183</v>
      </c>
      <c r="J209" s="34">
        <f t="shared" si="9"/>
        <v>41756025</v>
      </c>
    </row>
    <row r="210" spans="2:10" s="4" customFormat="1" ht="132">
      <c r="B210" s="27" t="s">
        <v>416</v>
      </c>
      <c r="C210" s="28" t="s">
        <v>417</v>
      </c>
      <c r="D210" s="29" t="s">
        <v>16</v>
      </c>
      <c r="E210" s="30">
        <f t="shared" si="10"/>
        <v>285</v>
      </c>
      <c r="F210" s="31">
        <v>363871</v>
      </c>
      <c r="G210" s="32">
        <f t="shared" si="11"/>
        <v>103703235</v>
      </c>
      <c r="I210" s="33">
        <v>285</v>
      </c>
      <c r="J210" s="34">
        <f t="shared" si="9"/>
        <v>103703235</v>
      </c>
    </row>
    <row r="211" spans="2:10" s="4" customFormat="1" ht="132">
      <c r="B211" s="27" t="s">
        <v>418</v>
      </c>
      <c r="C211" s="28" t="s">
        <v>419</v>
      </c>
      <c r="D211" s="29" t="s">
        <v>16</v>
      </c>
      <c r="E211" s="30">
        <f t="shared" si="10"/>
        <v>64</v>
      </c>
      <c r="F211" s="31">
        <v>814946</v>
      </c>
      <c r="G211" s="32">
        <f t="shared" si="11"/>
        <v>52156544</v>
      </c>
      <c r="I211" s="33">
        <v>64</v>
      </c>
      <c r="J211" s="34">
        <f t="shared" si="9"/>
        <v>52156544</v>
      </c>
    </row>
    <row r="212" spans="2:10" s="4" customFormat="1" ht="132">
      <c r="B212" s="27" t="s">
        <v>420</v>
      </c>
      <c r="C212" s="28" t="s">
        <v>421</v>
      </c>
      <c r="D212" s="29" t="s">
        <v>16</v>
      </c>
      <c r="E212" s="30">
        <f t="shared" si="10"/>
        <v>58</v>
      </c>
      <c r="F212" s="31">
        <v>1649034</v>
      </c>
      <c r="G212" s="32">
        <f t="shared" si="11"/>
        <v>95643972</v>
      </c>
      <c r="I212" s="33">
        <v>58</v>
      </c>
      <c r="J212" s="34">
        <f t="shared" si="9"/>
        <v>95643972</v>
      </c>
    </row>
    <row r="213" spans="2:10" s="4" customFormat="1" ht="84">
      <c r="B213" s="27" t="s">
        <v>422</v>
      </c>
      <c r="C213" s="28" t="s">
        <v>423</v>
      </c>
      <c r="D213" s="29" t="s">
        <v>37</v>
      </c>
      <c r="E213" s="30">
        <f t="shared" si="10"/>
        <v>5</v>
      </c>
      <c r="F213" s="31">
        <v>2918124</v>
      </c>
      <c r="G213" s="32">
        <f t="shared" si="11"/>
        <v>14590620</v>
      </c>
      <c r="I213" s="33">
        <v>5</v>
      </c>
      <c r="J213" s="34">
        <f t="shared" si="9"/>
        <v>14590620</v>
      </c>
    </row>
    <row r="214" spans="2:10" s="4" customFormat="1" ht="72">
      <c r="B214" s="27" t="s">
        <v>424</v>
      </c>
      <c r="C214" s="28" t="s">
        <v>425</v>
      </c>
      <c r="D214" s="29" t="s">
        <v>37</v>
      </c>
      <c r="E214" s="30">
        <f t="shared" si="10"/>
        <v>18</v>
      </c>
      <c r="F214" s="31">
        <v>2915134</v>
      </c>
      <c r="G214" s="32">
        <f t="shared" si="11"/>
        <v>52472412</v>
      </c>
      <c r="I214" s="33">
        <v>18</v>
      </c>
      <c r="J214" s="34">
        <f t="shared" si="9"/>
        <v>52472412</v>
      </c>
    </row>
    <row r="215" spans="2:10" s="4" customFormat="1" ht="72">
      <c r="B215" s="27" t="s">
        <v>426</v>
      </c>
      <c r="C215" s="28" t="s">
        <v>427</v>
      </c>
      <c r="D215" s="29" t="s">
        <v>37</v>
      </c>
      <c r="E215" s="30">
        <f t="shared" si="10"/>
        <v>7</v>
      </c>
      <c r="F215" s="31">
        <v>2461397</v>
      </c>
      <c r="G215" s="32">
        <f t="shared" si="11"/>
        <v>17229779</v>
      </c>
      <c r="I215" s="33">
        <v>7</v>
      </c>
      <c r="J215" s="34">
        <f t="shared" si="9"/>
        <v>17229779</v>
      </c>
    </row>
    <row r="216" spans="2:10" s="4" customFormat="1" ht="72">
      <c r="B216" s="27" t="s">
        <v>428</v>
      </c>
      <c r="C216" s="28" t="s">
        <v>429</v>
      </c>
      <c r="D216" s="29" t="s">
        <v>37</v>
      </c>
      <c r="E216" s="30">
        <f t="shared" si="10"/>
        <v>9</v>
      </c>
      <c r="F216" s="31">
        <v>2041294</v>
      </c>
      <c r="G216" s="32">
        <f t="shared" si="11"/>
        <v>18371646</v>
      </c>
      <c r="I216" s="33">
        <v>9</v>
      </c>
      <c r="J216" s="34">
        <f t="shared" si="9"/>
        <v>18371646</v>
      </c>
    </row>
    <row r="217" spans="2:10" s="4" customFormat="1" ht="72">
      <c r="B217" s="27" t="s">
        <v>430</v>
      </c>
      <c r="C217" s="28" t="s">
        <v>431</v>
      </c>
      <c r="D217" s="29" t="s">
        <v>37</v>
      </c>
      <c r="E217" s="30">
        <f t="shared" si="10"/>
        <v>15</v>
      </c>
      <c r="F217" s="31">
        <v>224032</v>
      </c>
      <c r="G217" s="32">
        <f t="shared" si="11"/>
        <v>3360480</v>
      </c>
      <c r="I217" s="33">
        <v>15</v>
      </c>
      <c r="J217" s="34">
        <f t="shared" si="9"/>
        <v>3360480</v>
      </c>
    </row>
    <row r="218" spans="2:10" s="4" customFormat="1" ht="72">
      <c r="B218" s="27" t="s">
        <v>432</v>
      </c>
      <c r="C218" s="28" t="s">
        <v>433</v>
      </c>
      <c r="D218" s="29" t="s">
        <v>37</v>
      </c>
      <c r="E218" s="30">
        <f t="shared" si="10"/>
        <v>7</v>
      </c>
      <c r="F218" s="31">
        <v>171959</v>
      </c>
      <c r="G218" s="32">
        <f t="shared" si="11"/>
        <v>1203713</v>
      </c>
      <c r="I218" s="33">
        <v>7</v>
      </c>
      <c r="J218" s="34">
        <f t="shared" si="9"/>
        <v>1203713</v>
      </c>
    </row>
    <row r="219" spans="2:10" s="4" customFormat="1" ht="72">
      <c r="B219" s="27" t="s">
        <v>434</v>
      </c>
      <c r="C219" s="28" t="s">
        <v>435</v>
      </c>
      <c r="D219" s="29" t="s">
        <v>37</v>
      </c>
      <c r="E219" s="30">
        <f t="shared" si="10"/>
        <v>10</v>
      </c>
      <c r="F219" s="31">
        <v>3521114</v>
      </c>
      <c r="G219" s="32">
        <f t="shared" si="11"/>
        <v>35211140</v>
      </c>
      <c r="I219" s="33">
        <v>10</v>
      </c>
      <c r="J219" s="34">
        <f t="shared" si="9"/>
        <v>35211140</v>
      </c>
    </row>
    <row r="220" spans="2:10" s="4" customFormat="1" ht="72">
      <c r="B220" s="27" t="s">
        <v>436</v>
      </c>
      <c r="C220" s="28" t="s">
        <v>437</v>
      </c>
      <c r="D220" s="29" t="s">
        <v>37</v>
      </c>
      <c r="E220" s="30">
        <f t="shared" si="10"/>
        <v>7</v>
      </c>
      <c r="F220" s="31">
        <v>3106016</v>
      </c>
      <c r="G220" s="32">
        <f t="shared" si="11"/>
        <v>21742112</v>
      </c>
      <c r="I220" s="33">
        <v>7</v>
      </c>
      <c r="J220" s="34">
        <f t="shared" si="9"/>
        <v>21742112</v>
      </c>
    </row>
    <row r="221" spans="2:10" s="4" customFormat="1" ht="72">
      <c r="B221" s="27" t="s">
        <v>438</v>
      </c>
      <c r="C221" s="28" t="s">
        <v>439</v>
      </c>
      <c r="D221" s="29" t="s">
        <v>37</v>
      </c>
      <c r="E221" s="30">
        <f t="shared" si="10"/>
        <v>7</v>
      </c>
      <c r="F221" s="31">
        <v>198848</v>
      </c>
      <c r="G221" s="32">
        <f t="shared" si="11"/>
        <v>1391936</v>
      </c>
      <c r="I221" s="33">
        <v>7</v>
      </c>
      <c r="J221" s="34">
        <f t="shared" si="9"/>
        <v>1391936</v>
      </c>
    </row>
    <row r="222" spans="2:10" s="4" customFormat="1" ht="60">
      <c r="B222" s="27" t="s">
        <v>440</v>
      </c>
      <c r="C222" s="28" t="s">
        <v>441</v>
      </c>
      <c r="D222" s="29" t="s">
        <v>37</v>
      </c>
      <c r="E222" s="30">
        <f t="shared" si="10"/>
        <v>13</v>
      </c>
      <c r="F222" s="31">
        <v>195235</v>
      </c>
      <c r="G222" s="32">
        <f t="shared" si="11"/>
        <v>2538055</v>
      </c>
      <c r="I222" s="33">
        <v>13</v>
      </c>
      <c r="J222" s="34">
        <f t="shared" si="9"/>
        <v>2538055</v>
      </c>
    </row>
    <row r="223" spans="2:10" s="4" customFormat="1" ht="60">
      <c r="B223" s="27" t="s">
        <v>442</v>
      </c>
      <c r="C223" s="28" t="s">
        <v>443</v>
      </c>
      <c r="D223" s="29" t="s">
        <v>37</v>
      </c>
      <c r="E223" s="30">
        <f t="shared" si="10"/>
        <v>9</v>
      </c>
      <c r="F223" s="31">
        <v>88198</v>
      </c>
      <c r="G223" s="32">
        <f t="shared" si="11"/>
        <v>793782</v>
      </c>
      <c r="I223" s="33">
        <v>9</v>
      </c>
      <c r="J223" s="34">
        <f t="shared" si="9"/>
        <v>793782</v>
      </c>
    </row>
    <row r="224" spans="2:10" s="4" customFormat="1" ht="60">
      <c r="B224" s="27" t="s">
        <v>444</v>
      </c>
      <c r="C224" s="28" t="s">
        <v>445</v>
      </c>
      <c r="D224" s="29" t="s">
        <v>37</v>
      </c>
      <c r="E224" s="30">
        <f t="shared" si="10"/>
        <v>7</v>
      </c>
      <c r="F224" s="31">
        <v>652302</v>
      </c>
      <c r="G224" s="32">
        <f t="shared" si="11"/>
        <v>4566114</v>
      </c>
      <c r="I224" s="33">
        <v>7</v>
      </c>
      <c r="J224" s="34">
        <f t="shared" si="9"/>
        <v>4566114</v>
      </c>
    </row>
    <row r="225" spans="2:14" s="4" customFormat="1" ht="72">
      <c r="B225" s="27" t="s">
        <v>446</v>
      </c>
      <c r="C225" s="28" t="s">
        <v>447</v>
      </c>
      <c r="D225" s="29" t="s">
        <v>37</v>
      </c>
      <c r="E225" s="30">
        <f t="shared" si="10"/>
        <v>9</v>
      </c>
      <c r="F225" s="31">
        <v>134947</v>
      </c>
      <c r="G225" s="32">
        <f t="shared" si="11"/>
        <v>1214523</v>
      </c>
      <c r="I225" s="33">
        <v>9</v>
      </c>
      <c r="J225" s="34">
        <f t="shared" si="9"/>
        <v>1214523</v>
      </c>
    </row>
    <row r="226" spans="2:14" s="19" customFormat="1" ht="12.75">
      <c r="B226" s="20" t="s">
        <v>448</v>
      </c>
      <c r="C226" s="21" t="s">
        <v>449</v>
      </c>
      <c r="D226" s="22"/>
      <c r="E226" s="22" t="str">
        <f t="shared" si="10"/>
        <v/>
      </c>
      <c r="F226" s="35"/>
      <c r="G226" s="36" t="str">
        <f t="shared" si="11"/>
        <v/>
      </c>
      <c r="H226" s="24"/>
      <c r="I226" s="25"/>
      <c r="J226" s="26" t="str">
        <f t="shared" si="9"/>
        <v/>
      </c>
      <c r="K226" s="24"/>
      <c r="L226" s="24"/>
      <c r="M226" s="24"/>
      <c r="N226" s="24"/>
    </row>
    <row r="227" spans="2:14" s="4" customFormat="1" ht="132">
      <c r="B227" s="27" t="s">
        <v>450</v>
      </c>
      <c r="C227" s="28" t="s">
        <v>415</v>
      </c>
      <c r="D227" s="29" t="s">
        <v>16</v>
      </c>
      <c r="E227" s="30">
        <f t="shared" si="10"/>
        <v>30</v>
      </c>
      <c r="F227" s="31">
        <v>228175</v>
      </c>
      <c r="G227" s="32">
        <f t="shared" si="11"/>
        <v>6845250</v>
      </c>
      <c r="I227" s="33">
        <v>30</v>
      </c>
      <c r="J227" s="34">
        <f t="shared" si="9"/>
        <v>6845250</v>
      </c>
    </row>
    <row r="228" spans="2:14" s="4" customFormat="1" ht="132">
      <c r="B228" s="27" t="s">
        <v>451</v>
      </c>
      <c r="C228" s="28" t="s">
        <v>419</v>
      </c>
      <c r="D228" s="29" t="s">
        <v>16</v>
      </c>
      <c r="E228" s="30">
        <f t="shared" si="10"/>
        <v>90</v>
      </c>
      <c r="F228" s="31">
        <v>814946</v>
      </c>
      <c r="G228" s="32">
        <f t="shared" si="11"/>
        <v>73345140</v>
      </c>
      <c r="I228" s="33">
        <v>90</v>
      </c>
      <c r="J228" s="34">
        <f t="shared" si="9"/>
        <v>73345140</v>
      </c>
    </row>
    <row r="229" spans="2:14" s="4" customFormat="1" ht="72">
      <c r="B229" s="27" t="s">
        <v>452</v>
      </c>
      <c r="C229" s="28" t="s">
        <v>453</v>
      </c>
      <c r="D229" s="29" t="s">
        <v>37</v>
      </c>
      <c r="E229" s="30">
        <f t="shared" si="10"/>
        <v>3</v>
      </c>
      <c r="F229" s="31">
        <v>373932</v>
      </c>
      <c r="G229" s="32">
        <f t="shared" si="11"/>
        <v>1121796</v>
      </c>
      <c r="I229" s="33">
        <v>3</v>
      </c>
      <c r="J229" s="34">
        <f t="shared" si="9"/>
        <v>1121796</v>
      </c>
    </row>
    <row r="230" spans="2:14" s="4" customFormat="1" ht="60">
      <c r="B230" s="27" t="s">
        <v>454</v>
      </c>
      <c r="C230" s="28" t="s">
        <v>445</v>
      </c>
      <c r="D230" s="29" t="s">
        <v>37</v>
      </c>
      <c r="E230" s="30">
        <f t="shared" si="10"/>
        <v>10</v>
      </c>
      <c r="F230" s="31">
        <v>652302</v>
      </c>
      <c r="G230" s="32">
        <f t="shared" si="11"/>
        <v>6523020</v>
      </c>
      <c r="I230" s="33">
        <v>10</v>
      </c>
      <c r="J230" s="34">
        <f t="shared" si="9"/>
        <v>6523020</v>
      </c>
    </row>
    <row r="231" spans="2:14" s="4" customFormat="1" ht="72">
      <c r="B231" s="27" t="s">
        <v>455</v>
      </c>
      <c r="C231" s="28" t="s">
        <v>456</v>
      </c>
      <c r="D231" s="29" t="s">
        <v>37</v>
      </c>
      <c r="E231" s="30">
        <f t="shared" si="10"/>
        <v>12</v>
      </c>
      <c r="F231" s="31">
        <v>581889</v>
      </c>
      <c r="G231" s="32">
        <f t="shared" si="11"/>
        <v>6982668</v>
      </c>
      <c r="I231" s="33">
        <v>12</v>
      </c>
      <c r="J231" s="34">
        <f t="shared" si="9"/>
        <v>6982668</v>
      </c>
    </row>
    <row r="232" spans="2:14" s="19" customFormat="1" ht="12.75">
      <c r="B232" s="20" t="s">
        <v>457</v>
      </c>
      <c r="C232" s="21" t="s">
        <v>458</v>
      </c>
      <c r="D232" s="22"/>
      <c r="E232" s="22" t="str">
        <f t="shared" si="10"/>
        <v/>
      </c>
      <c r="F232" s="35"/>
      <c r="G232" s="36" t="str">
        <f t="shared" si="11"/>
        <v/>
      </c>
      <c r="H232" s="24"/>
      <c r="I232" s="25"/>
      <c r="J232" s="26" t="str">
        <f t="shared" si="9"/>
        <v/>
      </c>
      <c r="K232" s="24"/>
      <c r="L232" s="24"/>
      <c r="M232" s="24"/>
      <c r="N232" s="24"/>
    </row>
    <row r="233" spans="2:14" s="4" customFormat="1" ht="24">
      <c r="B233" s="27" t="s">
        <v>459</v>
      </c>
      <c r="C233" s="28" t="s">
        <v>460</v>
      </c>
      <c r="D233" s="29" t="s">
        <v>37</v>
      </c>
      <c r="E233" s="30">
        <f t="shared" si="10"/>
        <v>9</v>
      </c>
      <c r="F233" s="31">
        <v>2261025</v>
      </c>
      <c r="G233" s="32">
        <f t="shared" si="11"/>
        <v>20349225</v>
      </c>
      <c r="I233" s="33">
        <v>9</v>
      </c>
      <c r="J233" s="34">
        <f t="shared" si="9"/>
        <v>20349225</v>
      </c>
    </row>
    <row r="234" spans="2:14" s="4" customFormat="1" ht="12">
      <c r="B234" s="37">
        <v>12</v>
      </c>
      <c r="C234" s="38" t="s">
        <v>461</v>
      </c>
      <c r="D234" s="39"/>
      <c r="E234" s="39" t="str">
        <f t="shared" si="10"/>
        <v/>
      </c>
      <c r="F234" s="40"/>
      <c r="G234" s="41" t="str">
        <f t="shared" si="11"/>
        <v/>
      </c>
      <c r="I234" s="42"/>
      <c r="J234" s="43" t="str">
        <f t="shared" si="9"/>
        <v/>
      </c>
    </row>
    <row r="235" spans="2:14" s="19" customFormat="1" ht="12.75">
      <c r="B235" s="20" t="s">
        <v>462</v>
      </c>
      <c r="C235" s="21" t="s">
        <v>463</v>
      </c>
      <c r="D235" s="22"/>
      <c r="E235" s="22" t="str">
        <f t="shared" si="10"/>
        <v/>
      </c>
      <c r="F235" s="35"/>
      <c r="G235" s="36" t="str">
        <f t="shared" si="11"/>
        <v/>
      </c>
      <c r="H235" s="24"/>
      <c r="I235" s="25"/>
      <c r="J235" s="26" t="str">
        <f t="shared" si="9"/>
        <v/>
      </c>
      <c r="K235" s="24"/>
      <c r="L235" s="24"/>
      <c r="M235" s="24"/>
      <c r="N235" s="24"/>
    </row>
    <row r="236" spans="2:14" s="4" customFormat="1" ht="120">
      <c r="B236" s="27" t="s">
        <v>464</v>
      </c>
      <c r="C236" s="28" t="s">
        <v>465</v>
      </c>
      <c r="D236" s="29" t="s">
        <v>37</v>
      </c>
      <c r="E236" s="30">
        <f t="shared" si="10"/>
        <v>42</v>
      </c>
      <c r="F236" s="31">
        <v>116039</v>
      </c>
      <c r="G236" s="32">
        <f t="shared" si="11"/>
        <v>4873638</v>
      </c>
      <c r="I236" s="33">
        <v>42</v>
      </c>
      <c r="J236" s="34">
        <f t="shared" si="9"/>
        <v>4873638</v>
      </c>
    </row>
    <row r="237" spans="2:14" s="4" customFormat="1" ht="120">
      <c r="B237" s="27" t="s">
        <v>466</v>
      </c>
      <c r="C237" s="28" t="s">
        <v>467</v>
      </c>
      <c r="D237" s="29" t="s">
        <v>37</v>
      </c>
      <c r="E237" s="30">
        <f t="shared" si="10"/>
        <v>21</v>
      </c>
      <c r="F237" s="31">
        <v>217525</v>
      </c>
      <c r="G237" s="32">
        <f t="shared" si="11"/>
        <v>4568025</v>
      </c>
      <c r="I237" s="33">
        <v>21</v>
      </c>
      <c r="J237" s="34">
        <f t="shared" si="9"/>
        <v>4568025</v>
      </c>
    </row>
    <row r="238" spans="2:14" s="19" customFormat="1" ht="12.75">
      <c r="B238" s="20" t="s">
        <v>468</v>
      </c>
      <c r="C238" s="21" t="s">
        <v>469</v>
      </c>
      <c r="D238" s="22"/>
      <c r="E238" s="22" t="str">
        <f t="shared" si="10"/>
        <v/>
      </c>
      <c r="F238" s="35"/>
      <c r="G238" s="36" t="str">
        <f t="shared" si="11"/>
        <v/>
      </c>
      <c r="H238" s="24"/>
      <c r="I238" s="25"/>
      <c r="J238" s="26" t="str">
        <f t="shared" si="9"/>
        <v/>
      </c>
      <c r="K238" s="24"/>
      <c r="L238" s="24"/>
      <c r="M238" s="24"/>
      <c r="N238" s="24"/>
    </row>
    <row r="239" spans="2:14" s="4" customFormat="1" ht="168">
      <c r="B239" s="27" t="s">
        <v>470</v>
      </c>
      <c r="C239" s="28" t="s">
        <v>471</v>
      </c>
      <c r="D239" s="29" t="s">
        <v>16</v>
      </c>
      <c r="E239" s="30">
        <f t="shared" si="10"/>
        <v>121</v>
      </c>
      <c r="F239" s="31">
        <v>13620</v>
      </c>
      <c r="G239" s="32">
        <f t="shared" si="11"/>
        <v>1648020</v>
      </c>
      <c r="I239" s="33">
        <v>121</v>
      </c>
      <c r="J239" s="34">
        <f t="shared" si="9"/>
        <v>1648020</v>
      </c>
    </row>
    <row r="240" spans="2:14" s="4" customFormat="1" ht="168">
      <c r="B240" s="27" t="s">
        <v>472</v>
      </c>
      <c r="C240" s="28" t="s">
        <v>473</v>
      </c>
      <c r="D240" s="29" t="s">
        <v>16</v>
      </c>
      <c r="E240" s="30">
        <f t="shared" si="10"/>
        <v>34</v>
      </c>
      <c r="F240" s="31">
        <v>22276</v>
      </c>
      <c r="G240" s="32">
        <f t="shared" si="11"/>
        <v>757384</v>
      </c>
      <c r="I240" s="33">
        <v>34</v>
      </c>
      <c r="J240" s="34">
        <f t="shared" si="9"/>
        <v>757384</v>
      </c>
    </row>
    <row r="241" spans="2:14" s="4" customFormat="1" ht="168">
      <c r="B241" s="27" t="s">
        <v>474</v>
      </c>
      <c r="C241" s="28" t="s">
        <v>475</v>
      </c>
      <c r="D241" s="29" t="s">
        <v>16</v>
      </c>
      <c r="E241" s="30">
        <f t="shared" si="10"/>
        <v>2</v>
      </c>
      <c r="F241" s="31">
        <v>56028</v>
      </c>
      <c r="G241" s="32">
        <f t="shared" si="11"/>
        <v>112056</v>
      </c>
      <c r="I241" s="33">
        <v>2</v>
      </c>
      <c r="J241" s="34">
        <f t="shared" si="9"/>
        <v>112056</v>
      </c>
    </row>
    <row r="242" spans="2:14" s="19" customFormat="1" ht="12.75">
      <c r="B242" s="20" t="s">
        <v>476</v>
      </c>
      <c r="C242" s="21" t="s">
        <v>477</v>
      </c>
      <c r="D242" s="22"/>
      <c r="E242" s="22" t="str">
        <f t="shared" si="10"/>
        <v/>
      </c>
      <c r="F242" s="35"/>
      <c r="G242" s="36" t="str">
        <f t="shared" si="11"/>
        <v/>
      </c>
      <c r="H242" s="24"/>
      <c r="I242" s="25"/>
      <c r="J242" s="26" t="str">
        <f t="shared" si="9"/>
        <v/>
      </c>
      <c r="K242" s="24"/>
      <c r="L242" s="24"/>
      <c r="M242" s="24"/>
      <c r="N242" s="24"/>
    </row>
    <row r="243" spans="2:14" s="4" customFormat="1" ht="60">
      <c r="B243" s="27" t="s">
        <v>478</v>
      </c>
      <c r="C243" s="28" t="s">
        <v>479</v>
      </c>
      <c r="D243" s="29" t="s">
        <v>37</v>
      </c>
      <c r="E243" s="30">
        <f t="shared" si="10"/>
        <v>38</v>
      </c>
      <c r="F243" s="31">
        <v>151570</v>
      </c>
      <c r="G243" s="32">
        <f t="shared" si="11"/>
        <v>5759660</v>
      </c>
      <c r="I243" s="33">
        <v>38</v>
      </c>
      <c r="J243" s="34">
        <f t="shared" si="9"/>
        <v>5759660</v>
      </c>
    </row>
    <row r="244" spans="2:14" s="4" customFormat="1" ht="72">
      <c r="B244" s="27" t="s">
        <v>480</v>
      </c>
      <c r="C244" s="28" t="s">
        <v>481</v>
      </c>
      <c r="D244" s="29" t="s">
        <v>37</v>
      </c>
      <c r="E244" s="30">
        <f t="shared" si="10"/>
        <v>19</v>
      </c>
      <c r="F244" s="31">
        <v>420963</v>
      </c>
      <c r="G244" s="32">
        <f t="shared" si="11"/>
        <v>7998297</v>
      </c>
      <c r="I244" s="33">
        <v>19</v>
      </c>
      <c r="J244" s="34">
        <f t="shared" ref="J244:J307" si="12">+IF(I244=0,"",IFERROR(ROUND(I244*ROUND($F244,0),0),""))</f>
        <v>7998297</v>
      </c>
    </row>
    <row r="245" spans="2:14" s="4" customFormat="1" ht="48">
      <c r="B245" s="27" t="s">
        <v>482</v>
      </c>
      <c r="C245" s="28" t="s">
        <v>483</v>
      </c>
      <c r="D245" s="29" t="s">
        <v>37</v>
      </c>
      <c r="E245" s="30">
        <f t="shared" si="10"/>
        <v>13</v>
      </c>
      <c r="F245" s="31">
        <v>577948</v>
      </c>
      <c r="G245" s="32">
        <f t="shared" si="11"/>
        <v>7513324</v>
      </c>
      <c r="I245" s="33">
        <v>13</v>
      </c>
      <c r="J245" s="34">
        <f t="shared" si="12"/>
        <v>7513324</v>
      </c>
    </row>
    <row r="246" spans="2:14" s="4" customFormat="1" ht="12">
      <c r="B246" s="37">
        <v>13</v>
      </c>
      <c r="C246" s="38" t="s">
        <v>484</v>
      </c>
      <c r="D246" s="39"/>
      <c r="E246" s="39" t="str">
        <f t="shared" si="10"/>
        <v/>
      </c>
      <c r="F246" s="40"/>
      <c r="G246" s="41" t="str">
        <f t="shared" si="11"/>
        <v/>
      </c>
      <c r="I246" s="42"/>
      <c r="J246" s="43" t="str">
        <f t="shared" si="12"/>
        <v/>
      </c>
    </row>
    <row r="247" spans="2:14" s="19" customFormat="1" ht="12.75">
      <c r="B247" s="20" t="s">
        <v>485</v>
      </c>
      <c r="C247" s="21" t="s">
        <v>469</v>
      </c>
      <c r="D247" s="22"/>
      <c r="E247" s="22" t="str">
        <f t="shared" si="10"/>
        <v/>
      </c>
      <c r="F247" s="35"/>
      <c r="G247" s="36" t="str">
        <f t="shared" si="11"/>
        <v/>
      </c>
      <c r="H247" s="24"/>
      <c r="I247" s="25"/>
      <c r="J247" s="26" t="str">
        <f t="shared" si="12"/>
        <v/>
      </c>
      <c r="K247" s="24"/>
      <c r="L247" s="24"/>
      <c r="M247" s="24"/>
      <c r="N247" s="24"/>
    </row>
    <row r="248" spans="2:14" s="4" customFormat="1" ht="156">
      <c r="B248" s="27" t="s">
        <v>486</v>
      </c>
      <c r="C248" s="28" t="s">
        <v>487</v>
      </c>
      <c r="D248" s="29" t="s">
        <v>16</v>
      </c>
      <c r="E248" s="30">
        <f t="shared" si="10"/>
        <v>128</v>
      </c>
      <c r="F248" s="31">
        <v>59914</v>
      </c>
      <c r="G248" s="32">
        <f t="shared" si="11"/>
        <v>7668992</v>
      </c>
      <c r="I248" s="33">
        <v>128</v>
      </c>
      <c r="J248" s="34">
        <f t="shared" si="12"/>
        <v>7668992</v>
      </c>
    </row>
    <row r="249" spans="2:14" s="4" customFormat="1" ht="156">
      <c r="B249" s="27" t="s">
        <v>488</v>
      </c>
      <c r="C249" s="28" t="s">
        <v>489</v>
      </c>
      <c r="D249" s="29" t="s">
        <v>16</v>
      </c>
      <c r="E249" s="30">
        <f t="shared" si="10"/>
        <v>16</v>
      </c>
      <c r="F249" s="31">
        <v>69507</v>
      </c>
      <c r="G249" s="32">
        <f t="shared" si="11"/>
        <v>1112112</v>
      </c>
      <c r="I249" s="33">
        <v>16</v>
      </c>
      <c r="J249" s="34">
        <f t="shared" si="12"/>
        <v>1112112</v>
      </c>
    </row>
    <row r="250" spans="2:14" s="4" customFormat="1" ht="156">
      <c r="B250" s="27" t="s">
        <v>490</v>
      </c>
      <c r="C250" s="28" t="s">
        <v>491</v>
      </c>
      <c r="D250" s="29" t="s">
        <v>16</v>
      </c>
      <c r="E250" s="30">
        <f t="shared" si="10"/>
        <v>115</v>
      </c>
      <c r="F250" s="31">
        <v>108384</v>
      </c>
      <c r="G250" s="32">
        <f t="shared" si="11"/>
        <v>12464160</v>
      </c>
      <c r="I250" s="33">
        <v>115</v>
      </c>
      <c r="J250" s="34">
        <f t="shared" si="12"/>
        <v>12464160</v>
      </c>
    </row>
    <row r="251" spans="2:14" s="4" customFormat="1" ht="132">
      <c r="B251" s="27" t="s">
        <v>492</v>
      </c>
      <c r="C251" s="28" t="s">
        <v>493</v>
      </c>
      <c r="D251" s="29" t="s">
        <v>16</v>
      </c>
      <c r="E251" s="30">
        <f t="shared" si="10"/>
        <v>54</v>
      </c>
      <c r="F251" s="31">
        <v>181240</v>
      </c>
      <c r="G251" s="32">
        <f t="shared" si="11"/>
        <v>9786960</v>
      </c>
      <c r="I251" s="33">
        <v>54</v>
      </c>
      <c r="J251" s="34">
        <f t="shared" si="12"/>
        <v>9786960</v>
      </c>
    </row>
    <row r="252" spans="2:14" s="19" customFormat="1" ht="12.75">
      <c r="B252" s="20" t="s">
        <v>494</v>
      </c>
      <c r="C252" s="21" t="s">
        <v>495</v>
      </c>
      <c r="D252" s="22"/>
      <c r="E252" s="22" t="str">
        <f t="shared" si="10"/>
        <v/>
      </c>
      <c r="F252" s="35"/>
      <c r="G252" s="36" t="str">
        <f t="shared" si="11"/>
        <v/>
      </c>
      <c r="H252" s="24"/>
      <c r="I252" s="25"/>
      <c r="J252" s="26" t="str">
        <f t="shared" si="12"/>
        <v/>
      </c>
      <c r="K252" s="24"/>
      <c r="L252" s="24"/>
      <c r="M252" s="24"/>
      <c r="N252" s="24"/>
    </row>
    <row r="253" spans="2:14" s="4" customFormat="1" ht="132">
      <c r="B253" s="27" t="s">
        <v>496</v>
      </c>
      <c r="C253" s="28" t="s">
        <v>497</v>
      </c>
      <c r="D253" s="29" t="s">
        <v>16</v>
      </c>
      <c r="E253" s="30">
        <f t="shared" si="10"/>
        <v>68</v>
      </c>
      <c r="F253" s="31">
        <v>38795</v>
      </c>
      <c r="G253" s="32">
        <f t="shared" si="11"/>
        <v>2638060</v>
      </c>
      <c r="I253" s="33">
        <v>68</v>
      </c>
      <c r="J253" s="34">
        <f t="shared" si="12"/>
        <v>2638060</v>
      </c>
    </row>
    <row r="254" spans="2:14" s="4" customFormat="1" ht="132">
      <c r="B254" s="27" t="s">
        <v>498</v>
      </c>
      <c r="C254" s="28" t="s">
        <v>499</v>
      </c>
      <c r="D254" s="29" t="s">
        <v>16</v>
      </c>
      <c r="E254" s="30">
        <f t="shared" si="10"/>
        <v>5</v>
      </c>
      <c r="F254" s="31">
        <v>75527</v>
      </c>
      <c r="G254" s="32">
        <f t="shared" si="11"/>
        <v>377635</v>
      </c>
      <c r="I254" s="33">
        <v>5</v>
      </c>
      <c r="J254" s="34">
        <f t="shared" si="12"/>
        <v>377635</v>
      </c>
    </row>
    <row r="255" spans="2:14" s="19" customFormat="1" ht="12.75">
      <c r="B255" s="20" t="s">
        <v>500</v>
      </c>
      <c r="C255" s="21" t="s">
        <v>501</v>
      </c>
      <c r="D255" s="22"/>
      <c r="E255" s="22" t="str">
        <f t="shared" si="10"/>
        <v/>
      </c>
      <c r="F255" s="35"/>
      <c r="G255" s="36" t="str">
        <f t="shared" si="11"/>
        <v/>
      </c>
      <c r="H255" s="24"/>
      <c r="I255" s="25"/>
      <c r="J255" s="26" t="str">
        <f t="shared" si="12"/>
        <v/>
      </c>
      <c r="K255" s="24"/>
      <c r="L255" s="24"/>
      <c r="M255" s="24"/>
      <c r="N255" s="24"/>
    </row>
    <row r="256" spans="2:14" s="4" customFormat="1" ht="72">
      <c r="B256" s="27" t="s">
        <v>502</v>
      </c>
      <c r="C256" s="28" t="s">
        <v>503</v>
      </c>
      <c r="D256" s="29" t="s">
        <v>16</v>
      </c>
      <c r="E256" s="30">
        <f t="shared" si="10"/>
        <v>168</v>
      </c>
      <c r="F256" s="31">
        <v>124480</v>
      </c>
      <c r="G256" s="32">
        <f t="shared" si="11"/>
        <v>20912640</v>
      </c>
      <c r="I256" s="33">
        <v>168</v>
      </c>
      <c r="J256" s="34">
        <f t="shared" si="12"/>
        <v>20912640</v>
      </c>
    </row>
    <row r="257" spans="2:14" s="19" customFormat="1" ht="12.75">
      <c r="B257" s="20" t="s">
        <v>504</v>
      </c>
      <c r="C257" s="21" t="s">
        <v>505</v>
      </c>
      <c r="D257" s="22"/>
      <c r="E257" s="22" t="str">
        <f t="shared" si="10"/>
        <v/>
      </c>
      <c r="F257" s="35"/>
      <c r="G257" s="36" t="str">
        <f t="shared" si="11"/>
        <v/>
      </c>
      <c r="H257" s="24"/>
      <c r="I257" s="25"/>
      <c r="J257" s="26" t="str">
        <f t="shared" si="12"/>
        <v/>
      </c>
      <c r="K257" s="24"/>
      <c r="L257" s="24"/>
      <c r="M257" s="24"/>
      <c r="N257" s="24"/>
    </row>
    <row r="258" spans="2:14" s="4" customFormat="1" ht="120">
      <c r="B258" s="27" t="s">
        <v>506</v>
      </c>
      <c r="C258" s="28" t="s">
        <v>507</v>
      </c>
      <c r="D258" s="29" t="s">
        <v>16</v>
      </c>
      <c r="E258" s="30">
        <f t="shared" si="10"/>
        <v>28</v>
      </c>
      <c r="F258" s="31">
        <v>53158</v>
      </c>
      <c r="G258" s="32">
        <f t="shared" si="11"/>
        <v>1488424</v>
      </c>
      <c r="I258" s="33">
        <v>28</v>
      </c>
      <c r="J258" s="34">
        <f t="shared" si="12"/>
        <v>1488424</v>
      </c>
    </row>
    <row r="259" spans="2:14" s="4" customFormat="1" ht="12">
      <c r="B259" s="37">
        <v>14</v>
      </c>
      <c r="C259" s="38" t="s">
        <v>508</v>
      </c>
      <c r="D259" s="39"/>
      <c r="E259" s="39" t="str">
        <f t="shared" si="10"/>
        <v/>
      </c>
      <c r="F259" s="40"/>
      <c r="G259" s="41" t="str">
        <f t="shared" si="11"/>
        <v/>
      </c>
      <c r="I259" s="42"/>
      <c r="J259" s="43" t="str">
        <f t="shared" si="12"/>
        <v/>
      </c>
    </row>
    <row r="260" spans="2:14" s="19" customFormat="1" ht="12.75">
      <c r="B260" s="20" t="s">
        <v>509</v>
      </c>
      <c r="C260" s="21" t="s">
        <v>510</v>
      </c>
      <c r="D260" s="22"/>
      <c r="E260" s="22" t="str">
        <f t="shared" si="10"/>
        <v/>
      </c>
      <c r="F260" s="35"/>
      <c r="G260" s="36" t="str">
        <f t="shared" si="11"/>
        <v/>
      </c>
      <c r="H260" s="24"/>
      <c r="I260" s="25"/>
      <c r="J260" s="26" t="str">
        <f t="shared" si="12"/>
        <v/>
      </c>
      <c r="K260" s="24"/>
      <c r="L260" s="24"/>
      <c r="M260" s="24"/>
      <c r="N260" s="24"/>
    </row>
    <row r="261" spans="2:14" s="4" customFormat="1" ht="84">
      <c r="B261" s="27" t="s">
        <v>511</v>
      </c>
      <c r="C261" s="28" t="s">
        <v>512</v>
      </c>
      <c r="D261" s="29" t="s">
        <v>22</v>
      </c>
      <c r="E261" s="30">
        <f t="shared" si="10"/>
        <v>1</v>
      </c>
      <c r="F261" s="31">
        <v>2197643</v>
      </c>
      <c r="G261" s="32">
        <f t="shared" si="11"/>
        <v>2197643</v>
      </c>
      <c r="I261" s="33">
        <v>1</v>
      </c>
      <c r="J261" s="34">
        <f t="shared" si="12"/>
        <v>2197643</v>
      </c>
    </row>
    <row r="262" spans="2:14" s="4" customFormat="1" ht="60">
      <c r="B262" s="27" t="s">
        <v>513</v>
      </c>
      <c r="C262" s="28" t="s">
        <v>514</v>
      </c>
      <c r="D262" s="29" t="s">
        <v>22</v>
      </c>
      <c r="E262" s="30">
        <f t="shared" si="10"/>
        <v>1</v>
      </c>
      <c r="F262" s="31">
        <v>6616334</v>
      </c>
      <c r="G262" s="32">
        <f t="shared" si="11"/>
        <v>6616334</v>
      </c>
      <c r="I262" s="33">
        <v>1</v>
      </c>
      <c r="J262" s="34">
        <f t="shared" si="12"/>
        <v>6616334</v>
      </c>
    </row>
    <row r="263" spans="2:14" s="4" customFormat="1" ht="60">
      <c r="B263" s="27" t="s">
        <v>515</v>
      </c>
      <c r="C263" s="28" t="s">
        <v>516</v>
      </c>
      <c r="D263" s="29" t="s">
        <v>22</v>
      </c>
      <c r="E263" s="30">
        <f t="shared" ref="E263:E326" si="13">IF((I263)=0,"",I263)</f>
        <v>1</v>
      </c>
      <c r="F263" s="31">
        <v>2439311</v>
      </c>
      <c r="G263" s="32">
        <f t="shared" si="11"/>
        <v>2439311</v>
      </c>
      <c r="I263" s="33">
        <v>1</v>
      </c>
      <c r="J263" s="34">
        <f t="shared" si="12"/>
        <v>2439311</v>
      </c>
    </row>
    <row r="264" spans="2:14" s="19" customFormat="1" ht="12.75">
      <c r="B264" s="20" t="s">
        <v>517</v>
      </c>
      <c r="C264" s="21" t="s">
        <v>518</v>
      </c>
      <c r="D264" s="22"/>
      <c r="E264" s="22" t="str">
        <f t="shared" si="13"/>
        <v/>
      </c>
      <c r="F264" s="35"/>
      <c r="G264" s="36" t="str">
        <f t="shared" si="11"/>
        <v/>
      </c>
      <c r="H264" s="24"/>
      <c r="I264" s="25"/>
      <c r="J264" s="26" t="str">
        <f t="shared" si="12"/>
        <v/>
      </c>
      <c r="K264" s="24"/>
      <c r="L264" s="24"/>
      <c r="M264" s="24"/>
      <c r="N264" s="24"/>
    </row>
    <row r="265" spans="2:14" s="4" customFormat="1" ht="60">
      <c r="B265" s="27" t="s">
        <v>519</v>
      </c>
      <c r="C265" s="28" t="s">
        <v>520</v>
      </c>
      <c r="D265" s="29" t="s">
        <v>37</v>
      </c>
      <c r="E265" s="30">
        <f t="shared" si="13"/>
        <v>1</v>
      </c>
      <c r="F265" s="31">
        <v>551904</v>
      </c>
      <c r="G265" s="32">
        <f t="shared" ref="G265:G328" si="14">+IF(E265=0,"",IFERROR(ROUND(E265*ROUND($F265,0),0),""))</f>
        <v>551904</v>
      </c>
      <c r="I265" s="33">
        <v>1</v>
      </c>
      <c r="J265" s="34">
        <f t="shared" si="12"/>
        <v>551904</v>
      </c>
    </row>
    <row r="266" spans="2:14" s="4" customFormat="1" ht="48">
      <c r="B266" s="27" t="s">
        <v>521</v>
      </c>
      <c r="C266" s="28" t="s">
        <v>522</v>
      </c>
      <c r="D266" s="29" t="s">
        <v>37</v>
      </c>
      <c r="E266" s="30">
        <f t="shared" si="13"/>
        <v>9</v>
      </c>
      <c r="F266" s="31">
        <v>50645</v>
      </c>
      <c r="G266" s="32">
        <f t="shared" si="14"/>
        <v>455805</v>
      </c>
      <c r="I266" s="33">
        <v>9</v>
      </c>
      <c r="J266" s="34">
        <f t="shared" si="12"/>
        <v>455805</v>
      </c>
    </row>
    <row r="267" spans="2:14" s="19" customFormat="1" ht="12.75">
      <c r="B267" s="20" t="s">
        <v>523</v>
      </c>
      <c r="C267" s="21" t="s">
        <v>524</v>
      </c>
      <c r="D267" s="22"/>
      <c r="E267" s="22" t="str">
        <f t="shared" si="13"/>
        <v/>
      </c>
      <c r="F267" s="35"/>
      <c r="G267" s="36" t="str">
        <f t="shared" si="14"/>
        <v/>
      </c>
      <c r="H267" s="24"/>
      <c r="I267" s="25"/>
      <c r="J267" s="26" t="str">
        <f t="shared" si="12"/>
        <v/>
      </c>
      <c r="K267" s="24"/>
      <c r="L267" s="24"/>
      <c r="M267" s="24"/>
      <c r="N267" s="24"/>
    </row>
    <row r="268" spans="2:14" s="4" customFormat="1" ht="60">
      <c r="B268" s="27" t="s">
        <v>525</v>
      </c>
      <c r="C268" s="28" t="s">
        <v>526</v>
      </c>
      <c r="D268" s="29" t="s">
        <v>16</v>
      </c>
      <c r="E268" s="30">
        <f t="shared" si="13"/>
        <v>40</v>
      </c>
      <c r="F268" s="31">
        <v>194260</v>
      </c>
      <c r="G268" s="32">
        <f t="shared" si="14"/>
        <v>7770400</v>
      </c>
      <c r="I268" s="33">
        <v>40</v>
      </c>
      <c r="J268" s="34">
        <f t="shared" si="12"/>
        <v>7770400</v>
      </c>
    </row>
    <row r="269" spans="2:14" s="4" customFormat="1" ht="48">
      <c r="B269" s="27" t="s">
        <v>527</v>
      </c>
      <c r="C269" s="28" t="s">
        <v>528</v>
      </c>
      <c r="D269" s="29" t="s">
        <v>16</v>
      </c>
      <c r="E269" s="30">
        <f t="shared" si="13"/>
        <v>10</v>
      </c>
      <c r="F269" s="31">
        <v>63430</v>
      </c>
      <c r="G269" s="32">
        <f t="shared" si="14"/>
        <v>634300</v>
      </c>
      <c r="I269" s="33">
        <v>10</v>
      </c>
      <c r="J269" s="34">
        <f t="shared" si="12"/>
        <v>634300</v>
      </c>
    </row>
    <row r="270" spans="2:14" s="4" customFormat="1" ht="60">
      <c r="B270" s="27" t="s">
        <v>529</v>
      </c>
      <c r="C270" s="28" t="s">
        <v>530</v>
      </c>
      <c r="D270" s="29" t="s">
        <v>16</v>
      </c>
      <c r="E270" s="30">
        <f t="shared" si="13"/>
        <v>20</v>
      </c>
      <c r="F270" s="31">
        <v>58899</v>
      </c>
      <c r="G270" s="32">
        <f t="shared" si="14"/>
        <v>1177980</v>
      </c>
      <c r="I270" s="33">
        <v>20</v>
      </c>
      <c r="J270" s="34">
        <f t="shared" si="12"/>
        <v>1177980</v>
      </c>
    </row>
    <row r="271" spans="2:14" s="4" customFormat="1" ht="72">
      <c r="B271" s="27" t="s">
        <v>531</v>
      </c>
      <c r="C271" s="28" t="s">
        <v>532</v>
      </c>
      <c r="D271" s="29" t="s">
        <v>16</v>
      </c>
      <c r="E271" s="30">
        <f t="shared" si="13"/>
        <v>15</v>
      </c>
      <c r="F271" s="31">
        <v>24366</v>
      </c>
      <c r="G271" s="32">
        <f t="shared" si="14"/>
        <v>365490</v>
      </c>
      <c r="I271" s="33">
        <v>15</v>
      </c>
      <c r="J271" s="34">
        <f t="shared" si="12"/>
        <v>365490</v>
      </c>
    </row>
    <row r="272" spans="2:14" s="4" customFormat="1" ht="60">
      <c r="B272" s="27" t="s">
        <v>533</v>
      </c>
      <c r="C272" s="28" t="s">
        <v>534</v>
      </c>
      <c r="D272" s="29" t="s">
        <v>16</v>
      </c>
      <c r="E272" s="30">
        <f t="shared" si="13"/>
        <v>10</v>
      </c>
      <c r="F272" s="31">
        <v>26820</v>
      </c>
      <c r="G272" s="32">
        <f t="shared" si="14"/>
        <v>268200</v>
      </c>
      <c r="I272" s="33">
        <v>10</v>
      </c>
      <c r="J272" s="34">
        <f t="shared" si="12"/>
        <v>268200</v>
      </c>
    </row>
    <row r="273" spans="2:14" s="4" customFormat="1" ht="48">
      <c r="B273" s="27" t="s">
        <v>535</v>
      </c>
      <c r="C273" s="28" t="s">
        <v>536</v>
      </c>
      <c r="D273" s="29" t="s">
        <v>16</v>
      </c>
      <c r="E273" s="30">
        <f t="shared" si="13"/>
        <v>90</v>
      </c>
      <c r="F273" s="31">
        <v>25188</v>
      </c>
      <c r="G273" s="32">
        <f t="shared" si="14"/>
        <v>2266920</v>
      </c>
      <c r="I273" s="33">
        <v>90</v>
      </c>
      <c r="J273" s="34">
        <f t="shared" si="12"/>
        <v>2266920</v>
      </c>
    </row>
    <row r="274" spans="2:14" s="4" customFormat="1" ht="48">
      <c r="B274" s="27" t="s">
        <v>537</v>
      </c>
      <c r="C274" s="28" t="s">
        <v>538</v>
      </c>
      <c r="D274" s="29" t="s">
        <v>16</v>
      </c>
      <c r="E274" s="30">
        <f t="shared" si="13"/>
        <v>15</v>
      </c>
      <c r="F274" s="31">
        <v>28326</v>
      </c>
      <c r="G274" s="32">
        <f t="shared" si="14"/>
        <v>424890</v>
      </c>
      <c r="I274" s="33">
        <v>15</v>
      </c>
      <c r="J274" s="34">
        <f t="shared" si="12"/>
        <v>424890</v>
      </c>
    </row>
    <row r="275" spans="2:14" s="4" customFormat="1" ht="48">
      <c r="B275" s="27" t="s">
        <v>539</v>
      </c>
      <c r="C275" s="28" t="s">
        <v>540</v>
      </c>
      <c r="D275" s="29" t="s">
        <v>37</v>
      </c>
      <c r="E275" s="30">
        <f t="shared" si="13"/>
        <v>10</v>
      </c>
      <c r="F275" s="31">
        <v>15846</v>
      </c>
      <c r="G275" s="32">
        <f t="shared" si="14"/>
        <v>158460</v>
      </c>
      <c r="I275" s="33">
        <v>10</v>
      </c>
      <c r="J275" s="34">
        <f t="shared" si="12"/>
        <v>158460</v>
      </c>
    </row>
    <row r="276" spans="2:14" s="4" customFormat="1" ht="48">
      <c r="B276" s="27" t="s">
        <v>541</v>
      </c>
      <c r="C276" s="28" t="s">
        <v>542</v>
      </c>
      <c r="D276" s="29" t="s">
        <v>37</v>
      </c>
      <c r="E276" s="30">
        <f t="shared" si="13"/>
        <v>2</v>
      </c>
      <c r="F276" s="31">
        <v>344210</v>
      </c>
      <c r="G276" s="32">
        <f t="shared" si="14"/>
        <v>688420</v>
      </c>
      <c r="I276" s="33">
        <v>2</v>
      </c>
      <c r="J276" s="34">
        <f t="shared" si="12"/>
        <v>688420</v>
      </c>
    </row>
    <row r="277" spans="2:14" s="4" customFormat="1" ht="48">
      <c r="B277" s="27" t="s">
        <v>543</v>
      </c>
      <c r="C277" s="28" t="s">
        <v>544</v>
      </c>
      <c r="D277" s="29" t="s">
        <v>37</v>
      </c>
      <c r="E277" s="30">
        <f t="shared" si="13"/>
        <v>1</v>
      </c>
      <c r="F277" s="31">
        <v>70660</v>
      </c>
      <c r="G277" s="32">
        <f t="shared" si="14"/>
        <v>70660</v>
      </c>
      <c r="I277" s="33">
        <v>1</v>
      </c>
      <c r="J277" s="34">
        <f t="shared" si="12"/>
        <v>70660</v>
      </c>
    </row>
    <row r="278" spans="2:14" s="4" customFormat="1" ht="48">
      <c r="B278" s="27" t="s">
        <v>545</v>
      </c>
      <c r="C278" s="28" t="s">
        <v>546</v>
      </c>
      <c r="D278" s="29" t="s">
        <v>37</v>
      </c>
      <c r="E278" s="30">
        <f t="shared" si="13"/>
        <v>1</v>
      </c>
      <c r="F278" s="31">
        <v>50618</v>
      </c>
      <c r="G278" s="32">
        <f t="shared" si="14"/>
        <v>50618</v>
      </c>
      <c r="I278" s="33">
        <v>1</v>
      </c>
      <c r="J278" s="34">
        <f t="shared" si="12"/>
        <v>50618</v>
      </c>
    </row>
    <row r="279" spans="2:14" s="19" customFormat="1" ht="12.75">
      <c r="B279" s="20" t="s">
        <v>547</v>
      </c>
      <c r="C279" s="21" t="s">
        <v>548</v>
      </c>
      <c r="D279" s="22"/>
      <c r="E279" s="22" t="str">
        <f t="shared" si="13"/>
        <v/>
      </c>
      <c r="F279" s="35"/>
      <c r="G279" s="36" t="str">
        <f t="shared" si="14"/>
        <v/>
      </c>
      <c r="H279" s="24"/>
      <c r="I279" s="25"/>
      <c r="J279" s="26" t="str">
        <f t="shared" si="12"/>
        <v/>
      </c>
      <c r="K279" s="24"/>
      <c r="L279" s="24"/>
      <c r="M279" s="24"/>
      <c r="N279" s="24"/>
    </row>
    <row r="280" spans="2:14" s="4" customFormat="1" ht="72">
      <c r="B280" s="27" t="s">
        <v>549</v>
      </c>
      <c r="C280" s="28" t="s">
        <v>550</v>
      </c>
      <c r="D280" s="29" t="s">
        <v>16</v>
      </c>
      <c r="E280" s="30">
        <f t="shared" si="13"/>
        <v>40</v>
      </c>
      <c r="F280" s="31">
        <v>134575</v>
      </c>
      <c r="G280" s="32">
        <f t="shared" si="14"/>
        <v>5383000</v>
      </c>
      <c r="I280" s="33">
        <v>40</v>
      </c>
      <c r="J280" s="34">
        <f t="shared" si="12"/>
        <v>5383000</v>
      </c>
    </row>
    <row r="281" spans="2:14" s="4" customFormat="1" ht="60">
      <c r="B281" s="27" t="s">
        <v>551</v>
      </c>
      <c r="C281" s="28" t="s">
        <v>552</v>
      </c>
      <c r="D281" s="29" t="s">
        <v>37</v>
      </c>
      <c r="E281" s="30">
        <f t="shared" si="13"/>
        <v>26</v>
      </c>
      <c r="F281" s="31">
        <v>32096</v>
      </c>
      <c r="G281" s="32">
        <f t="shared" si="14"/>
        <v>834496</v>
      </c>
      <c r="I281" s="33">
        <v>26</v>
      </c>
      <c r="J281" s="34">
        <f t="shared" si="12"/>
        <v>834496</v>
      </c>
    </row>
    <row r="282" spans="2:14" s="19" customFormat="1" ht="12.75">
      <c r="B282" s="20" t="s">
        <v>553</v>
      </c>
      <c r="C282" s="21" t="s">
        <v>554</v>
      </c>
      <c r="D282" s="22"/>
      <c r="E282" s="22" t="str">
        <f t="shared" si="13"/>
        <v/>
      </c>
      <c r="F282" s="35"/>
      <c r="G282" s="36" t="str">
        <f t="shared" si="14"/>
        <v/>
      </c>
      <c r="H282" s="24"/>
      <c r="I282" s="25"/>
      <c r="J282" s="26" t="str">
        <f t="shared" si="12"/>
        <v/>
      </c>
      <c r="K282" s="24"/>
      <c r="L282" s="24"/>
      <c r="M282" s="24"/>
      <c r="N282" s="24"/>
    </row>
    <row r="283" spans="2:14" s="4" customFormat="1" ht="72">
      <c r="B283" s="27" t="s">
        <v>555</v>
      </c>
      <c r="C283" s="28" t="s">
        <v>556</v>
      </c>
      <c r="D283" s="29" t="s">
        <v>37</v>
      </c>
      <c r="E283" s="30">
        <f t="shared" si="13"/>
        <v>18</v>
      </c>
      <c r="F283" s="31">
        <v>136814</v>
      </c>
      <c r="G283" s="32">
        <f t="shared" si="14"/>
        <v>2462652</v>
      </c>
      <c r="I283" s="33">
        <v>18</v>
      </c>
      <c r="J283" s="34">
        <f t="shared" si="12"/>
        <v>2462652</v>
      </c>
    </row>
    <row r="284" spans="2:14" s="4" customFormat="1" ht="72">
      <c r="B284" s="27" t="s">
        <v>557</v>
      </c>
      <c r="C284" s="28" t="s">
        <v>558</v>
      </c>
      <c r="D284" s="29" t="s">
        <v>37</v>
      </c>
      <c r="E284" s="30">
        <f t="shared" si="13"/>
        <v>3</v>
      </c>
      <c r="F284" s="31">
        <v>190822</v>
      </c>
      <c r="G284" s="32">
        <f t="shared" si="14"/>
        <v>572466</v>
      </c>
      <c r="I284" s="33">
        <v>3</v>
      </c>
      <c r="J284" s="34">
        <f t="shared" si="12"/>
        <v>572466</v>
      </c>
    </row>
    <row r="285" spans="2:14" s="4" customFormat="1" ht="60">
      <c r="B285" s="27" t="s">
        <v>559</v>
      </c>
      <c r="C285" s="28" t="s">
        <v>560</v>
      </c>
      <c r="D285" s="29" t="s">
        <v>37</v>
      </c>
      <c r="E285" s="30">
        <f t="shared" si="13"/>
        <v>2</v>
      </c>
      <c r="F285" s="31">
        <v>178222</v>
      </c>
      <c r="G285" s="32">
        <f t="shared" si="14"/>
        <v>356444</v>
      </c>
      <c r="I285" s="33">
        <v>2</v>
      </c>
      <c r="J285" s="34">
        <f t="shared" si="12"/>
        <v>356444</v>
      </c>
    </row>
    <row r="286" spans="2:14" s="4" customFormat="1" ht="60">
      <c r="B286" s="27" t="s">
        <v>561</v>
      </c>
      <c r="C286" s="28" t="s">
        <v>562</v>
      </c>
      <c r="D286" s="29" t="s">
        <v>37</v>
      </c>
      <c r="E286" s="30">
        <f t="shared" si="13"/>
        <v>23</v>
      </c>
      <c r="F286" s="31">
        <v>141112</v>
      </c>
      <c r="G286" s="32">
        <f t="shared" si="14"/>
        <v>3245576</v>
      </c>
      <c r="I286" s="33">
        <v>23</v>
      </c>
      <c r="J286" s="34">
        <f t="shared" si="12"/>
        <v>3245576</v>
      </c>
    </row>
    <row r="287" spans="2:14" s="4" customFormat="1" ht="60">
      <c r="B287" s="27" t="s">
        <v>563</v>
      </c>
      <c r="C287" s="28" t="s">
        <v>564</v>
      </c>
      <c r="D287" s="29" t="s">
        <v>37</v>
      </c>
      <c r="E287" s="30">
        <f t="shared" si="13"/>
        <v>1</v>
      </c>
      <c r="F287" s="31">
        <v>165893</v>
      </c>
      <c r="G287" s="32">
        <f t="shared" si="14"/>
        <v>165893</v>
      </c>
      <c r="I287" s="33">
        <v>1</v>
      </c>
      <c r="J287" s="34">
        <f t="shared" si="12"/>
        <v>165893</v>
      </c>
    </row>
    <row r="288" spans="2:14" s="4" customFormat="1" ht="60">
      <c r="B288" s="27" t="s">
        <v>565</v>
      </c>
      <c r="C288" s="28" t="s">
        <v>566</v>
      </c>
      <c r="D288" s="29" t="s">
        <v>37</v>
      </c>
      <c r="E288" s="30">
        <f t="shared" si="13"/>
        <v>52</v>
      </c>
      <c r="F288" s="31">
        <v>142721</v>
      </c>
      <c r="G288" s="32">
        <f t="shared" si="14"/>
        <v>7421492</v>
      </c>
      <c r="I288" s="33">
        <v>52</v>
      </c>
      <c r="J288" s="34">
        <f t="shared" si="12"/>
        <v>7421492</v>
      </c>
    </row>
    <row r="289" spans="2:14" s="4" customFormat="1" ht="60">
      <c r="B289" s="27" t="s">
        <v>567</v>
      </c>
      <c r="C289" s="28" t="s">
        <v>568</v>
      </c>
      <c r="D289" s="29" t="s">
        <v>37</v>
      </c>
      <c r="E289" s="30">
        <f t="shared" si="13"/>
        <v>5</v>
      </c>
      <c r="F289" s="31">
        <v>142721</v>
      </c>
      <c r="G289" s="32">
        <f t="shared" si="14"/>
        <v>713605</v>
      </c>
      <c r="I289" s="33">
        <v>5</v>
      </c>
      <c r="J289" s="34">
        <f t="shared" si="12"/>
        <v>713605</v>
      </c>
    </row>
    <row r="290" spans="2:14" s="4" customFormat="1" ht="60">
      <c r="B290" s="27" t="s">
        <v>569</v>
      </c>
      <c r="C290" s="28" t="s">
        <v>570</v>
      </c>
      <c r="D290" s="29" t="s">
        <v>37</v>
      </c>
      <c r="E290" s="30">
        <f t="shared" si="13"/>
        <v>13</v>
      </c>
      <c r="F290" s="31">
        <v>186921</v>
      </c>
      <c r="G290" s="32">
        <f t="shared" si="14"/>
        <v>2429973</v>
      </c>
      <c r="I290" s="33">
        <v>13</v>
      </c>
      <c r="J290" s="34">
        <f t="shared" si="12"/>
        <v>2429973</v>
      </c>
    </row>
    <row r="291" spans="2:14" s="4" customFormat="1" ht="60">
      <c r="B291" s="27" t="s">
        <v>571</v>
      </c>
      <c r="C291" s="28" t="s">
        <v>572</v>
      </c>
      <c r="D291" s="29" t="s">
        <v>37</v>
      </c>
      <c r="E291" s="30">
        <f t="shared" si="13"/>
        <v>9</v>
      </c>
      <c r="F291" s="31">
        <v>241796</v>
      </c>
      <c r="G291" s="32">
        <f t="shared" si="14"/>
        <v>2176164</v>
      </c>
      <c r="I291" s="33">
        <v>9</v>
      </c>
      <c r="J291" s="34">
        <f t="shared" si="12"/>
        <v>2176164</v>
      </c>
    </row>
    <row r="292" spans="2:14" s="4" customFormat="1" ht="60">
      <c r="B292" s="27" t="s">
        <v>573</v>
      </c>
      <c r="C292" s="28" t="s">
        <v>574</v>
      </c>
      <c r="D292" s="29" t="s">
        <v>37</v>
      </c>
      <c r="E292" s="30">
        <f t="shared" si="13"/>
        <v>11</v>
      </c>
      <c r="F292" s="31">
        <v>241796</v>
      </c>
      <c r="G292" s="32">
        <f t="shared" si="14"/>
        <v>2659756</v>
      </c>
      <c r="I292" s="33">
        <v>11</v>
      </c>
      <c r="J292" s="34">
        <f t="shared" si="12"/>
        <v>2659756</v>
      </c>
    </row>
    <row r="293" spans="2:14" s="4" customFormat="1" ht="48">
      <c r="B293" s="27" t="s">
        <v>575</v>
      </c>
      <c r="C293" s="28" t="s">
        <v>576</v>
      </c>
      <c r="D293" s="29" t="s">
        <v>37</v>
      </c>
      <c r="E293" s="30">
        <f t="shared" si="13"/>
        <v>12</v>
      </c>
      <c r="F293" s="31">
        <v>46237</v>
      </c>
      <c r="G293" s="32">
        <f t="shared" si="14"/>
        <v>554844</v>
      </c>
      <c r="I293" s="33">
        <v>12</v>
      </c>
      <c r="J293" s="34">
        <f t="shared" si="12"/>
        <v>554844</v>
      </c>
    </row>
    <row r="294" spans="2:14" s="4" customFormat="1" ht="60">
      <c r="B294" s="27" t="s">
        <v>577</v>
      </c>
      <c r="C294" s="28" t="s">
        <v>578</v>
      </c>
      <c r="D294" s="29" t="s">
        <v>37</v>
      </c>
      <c r="E294" s="30">
        <f t="shared" si="13"/>
        <v>3</v>
      </c>
      <c r="F294" s="31">
        <v>181641</v>
      </c>
      <c r="G294" s="32">
        <f t="shared" si="14"/>
        <v>544923</v>
      </c>
      <c r="I294" s="33">
        <v>3</v>
      </c>
      <c r="J294" s="34">
        <f t="shared" si="12"/>
        <v>544923</v>
      </c>
    </row>
    <row r="295" spans="2:14" s="4" customFormat="1" ht="48">
      <c r="B295" s="27" t="s">
        <v>579</v>
      </c>
      <c r="C295" s="28" t="s">
        <v>580</v>
      </c>
      <c r="D295" s="29" t="s">
        <v>16</v>
      </c>
      <c r="E295" s="30">
        <f t="shared" si="13"/>
        <v>5</v>
      </c>
      <c r="F295" s="31">
        <v>42507</v>
      </c>
      <c r="G295" s="32">
        <f t="shared" si="14"/>
        <v>212535</v>
      </c>
      <c r="I295" s="33">
        <v>5</v>
      </c>
      <c r="J295" s="34">
        <f t="shared" si="12"/>
        <v>212535</v>
      </c>
    </row>
    <row r="296" spans="2:14" s="4" customFormat="1" ht="48">
      <c r="B296" s="27" t="s">
        <v>581</v>
      </c>
      <c r="C296" s="28" t="s">
        <v>582</v>
      </c>
      <c r="D296" s="29" t="s">
        <v>16</v>
      </c>
      <c r="E296" s="30">
        <f t="shared" si="13"/>
        <v>10</v>
      </c>
      <c r="F296" s="31">
        <v>26142</v>
      </c>
      <c r="G296" s="32">
        <f t="shared" si="14"/>
        <v>261420</v>
      </c>
      <c r="I296" s="33">
        <v>10</v>
      </c>
      <c r="J296" s="34">
        <f t="shared" si="12"/>
        <v>261420</v>
      </c>
    </row>
    <row r="297" spans="2:14" s="19" customFormat="1" ht="12.75">
      <c r="B297" s="20" t="s">
        <v>583</v>
      </c>
      <c r="C297" s="21" t="s">
        <v>584</v>
      </c>
      <c r="D297" s="22"/>
      <c r="E297" s="22" t="str">
        <f t="shared" si="13"/>
        <v/>
      </c>
      <c r="F297" s="35"/>
      <c r="G297" s="36" t="str">
        <f t="shared" si="14"/>
        <v/>
      </c>
      <c r="H297" s="24"/>
      <c r="I297" s="25"/>
      <c r="J297" s="26" t="str">
        <f t="shared" si="12"/>
        <v/>
      </c>
      <c r="K297" s="24"/>
      <c r="L297" s="24"/>
      <c r="M297" s="24"/>
      <c r="N297" s="24"/>
    </row>
    <row r="298" spans="2:14" s="4" customFormat="1" ht="84">
      <c r="B298" s="27" t="s">
        <v>585</v>
      </c>
      <c r="C298" s="28" t="s">
        <v>586</v>
      </c>
      <c r="D298" s="29" t="s">
        <v>37</v>
      </c>
      <c r="E298" s="30">
        <f t="shared" si="13"/>
        <v>1</v>
      </c>
      <c r="F298" s="31">
        <v>960790</v>
      </c>
      <c r="G298" s="32">
        <f t="shared" si="14"/>
        <v>960790</v>
      </c>
      <c r="I298" s="33">
        <v>1</v>
      </c>
      <c r="J298" s="34">
        <f t="shared" si="12"/>
        <v>960790</v>
      </c>
    </row>
    <row r="299" spans="2:14" s="4" customFormat="1" ht="48">
      <c r="B299" s="27" t="s">
        <v>587</v>
      </c>
      <c r="C299" s="28" t="s">
        <v>588</v>
      </c>
      <c r="D299" s="29" t="s">
        <v>37</v>
      </c>
      <c r="E299" s="30">
        <f t="shared" si="13"/>
        <v>1</v>
      </c>
      <c r="F299" s="31">
        <v>1447635</v>
      </c>
      <c r="G299" s="32">
        <f t="shared" si="14"/>
        <v>1447635</v>
      </c>
      <c r="I299" s="33">
        <v>1</v>
      </c>
      <c r="J299" s="34">
        <f t="shared" si="12"/>
        <v>1447635</v>
      </c>
    </row>
    <row r="300" spans="2:14" s="4" customFormat="1" ht="36">
      <c r="B300" s="27" t="s">
        <v>589</v>
      </c>
      <c r="C300" s="28" t="s">
        <v>590</v>
      </c>
      <c r="D300" s="29" t="s">
        <v>37</v>
      </c>
      <c r="E300" s="30">
        <f t="shared" si="13"/>
        <v>2</v>
      </c>
      <c r="F300" s="31">
        <v>59094</v>
      </c>
      <c r="G300" s="32">
        <f t="shared" si="14"/>
        <v>118188</v>
      </c>
      <c r="I300" s="33">
        <v>2</v>
      </c>
      <c r="J300" s="34">
        <f t="shared" si="12"/>
        <v>118188</v>
      </c>
    </row>
    <row r="301" spans="2:14" s="4" customFormat="1" ht="48">
      <c r="B301" s="27" t="s">
        <v>591</v>
      </c>
      <c r="C301" s="28" t="s">
        <v>592</v>
      </c>
      <c r="D301" s="29" t="s">
        <v>37</v>
      </c>
      <c r="E301" s="30">
        <f t="shared" si="13"/>
        <v>9</v>
      </c>
      <c r="F301" s="31">
        <v>20278</v>
      </c>
      <c r="G301" s="32">
        <f t="shared" si="14"/>
        <v>182502</v>
      </c>
      <c r="I301" s="33">
        <v>9</v>
      </c>
      <c r="J301" s="34">
        <f t="shared" si="12"/>
        <v>182502</v>
      </c>
    </row>
    <row r="302" spans="2:14" s="4" customFormat="1" ht="36">
      <c r="B302" s="27" t="s">
        <v>593</v>
      </c>
      <c r="C302" s="28" t="s">
        <v>594</v>
      </c>
      <c r="D302" s="29" t="s">
        <v>37</v>
      </c>
      <c r="E302" s="30">
        <f t="shared" si="13"/>
        <v>9</v>
      </c>
      <c r="F302" s="31">
        <v>45062</v>
      </c>
      <c r="G302" s="32">
        <f t="shared" si="14"/>
        <v>405558</v>
      </c>
      <c r="I302" s="33">
        <v>9</v>
      </c>
      <c r="J302" s="34">
        <f t="shared" si="12"/>
        <v>405558</v>
      </c>
    </row>
    <row r="303" spans="2:14" s="4" customFormat="1" ht="36">
      <c r="B303" s="27" t="s">
        <v>595</v>
      </c>
      <c r="C303" s="28" t="s">
        <v>596</v>
      </c>
      <c r="D303" s="29" t="s">
        <v>37</v>
      </c>
      <c r="E303" s="30">
        <f t="shared" si="13"/>
        <v>1</v>
      </c>
      <c r="F303" s="31">
        <v>172567</v>
      </c>
      <c r="G303" s="32">
        <f t="shared" si="14"/>
        <v>172567</v>
      </c>
      <c r="I303" s="33">
        <v>1</v>
      </c>
      <c r="J303" s="34">
        <f t="shared" si="12"/>
        <v>172567</v>
      </c>
    </row>
    <row r="304" spans="2:14" s="4" customFormat="1" ht="48">
      <c r="B304" s="27" t="s">
        <v>597</v>
      </c>
      <c r="C304" s="28" t="s">
        <v>598</v>
      </c>
      <c r="D304" s="29" t="s">
        <v>37</v>
      </c>
      <c r="E304" s="30">
        <f t="shared" si="13"/>
        <v>1</v>
      </c>
      <c r="F304" s="31">
        <v>456031</v>
      </c>
      <c r="G304" s="32">
        <f t="shared" si="14"/>
        <v>456031</v>
      </c>
      <c r="I304" s="33">
        <v>1</v>
      </c>
      <c r="J304" s="34">
        <f t="shared" si="12"/>
        <v>456031</v>
      </c>
    </row>
    <row r="305" spans="2:14" s="4" customFormat="1" ht="36">
      <c r="B305" s="27" t="s">
        <v>599</v>
      </c>
      <c r="C305" s="28" t="s">
        <v>600</v>
      </c>
      <c r="D305" s="29" t="s">
        <v>37</v>
      </c>
      <c r="E305" s="30">
        <f t="shared" si="13"/>
        <v>1</v>
      </c>
      <c r="F305" s="31">
        <v>29197</v>
      </c>
      <c r="G305" s="32">
        <f t="shared" si="14"/>
        <v>29197</v>
      </c>
      <c r="I305" s="33">
        <v>1</v>
      </c>
      <c r="J305" s="34">
        <f t="shared" si="12"/>
        <v>29197</v>
      </c>
    </row>
    <row r="306" spans="2:14" s="4" customFormat="1" ht="36">
      <c r="B306" s="27" t="s">
        <v>601</v>
      </c>
      <c r="C306" s="28" t="s">
        <v>602</v>
      </c>
      <c r="D306" s="29" t="s">
        <v>37</v>
      </c>
      <c r="E306" s="30">
        <f t="shared" si="13"/>
        <v>1</v>
      </c>
      <c r="F306" s="31">
        <v>1418007</v>
      </c>
      <c r="G306" s="32">
        <f t="shared" si="14"/>
        <v>1418007</v>
      </c>
      <c r="I306" s="33">
        <v>1</v>
      </c>
      <c r="J306" s="34">
        <f t="shared" si="12"/>
        <v>1418007</v>
      </c>
    </row>
    <row r="307" spans="2:14" s="4" customFormat="1" ht="48">
      <c r="B307" s="27" t="s">
        <v>603</v>
      </c>
      <c r="C307" s="28" t="s">
        <v>604</v>
      </c>
      <c r="D307" s="29" t="s">
        <v>16</v>
      </c>
      <c r="E307" s="30">
        <f t="shared" si="13"/>
        <v>235</v>
      </c>
      <c r="F307" s="31">
        <v>10841</v>
      </c>
      <c r="G307" s="32">
        <f t="shared" si="14"/>
        <v>2547635</v>
      </c>
      <c r="I307" s="33">
        <v>235</v>
      </c>
      <c r="J307" s="34">
        <f t="shared" si="12"/>
        <v>2547635</v>
      </c>
    </row>
    <row r="308" spans="2:14" s="19" customFormat="1" ht="12.75">
      <c r="B308" s="20" t="s">
        <v>605</v>
      </c>
      <c r="C308" s="21" t="s">
        <v>606</v>
      </c>
      <c r="D308" s="22"/>
      <c r="E308" s="22" t="str">
        <f t="shared" si="13"/>
        <v/>
      </c>
      <c r="F308" s="35"/>
      <c r="G308" s="36" t="str">
        <f t="shared" si="14"/>
        <v/>
      </c>
      <c r="H308" s="24"/>
      <c r="I308" s="25"/>
      <c r="J308" s="26" t="str">
        <f t="shared" ref="J308:J371" si="15">+IF(I308=0,"",IFERROR(ROUND(I308*ROUND($F308,0),0),""))</f>
        <v/>
      </c>
      <c r="K308" s="24"/>
      <c r="L308" s="24"/>
      <c r="M308" s="24"/>
      <c r="N308" s="24"/>
    </row>
    <row r="309" spans="2:14" s="19" customFormat="1" ht="12.75">
      <c r="B309" s="20" t="s">
        <v>607</v>
      </c>
      <c r="C309" s="21" t="s">
        <v>608</v>
      </c>
      <c r="D309" s="22"/>
      <c r="E309" s="22" t="str">
        <f t="shared" si="13"/>
        <v/>
      </c>
      <c r="F309" s="35"/>
      <c r="G309" s="36" t="str">
        <f t="shared" si="14"/>
        <v/>
      </c>
      <c r="H309" s="24"/>
      <c r="I309" s="25"/>
      <c r="J309" s="26" t="str">
        <f t="shared" si="15"/>
        <v/>
      </c>
      <c r="K309" s="24"/>
      <c r="L309" s="24"/>
      <c r="M309" s="24"/>
      <c r="N309" s="24"/>
    </row>
    <row r="310" spans="2:14" s="4" customFormat="1" ht="48">
      <c r="B310" s="27" t="s">
        <v>609</v>
      </c>
      <c r="C310" s="28" t="s">
        <v>610</v>
      </c>
      <c r="D310" s="29" t="s">
        <v>16</v>
      </c>
      <c r="E310" s="30">
        <f t="shared" si="13"/>
        <v>5</v>
      </c>
      <c r="F310" s="31">
        <v>167875</v>
      </c>
      <c r="G310" s="32">
        <f t="shared" si="14"/>
        <v>839375</v>
      </c>
      <c r="I310" s="33">
        <v>5</v>
      </c>
      <c r="J310" s="34">
        <f t="shared" si="15"/>
        <v>839375</v>
      </c>
    </row>
    <row r="311" spans="2:14" s="4" customFormat="1" ht="72">
      <c r="B311" s="27" t="s">
        <v>611</v>
      </c>
      <c r="C311" s="28" t="s">
        <v>612</v>
      </c>
      <c r="D311" s="29" t="s">
        <v>37</v>
      </c>
      <c r="E311" s="30">
        <f t="shared" si="13"/>
        <v>1</v>
      </c>
      <c r="F311" s="31">
        <v>643828</v>
      </c>
      <c r="G311" s="32">
        <f t="shared" si="14"/>
        <v>643828</v>
      </c>
      <c r="I311" s="33">
        <v>1</v>
      </c>
      <c r="J311" s="34">
        <f t="shared" si="15"/>
        <v>643828</v>
      </c>
    </row>
    <row r="312" spans="2:14" s="4" customFormat="1" ht="48">
      <c r="B312" s="27" t="s">
        <v>613</v>
      </c>
      <c r="C312" s="28" t="s">
        <v>614</v>
      </c>
      <c r="D312" s="29" t="s">
        <v>16</v>
      </c>
      <c r="E312" s="30">
        <f t="shared" si="13"/>
        <v>30</v>
      </c>
      <c r="F312" s="31">
        <v>72872</v>
      </c>
      <c r="G312" s="32">
        <f t="shared" si="14"/>
        <v>2186160</v>
      </c>
      <c r="I312" s="33">
        <v>30</v>
      </c>
      <c r="J312" s="34">
        <f t="shared" si="15"/>
        <v>2186160</v>
      </c>
    </row>
    <row r="313" spans="2:14" s="4" customFormat="1" ht="48">
      <c r="B313" s="27" t="s">
        <v>615</v>
      </c>
      <c r="C313" s="28" t="s">
        <v>616</v>
      </c>
      <c r="D313" s="29" t="s">
        <v>37</v>
      </c>
      <c r="E313" s="30">
        <f t="shared" si="13"/>
        <v>1</v>
      </c>
      <c r="F313" s="31">
        <v>277918</v>
      </c>
      <c r="G313" s="32">
        <f t="shared" si="14"/>
        <v>277918</v>
      </c>
      <c r="I313" s="33">
        <v>1</v>
      </c>
      <c r="J313" s="34">
        <f t="shared" si="15"/>
        <v>277918</v>
      </c>
    </row>
    <row r="314" spans="2:14" s="4" customFormat="1" ht="36">
      <c r="B314" s="27" t="s">
        <v>617</v>
      </c>
      <c r="C314" s="28" t="s">
        <v>618</v>
      </c>
      <c r="D314" s="29" t="s">
        <v>16</v>
      </c>
      <c r="E314" s="30">
        <f t="shared" si="13"/>
        <v>10</v>
      </c>
      <c r="F314" s="31">
        <v>354198</v>
      </c>
      <c r="G314" s="32">
        <f t="shared" si="14"/>
        <v>3541980</v>
      </c>
      <c r="I314" s="33">
        <v>10</v>
      </c>
      <c r="J314" s="34">
        <f t="shared" si="15"/>
        <v>3541980</v>
      </c>
    </row>
    <row r="315" spans="2:14" s="19" customFormat="1" ht="12.75">
      <c r="B315" s="20" t="s">
        <v>619</v>
      </c>
      <c r="C315" s="21" t="s">
        <v>620</v>
      </c>
      <c r="D315" s="22"/>
      <c r="E315" s="22" t="str">
        <f t="shared" si="13"/>
        <v/>
      </c>
      <c r="F315" s="35"/>
      <c r="G315" s="36" t="str">
        <f t="shared" si="14"/>
        <v/>
      </c>
      <c r="H315" s="24"/>
      <c r="I315" s="25"/>
      <c r="J315" s="26" t="str">
        <f t="shared" si="15"/>
        <v/>
      </c>
      <c r="K315" s="24"/>
      <c r="L315" s="24"/>
      <c r="M315" s="24"/>
      <c r="N315" s="24"/>
    </row>
    <row r="316" spans="2:14" s="4" customFormat="1" ht="48">
      <c r="B316" s="27" t="s">
        <v>621</v>
      </c>
      <c r="C316" s="28" t="s">
        <v>622</v>
      </c>
      <c r="D316" s="29" t="s">
        <v>37</v>
      </c>
      <c r="E316" s="30">
        <f t="shared" si="13"/>
        <v>1</v>
      </c>
      <c r="F316" s="31">
        <v>790472</v>
      </c>
      <c r="G316" s="32">
        <f t="shared" si="14"/>
        <v>790472</v>
      </c>
      <c r="I316" s="33">
        <v>1</v>
      </c>
      <c r="J316" s="34">
        <f t="shared" si="15"/>
        <v>790472</v>
      </c>
    </row>
    <row r="317" spans="2:14" s="4" customFormat="1" ht="48">
      <c r="B317" s="27" t="s">
        <v>623</v>
      </c>
      <c r="C317" s="28" t="s">
        <v>624</v>
      </c>
      <c r="D317" s="29" t="s">
        <v>37</v>
      </c>
      <c r="E317" s="30">
        <f t="shared" si="13"/>
        <v>2</v>
      </c>
      <c r="F317" s="31">
        <v>386279</v>
      </c>
      <c r="G317" s="32">
        <f t="shared" si="14"/>
        <v>772558</v>
      </c>
      <c r="I317" s="33">
        <v>2</v>
      </c>
      <c r="J317" s="34">
        <f t="shared" si="15"/>
        <v>772558</v>
      </c>
    </row>
    <row r="318" spans="2:14" s="4" customFormat="1" ht="60">
      <c r="B318" s="27" t="s">
        <v>625</v>
      </c>
      <c r="C318" s="28" t="s">
        <v>626</v>
      </c>
      <c r="D318" s="29" t="s">
        <v>16</v>
      </c>
      <c r="E318" s="30">
        <f t="shared" si="13"/>
        <v>40</v>
      </c>
      <c r="F318" s="31">
        <v>24614</v>
      </c>
      <c r="G318" s="32">
        <f t="shared" si="14"/>
        <v>984560</v>
      </c>
      <c r="I318" s="33">
        <v>40</v>
      </c>
      <c r="J318" s="34">
        <f t="shared" si="15"/>
        <v>984560</v>
      </c>
    </row>
    <row r="319" spans="2:14" s="4" customFormat="1" ht="48">
      <c r="B319" s="27" t="s">
        <v>627</v>
      </c>
      <c r="C319" s="28" t="s">
        <v>628</v>
      </c>
      <c r="D319" s="29" t="s">
        <v>16</v>
      </c>
      <c r="E319" s="30">
        <f t="shared" si="13"/>
        <v>50</v>
      </c>
      <c r="F319" s="31">
        <v>35859</v>
      </c>
      <c r="G319" s="32">
        <f t="shared" si="14"/>
        <v>1792950</v>
      </c>
      <c r="I319" s="33">
        <v>50</v>
      </c>
      <c r="J319" s="34">
        <f t="shared" si="15"/>
        <v>1792950</v>
      </c>
    </row>
    <row r="320" spans="2:14" s="19" customFormat="1" ht="12.75">
      <c r="B320" s="20" t="s">
        <v>629</v>
      </c>
      <c r="C320" s="21" t="s">
        <v>630</v>
      </c>
      <c r="D320" s="22"/>
      <c r="E320" s="22" t="str">
        <f t="shared" si="13"/>
        <v/>
      </c>
      <c r="F320" s="35"/>
      <c r="G320" s="36" t="str">
        <f t="shared" si="14"/>
        <v/>
      </c>
      <c r="H320" s="24"/>
      <c r="I320" s="25"/>
      <c r="J320" s="26" t="str">
        <f t="shared" si="15"/>
        <v/>
      </c>
      <c r="K320" s="24"/>
      <c r="L320" s="24"/>
      <c r="M320" s="24"/>
      <c r="N320" s="24"/>
    </row>
    <row r="321" spans="2:14" s="4" customFormat="1" ht="72">
      <c r="B321" s="27" t="s">
        <v>631</v>
      </c>
      <c r="C321" s="28" t="s">
        <v>632</v>
      </c>
      <c r="D321" s="29" t="s">
        <v>37</v>
      </c>
      <c r="E321" s="30">
        <f t="shared" si="13"/>
        <v>9</v>
      </c>
      <c r="F321" s="31">
        <v>383001</v>
      </c>
      <c r="G321" s="32">
        <f t="shared" si="14"/>
        <v>3447009</v>
      </c>
      <c r="I321" s="33">
        <v>9</v>
      </c>
      <c r="J321" s="34">
        <f t="shared" si="15"/>
        <v>3447009</v>
      </c>
    </row>
    <row r="322" spans="2:14" s="4" customFormat="1" ht="36">
      <c r="B322" s="27" t="s">
        <v>633</v>
      </c>
      <c r="C322" s="28" t="s">
        <v>634</v>
      </c>
      <c r="D322" s="29" t="s">
        <v>16</v>
      </c>
      <c r="E322" s="30">
        <f t="shared" si="13"/>
        <v>150</v>
      </c>
      <c r="F322" s="31">
        <v>14254</v>
      </c>
      <c r="G322" s="32">
        <f t="shared" si="14"/>
        <v>2138100</v>
      </c>
      <c r="I322" s="33">
        <v>150</v>
      </c>
      <c r="J322" s="34">
        <f t="shared" si="15"/>
        <v>2138100</v>
      </c>
    </row>
    <row r="323" spans="2:14" s="4" customFormat="1" ht="36">
      <c r="B323" s="27" t="s">
        <v>635</v>
      </c>
      <c r="C323" s="28" t="s">
        <v>636</v>
      </c>
      <c r="D323" s="29" t="s">
        <v>16</v>
      </c>
      <c r="E323" s="30">
        <f t="shared" si="13"/>
        <v>257</v>
      </c>
      <c r="F323" s="31">
        <v>17460</v>
      </c>
      <c r="G323" s="32">
        <f t="shared" si="14"/>
        <v>4487220</v>
      </c>
      <c r="I323" s="33">
        <v>257</v>
      </c>
      <c r="J323" s="34">
        <f t="shared" si="15"/>
        <v>4487220</v>
      </c>
    </row>
    <row r="324" spans="2:14" s="4" customFormat="1" ht="36">
      <c r="B324" s="27" t="s">
        <v>637</v>
      </c>
      <c r="C324" s="28" t="s">
        <v>638</v>
      </c>
      <c r="D324" s="29" t="s">
        <v>16</v>
      </c>
      <c r="E324" s="30">
        <f t="shared" si="13"/>
        <v>80</v>
      </c>
      <c r="F324" s="31">
        <v>13509</v>
      </c>
      <c r="G324" s="32">
        <f t="shared" si="14"/>
        <v>1080720</v>
      </c>
      <c r="I324" s="33">
        <v>80</v>
      </c>
      <c r="J324" s="34">
        <f t="shared" si="15"/>
        <v>1080720</v>
      </c>
    </row>
    <row r="325" spans="2:14" s="4" customFormat="1" ht="36">
      <c r="B325" s="27" t="s">
        <v>639</v>
      </c>
      <c r="C325" s="28" t="s">
        <v>640</v>
      </c>
      <c r="D325" s="29" t="s">
        <v>16</v>
      </c>
      <c r="E325" s="30">
        <f t="shared" si="13"/>
        <v>200</v>
      </c>
      <c r="F325" s="31">
        <v>11823</v>
      </c>
      <c r="G325" s="32">
        <f t="shared" si="14"/>
        <v>2364600</v>
      </c>
      <c r="I325" s="33">
        <v>200</v>
      </c>
      <c r="J325" s="34">
        <f t="shared" si="15"/>
        <v>2364600</v>
      </c>
    </row>
    <row r="326" spans="2:14" s="4" customFormat="1" ht="36">
      <c r="B326" s="27" t="s">
        <v>641</v>
      </c>
      <c r="C326" s="28" t="s">
        <v>642</v>
      </c>
      <c r="D326" s="29" t="s">
        <v>16</v>
      </c>
      <c r="E326" s="30">
        <f t="shared" si="13"/>
        <v>32</v>
      </c>
      <c r="F326" s="31">
        <v>100600</v>
      </c>
      <c r="G326" s="32">
        <f t="shared" si="14"/>
        <v>3219200</v>
      </c>
      <c r="I326" s="33">
        <v>32</v>
      </c>
      <c r="J326" s="34">
        <f t="shared" si="15"/>
        <v>3219200</v>
      </c>
    </row>
    <row r="327" spans="2:14" s="4" customFormat="1" ht="48">
      <c r="B327" s="27" t="s">
        <v>643</v>
      </c>
      <c r="C327" s="28" t="s">
        <v>644</v>
      </c>
      <c r="D327" s="29" t="s">
        <v>37</v>
      </c>
      <c r="E327" s="30">
        <f t="shared" ref="E327:E390" si="16">IF((I327)=0,"",I327)</f>
        <v>4</v>
      </c>
      <c r="F327" s="31">
        <v>213210</v>
      </c>
      <c r="G327" s="32">
        <f t="shared" si="14"/>
        <v>852840</v>
      </c>
      <c r="I327" s="33">
        <v>4</v>
      </c>
      <c r="J327" s="34">
        <f t="shared" si="15"/>
        <v>852840</v>
      </c>
    </row>
    <row r="328" spans="2:14" s="4" customFormat="1" ht="60">
      <c r="B328" s="27" t="s">
        <v>645</v>
      </c>
      <c r="C328" s="28" t="s">
        <v>646</v>
      </c>
      <c r="D328" s="29" t="s">
        <v>37</v>
      </c>
      <c r="E328" s="30">
        <f t="shared" si="16"/>
        <v>16</v>
      </c>
      <c r="F328" s="31">
        <v>2770823</v>
      </c>
      <c r="G328" s="32">
        <f t="shared" si="14"/>
        <v>44333168</v>
      </c>
      <c r="I328" s="33">
        <v>16</v>
      </c>
      <c r="J328" s="34">
        <f t="shared" si="15"/>
        <v>44333168</v>
      </c>
    </row>
    <row r="329" spans="2:14" s="4" customFormat="1" ht="48">
      <c r="B329" s="27" t="s">
        <v>647</v>
      </c>
      <c r="C329" s="28" t="s">
        <v>648</v>
      </c>
      <c r="D329" s="29" t="s">
        <v>37</v>
      </c>
      <c r="E329" s="30">
        <f t="shared" si="16"/>
        <v>8</v>
      </c>
      <c r="F329" s="31">
        <v>229578</v>
      </c>
      <c r="G329" s="32">
        <f t="shared" ref="G329:G392" si="17">+IF(E329=0,"",IFERROR(ROUND(E329*ROUND($F329,0),0),""))</f>
        <v>1836624</v>
      </c>
      <c r="I329" s="33">
        <v>8</v>
      </c>
      <c r="J329" s="34">
        <f t="shared" si="15"/>
        <v>1836624</v>
      </c>
    </row>
    <row r="330" spans="2:14" s="4" customFormat="1" ht="48">
      <c r="B330" s="27" t="s">
        <v>649</v>
      </c>
      <c r="C330" s="28" t="s">
        <v>650</v>
      </c>
      <c r="D330" s="29" t="s">
        <v>37</v>
      </c>
      <c r="E330" s="30">
        <f t="shared" si="16"/>
        <v>2</v>
      </c>
      <c r="F330" s="31">
        <v>3370578</v>
      </c>
      <c r="G330" s="32">
        <f t="shared" si="17"/>
        <v>6741156</v>
      </c>
      <c r="I330" s="33">
        <v>2</v>
      </c>
      <c r="J330" s="34">
        <f t="shared" si="15"/>
        <v>6741156</v>
      </c>
    </row>
    <row r="331" spans="2:14" s="4" customFormat="1" ht="36">
      <c r="B331" s="27" t="s">
        <v>651</v>
      </c>
      <c r="C331" s="28" t="s">
        <v>652</v>
      </c>
      <c r="D331" s="29" t="s">
        <v>37</v>
      </c>
      <c r="E331" s="30">
        <f t="shared" si="16"/>
        <v>12</v>
      </c>
      <c r="F331" s="31">
        <v>535968</v>
      </c>
      <c r="G331" s="32">
        <f t="shared" si="17"/>
        <v>6431616</v>
      </c>
      <c r="I331" s="33">
        <v>12</v>
      </c>
      <c r="J331" s="34">
        <f t="shared" si="15"/>
        <v>6431616</v>
      </c>
    </row>
    <row r="332" spans="2:14" s="4" customFormat="1" ht="48">
      <c r="B332" s="27" t="s">
        <v>653</v>
      </c>
      <c r="C332" s="28" t="s">
        <v>167</v>
      </c>
      <c r="D332" s="29" t="s">
        <v>19</v>
      </c>
      <c r="E332" s="30">
        <f t="shared" si="16"/>
        <v>2</v>
      </c>
      <c r="F332" s="31">
        <v>48635</v>
      </c>
      <c r="G332" s="32">
        <f t="shared" si="17"/>
        <v>97270</v>
      </c>
      <c r="I332" s="33">
        <v>2</v>
      </c>
      <c r="J332" s="34">
        <f t="shared" si="15"/>
        <v>97270</v>
      </c>
    </row>
    <row r="333" spans="2:14" s="4" customFormat="1" ht="36">
      <c r="B333" s="27" t="s">
        <v>654</v>
      </c>
      <c r="C333" s="28" t="s">
        <v>655</v>
      </c>
      <c r="D333" s="29" t="s">
        <v>66</v>
      </c>
      <c r="E333" s="30">
        <f t="shared" si="16"/>
        <v>2</v>
      </c>
      <c r="F333" s="31">
        <v>762711</v>
      </c>
      <c r="G333" s="32">
        <f t="shared" si="17"/>
        <v>1525422</v>
      </c>
      <c r="I333" s="33">
        <v>2</v>
      </c>
      <c r="J333" s="34">
        <f t="shared" si="15"/>
        <v>1525422</v>
      </c>
    </row>
    <row r="334" spans="2:14" s="19" customFormat="1" ht="25.5">
      <c r="B334" s="20" t="s">
        <v>656</v>
      </c>
      <c r="C334" s="21" t="s">
        <v>657</v>
      </c>
      <c r="D334" s="22"/>
      <c r="E334" s="22" t="str">
        <f t="shared" si="16"/>
        <v/>
      </c>
      <c r="F334" s="35"/>
      <c r="G334" s="36" t="str">
        <f t="shared" si="17"/>
        <v/>
      </c>
      <c r="H334" s="24"/>
      <c r="I334" s="25"/>
      <c r="J334" s="26" t="str">
        <f t="shared" si="15"/>
        <v/>
      </c>
      <c r="K334" s="24"/>
      <c r="L334" s="24"/>
      <c r="M334" s="24"/>
      <c r="N334" s="24"/>
    </row>
    <row r="335" spans="2:14" s="4" customFormat="1" ht="60">
      <c r="B335" s="27" t="s">
        <v>658</v>
      </c>
      <c r="C335" s="28" t="s">
        <v>659</v>
      </c>
      <c r="D335" s="29" t="s">
        <v>37</v>
      </c>
      <c r="E335" s="30">
        <f t="shared" si="16"/>
        <v>52</v>
      </c>
      <c r="F335" s="31">
        <v>233392</v>
      </c>
      <c r="G335" s="32">
        <f t="shared" si="17"/>
        <v>12136384</v>
      </c>
      <c r="I335" s="33">
        <v>52</v>
      </c>
      <c r="J335" s="34">
        <f t="shared" si="15"/>
        <v>12136384</v>
      </c>
    </row>
    <row r="336" spans="2:14" s="4" customFormat="1" ht="60">
      <c r="B336" s="27" t="s">
        <v>660</v>
      </c>
      <c r="C336" s="28" t="s">
        <v>661</v>
      </c>
      <c r="D336" s="29" t="s">
        <v>37</v>
      </c>
      <c r="E336" s="30">
        <f t="shared" si="16"/>
        <v>5</v>
      </c>
      <c r="F336" s="31">
        <v>72919</v>
      </c>
      <c r="G336" s="32">
        <f t="shared" si="17"/>
        <v>364595</v>
      </c>
      <c r="I336" s="33">
        <v>5</v>
      </c>
      <c r="J336" s="34">
        <f t="shared" si="15"/>
        <v>364595</v>
      </c>
    </row>
    <row r="337" spans="2:14" s="4" customFormat="1" ht="48">
      <c r="B337" s="27" t="s">
        <v>662</v>
      </c>
      <c r="C337" s="28" t="s">
        <v>663</v>
      </c>
      <c r="D337" s="29" t="s">
        <v>37</v>
      </c>
      <c r="E337" s="30">
        <f t="shared" si="16"/>
        <v>13</v>
      </c>
      <c r="F337" s="31">
        <v>181726</v>
      </c>
      <c r="G337" s="32">
        <f t="shared" si="17"/>
        <v>2362438</v>
      </c>
      <c r="I337" s="33">
        <v>13</v>
      </c>
      <c r="J337" s="34">
        <f t="shared" si="15"/>
        <v>2362438</v>
      </c>
    </row>
    <row r="338" spans="2:14" s="4" customFormat="1" ht="60">
      <c r="B338" s="27" t="s">
        <v>664</v>
      </c>
      <c r="C338" s="28" t="s">
        <v>665</v>
      </c>
      <c r="D338" s="29" t="s">
        <v>37</v>
      </c>
      <c r="E338" s="30">
        <f t="shared" si="16"/>
        <v>9</v>
      </c>
      <c r="F338" s="31">
        <v>117485</v>
      </c>
      <c r="G338" s="32">
        <f t="shared" si="17"/>
        <v>1057365</v>
      </c>
      <c r="I338" s="33">
        <v>9</v>
      </c>
      <c r="J338" s="34">
        <f t="shared" si="15"/>
        <v>1057365</v>
      </c>
    </row>
    <row r="339" spans="2:14" s="4" customFormat="1" ht="72">
      <c r="B339" s="27" t="s">
        <v>666</v>
      </c>
      <c r="C339" s="28" t="s">
        <v>667</v>
      </c>
      <c r="D339" s="29" t="s">
        <v>37</v>
      </c>
      <c r="E339" s="30">
        <f t="shared" si="16"/>
        <v>12</v>
      </c>
      <c r="F339" s="31">
        <v>165453</v>
      </c>
      <c r="G339" s="32">
        <f t="shared" si="17"/>
        <v>1985436</v>
      </c>
      <c r="I339" s="33">
        <v>12</v>
      </c>
      <c r="J339" s="34">
        <f t="shared" si="15"/>
        <v>1985436</v>
      </c>
    </row>
    <row r="340" spans="2:14" s="4" customFormat="1" ht="48">
      <c r="B340" s="27" t="s">
        <v>668</v>
      </c>
      <c r="C340" s="28" t="s">
        <v>669</v>
      </c>
      <c r="D340" s="29" t="s">
        <v>37</v>
      </c>
      <c r="E340" s="30">
        <f t="shared" si="16"/>
        <v>1</v>
      </c>
      <c r="F340" s="31">
        <v>98236</v>
      </c>
      <c r="G340" s="32">
        <f t="shared" si="17"/>
        <v>98236</v>
      </c>
      <c r="I340" s="33">
        <v>1</v>
      </c>
      <c r="J340" s="34">
        <f t="shared" si="15"/>
        <v>98236</v>
      </c>
    </row>
    <row r="341" spans="2:14" s="4" customFormat="1" ht="48">
      <c r="B341" s="27" t="s">
        <v>670</v>
      </c>
      <c r="C341" s="28" t="s">
        <v>671</v>
      </c>
      <c r="D341" s="29" t="s">
        <v>37</v>
      </c>
      <c r="E341" s="30">
        <f t="shared" si="16"/>
        <v>12</v>
      </c>
      <c r="F341" s="31">
        <v>376696</v>
      </c>
      <c r="G341" s="32">
        <f t="shared" si="17"/>
        <v>4520352</v>
      </c>
      <c r="I341" s="33">
        <v>12</v>
      </c>
      <c r="J341" s="34">
        <f t="shared" si="15"/>
        <v>4520352</v>
      </c>
    </row>
    <row r="342" spans="2:14" s="19" customFormat="1" ht="12.75">
      <c r="B342" s="20" t="s">
        <v>672</v>
      </c>
      <c r="C342" s="21" t="s">
        <v>673</v>
      </c>
      <c r="D342" s="22"/>
      <c r="E342" s="22" t="str">
        <f t="shared" si="16"/>
        <v/>
      </c>
      <c r="F342" s="35"/>
      <c r="G342" s="36" t="str">
        <f t="shared" si="17"/>
        <v/>
      </c>
      <c r="H342" s="24"/>
      <c r="I342" s="25"/>
      <c r="J342" s="26" t="str">
        <f t="shared" si="15"/>
        <v/>
      </c>
      <c r="K342" s="24"/>
      <c r="L342" s="24"/>
      <c r="M342" s="24"/>
      <c r="N342" s="24"/>
    </row>
    <row r="343" spans="2:14" s="4" customFormat="1" ht="48">
      <c r="B343" s="27" t="s">
        <v>674</v>
      </c>
      <c r="C343" s="28" t="s">
        <v>675</v>
      </c>
      <c r="D343" s="29" t="s">
        <v>37</v>
      </c>
      <c r="E343" s="30">
        <f t="shared" si="16"/>
        <v>5</v>
      </c>
      <c r="F343" s="31">
        <v>62124</v>
      </c>
      <c r="G343" s="32">
        <f t="shared" si="17"/>
        <v>310620</v>
      </c>
      <c r="I343" s="33">
        <v>5</v>
      </c>
      <c r="J343" s="34">
        <f t="shared" si="15"/>
        <v>310620</v>
      </c>
    </row>
    <row r="344" spans="2:14" s="4" customFormat="1" ht="48">
      <c r="B344" s="27" t="s">
        <v>676</v>
      </c>
      <c r="C344" s="28" t="s">
        <v>677</v>
      </c>
      <c r="D344" s="29" t="s">
        <v>37</v>
      </c>
      <c r="E344" s="30">
        <f t="shared" si="16"/>
        <v>5</v>
      </c>
      <c r="F344" s="31">
        <v>72135</v>
      </c>
      <c r="G344" s="32">
        <f t="shared" si="17"/>
        <v>360675</v>
      </c>
      <c r="I344" s="33">
        <v>5</v>
      </c>
      <c r="J344" s="34">
        <f t="shared" si="15"/>
        <v>360675</v>
      </c>
    </row>
    <row r="345" spans="2:14" s="4" customFormat="1" ht="48">
      <c r="B345" s="27" t="s">
        <v>678</v>
      </c>
      <c r="C345" s="28" t="s">
        <v>679</v>
      </c>
      <c r="D345" s="29" t="s">
        <v>37</v>
      </c>
      <c r="E345" s="30">
        <f t="shared" si="16"/>
        <v>4</v>
      </c>
      <c r="F345" s="31">
        <v>279146</v>
      </c>
      <c r="G345" s="32">
        <f t="shared" si="17"/>
        <v>1116584</v>
      </c>
      <c r="I345" s="33">
        <v>4</v>
      </c>
      <c r="J345" s="34">
        <f t="shared" si="15"/>
        <v>1116584</v>
      </c>
    </row>
    <row r="346" spans="2:14" s="4" customFormat="1" ht="36">
      <c r="B346" s="27" t="s">
        <v>680</v>
      </c>
      <c r="C346" s="28" t="s">
        <v>681</v>
      </c>
      <c r="D346" s="29" t="s">
        <v>16</v>
      </c>
      <c r="E346" s="30">
        <f t="shared" si="16"/>
        <v>15</v>
      </c>
      <c r="F346" s="31">
        <v>32313</v>
      </c>
      <c r="G346" s="32">
        <f t="shared" si="17"/>
        <v>484695</v>
      </c>
      <c r="I346" s="33">
        <v>15</v>
      </c>
      <c r="J346" s="34">
        <f t="shared" si="15"/>
        <v>484695</v>
      </c>
    </row>
    <row r="347" spans="2:14" s="4" customFormat="1" ht="48">
      <c r="B347" s="27" t="s">
        <v>682</v>
      </c>
      <c r="C347" s="28" t="s">
        <v>683</v>
      </c>
      <c r="D347" s="29" t="s">
        <v>37</v>
      </c>
      <c r="E347" s="30">
        <f t="shared" si="16"/>
        <v>1</v>
      </c>
      <c r="F347" s="31">
        <v>622535</v>
      </c>
      <c r="G347" s="32">
        <f t="shared" si="17"/>
        <v>622535</v>
      </c>
      <c r="I347" s="33">
        <v>1</v>
      </c>
      <c r="J347" s="34">
        <f t="shared" si="15"/>
        <v>622535</v>
      </c>
    </row>
    <row r="348" spans="2:14" s="4" customFormat="1" ht="48">
      <c r="B348" s="27" t="s">
        <v>684</v>
      </c>
      <c r="C348" s="28" t="s">
        <v>685</v>
      </c>
      <c r="D348" s="29" t="s">
        <v>16</v>
      </c>
      <c r="E348" s="30">
        <f t="shared" si="16"/>
        <v>213</v>
      </c>
      <c r="F348" s="31">
        <v>65744</v>
      </c>
      <c r="G348" s="32">
        <f t="shared" si="17"/>
        <v>14003472</v>
      </c>
      <c r="I348" s="33">
        <v>213</v>
      </c>
      <c r="J348" s="34">
        <f t="shared" si="15"/>
        <v>14003472</v>
      </c>
    </row>
    <row r="349" spans="2:14" s="4" customFormat="1" ht="36">
      <c r="B349" s="27" t="s">
        <v>686</v>
      </c>
      <c r="C349" s="28" t="s">
        <v>687</v>
      </c>
      <c r="D349" s="29" t="s">
        <v>37</v>
      </c>
      <c r="E349" s="30">
        <f t="shared" si="16"/>
        <v>7</v>
      </c>
      <c r="F349" s="31">
        <v>62965</v>
      </c>
      <c r="G349" s="32">
        <f t="shared" si="17"/>
        <v>440755</v>
      </c>
      <c r="I349" s="33">
        <v>7</v>
      </c>
      <c r="J349" s="34">
        <f t="shared" si="15"/>
        <v>440755</v>
      </c>
    </row>
    <row r="350" spans="2:14" s="4" customFormat="1" ht="36">
      <c r="B350" s="27" t="s">
        <v>688</v>
      </c>
      <c r="C350" s="28" t="s">
        <v>689</v>
      </c>
      <c r="D350" s="29" t="s">
        <v>37</v>
      </c>
      <c r="E350" s="30">
        <f t="shared" si="16"/>
        <v>5</v>
      </c>
      <c r="F350" s="31">
        <v>91584</v>
      </c>
      <c r="G350" s="32">
        <f t="shared" si="17"/>
        <v>457920</v>
      </c>
      <c r="I350" s="33">
        <v>5</v>
      </c>
      <c r="J350" s="34">
        <f t="shared" si="15"/>
        <v>457920</v>
      </c>
    </row>
    <row r="351" spans="2:14" s="4" customFormat="1" ht="36">
      <c r="B351" s="27" t="s">
        <v>690</v>
      </c>
      <c r="C351" s="28" t="s">
        <v>691</v>
      </c>
      <c r="D351" s="29" t="s">
        <v>37</v>
      </c>
      <c r="E351" s="30">
        <f t="shared" si="16"/>
        <v>4</v>
      </c>
      <c r="F351" s="31">
        <v>59443</v>
      </c>
      <c r="G351" s="32">
        <f t="shared" si="17"/>
        <v>237772</v>
      </c>
      <c r="I351" s="33">
        <v>4</v>
      </c>
      <c r="J351" s="34">
        <f t="shared" si="15"/>
        <v>237772</v>
      </c>
    </row>
    <row r="352" spans="2:14" s="4" customFormat="1" ht="72">
      <c r="B352" s="27" t="s">
        <v>692</v>
      </c>
      <c r="C352" s="28" t="s">
        <v>693</v>
      </c>
      <c r="D352" s="29" t="s">
        <v>37</v>
      </c>
      <c r="E352" s="30">
        <f t="shared" si="16"/>
        <v>4</v>
      </c>
      <c r="F352" s="31">
        <v>169538</v>
      </c>
      <c r="G352" s="32">
        <f t="shared" si="17"/>
        <v>678152</v>
      </c>
      <c r="I352" s="33">
        <v>4</v>
      </c>
      <c r="J352" s="34">
        <f t="shared" si="15"/>
        <v>678152</v>
      </c>
    </row>
    <row r="353" spans="2:14" s="4" customFormat="1" ht="12">
      <c r="B353" s="37">
        <v>15</v>
      </c>
      <c r="C353" s="38" t="s">
        <v>694</v>
      </c>
      <c r="D353" s="39"/>
      <c r="E353" s="39" t="str">
        <f t="shared" si="16"/>
        <v/>
      </c>
      <c r="F353" s="40"/>
      <c r="G353" s="41" t="str">
        <f t="shared" si="17"/>
        <v/>
      </c>
      <c r="I353" s="42"/>
      <c r="J353" s="43" t="str">
        <f t="shared" si="15"/>
        <v/>
      </c>
    </row>
    <row r="354" spans="2:14" s="19" customFormat="1" ht="12.75">
      <c r="B354" s="20" t="s">
        <v>695</v>
      </c>
      <c r="C354" s="21" t="s">
        <v>696</v>
      </c>
      <c r="D354" s="22"/>
      <c r="E354" s="22" t="str">
        <f t="shared" si="16"/>
        <v/>
      </c>
      <c r="F354" s="35"/>
      <c r="G354" s="36" t="str">
        <f t="shared" si="17"/>
        <v/>
      </c>
      <c r="H354" s="24"/>
      <c r="I354" s="25"/>
      <c r="J354" s="26" t="str">
        <f t="shared" si="15"/>
        <v/>
      </c>
      <c r="K354" s="24"/>
      <c r="L354" s="24"/>
      <c r="M354" s="24"/>
      <c r="N354" s="24"/>
    </row>
    <row r="355" spans="2:14" s="4" customFormat="1" ht="60">
      <c r="B355" s="27" t="s">
        <v>697</v>
      </c>
      <c r="C355" s="28" t="s">
        <v>698</v>
      </c>
      <c r="D355" s="29" t="s">
        <v>16</v>
      </c>
      <c r="E355" s="30">
        <f t="shared" si="16"/>
        <v>13</v>
      </c>
      <c r="F355" s="31">
        <v>88394</v>
      </c>
      <c r="G355" s="32">
        <f t="shared" si="17"/>
        <v>1149122</v>
      </c>
      <c r="I355" s="33">
        <v>13</v>
      </c>
      <c r="J355" s="34">
        <f t="shared" si="15"/>
        <v>1149122</v>
      </c>
    </row>
    <row r="356" spans="2:14" s="4" customFormat="1" ht="60">
      <c r="B356" s="27" t="s">
        <v>699</v>
      </c>
      <c r="C356" s="28" t="s">
        <v>700</v>
      </c>
      <c r="D356" s="29" t="s">
        <v>16</v>
      </c>
      <c r="E356" s="30">
        <f t="shared" si="16"/>
        <v>54</v>
      </c>
      <c r="F356" s="31">
        <v>130110</v>
      </c>
      <c r="G356" s="32">
        <f t="shared" si="17"/>
        <v>7025940</v>
      </c>
      <c r="I356" s="33">
        <v>54</v>
      </c>
      <c r="J356" s="34">
        <f t="shared" si="15"/>
        <v>7025940</v>
      </c>
    </row>
    <row r="357" spans="2:14" s="4" customFormat="1" ht="60">
      <c r="B357" s="27" t="s">
        <v>701</v>
      </c>
      <c r="C357" s="28" t="s">
        <v>702</v>
      </c>
      <c r="D357" s="29" t="s">
        <v>16</v>
      </c>
      <c r="E357" s="30">
        <f t="shared" si="16"/>
        <v>1</v>
      </c>
      <c r="F357" s="31">
        <v>272802</v>
      </c>
      <c r="G357" s="32">
        <f t="shared" si="17"/>
        <v>272802</v>
      </c>
      <c r="I357" s="33">
        <v>1</v>
      </c>
      <c r="J357" s="34">
        <f t="shared" si="15"/>
        <v>272802</v>
      </c>
    </row>
    <row r="358" spans="2:14" s="4" customFormat="1" ht="60">
      <c r="B358" s="27" t="s">
        <v>703</v>
      </c>
      <c r="C358" s="28" t="s">
        <v>704</v>
      </c>
      <c r="D358" s="29" t="s">
        <v>16</v>
      </c>
      <c r="E358" s="30">
        <f t="shared" si="16"/>
        <v>1</v>
      </c>
      <c r="F358" s="31">
        <v>98704</v>
      </c>
      <c r="G358" s="32">
        <f t="shared" si="17"/>
        <v>98704</v>
      </c>
      <c r="I358" s="33">
        <v>1</v>
      </c>
      <c r="J358" s="34">
        <f t="shared" si="15"/>
        <v>98704</v>
      </c>
    </row>
    <row r="359" spans="2:14" s="4" customFormat="1" ht="60">
      <c r="B359" s="27" t="s">
        <v>705</v>
      </c>
      <c r="C359" s="28" t="s">
        <v>706</v>
      </c>
      <c r="D359" s="29" t="s">
        <v>16</v>
      </c>
      <c r="E359" s="30">
        <f t="shared" si="16"/>
        <v>1</v>
      </c>
      <c r="F359" s="31">
        <v>192738</v>
      </c>
      <c r="G359" s="32">
        <f t="shared" si="17"/>
        <v>192738</v>
      </c>
      <c r="I359" s="33">
        <v>1</v>
      </c>
      <c r="J359" s="34">
        <f t="shared" si="15"/>
        <v>192738</v>
      </c>
    </row>
    <row r="360" spans="2:14" s="19" customFormat="1" ht="12.75">
      <c r="B360" s="20" t="s">
        <v>707</v>
      </c>
      <c r="C360" s="21" t="s">
        <v>708</v>
      </c>
      <c r="D360" s="22"/>
      <c r="E360" s="22" t="str">
        <f t="shared" si="16"/>
        <v/>
      </c>
      <c r="F360" s="35"/>
      <c r="G360" s="36" t="str">
        <f t="shared" si="17"/>
        <v/>
      </c>
      <c r="H360" s="24"/>
      <c r="I360" s="25"/>
      <c r="J360" s="26" t="str">
        <f t="shared" si="15"/>
        <v/>
      </c>
      <c r="K360" s="24"/>
      <c r="L360" s="24"/>
      <c r="M360" s="24"/>
      <c r="N360" s="24"/>
    </row>
    <row r="361" spans="2:14" s="4" customFormat="1" ht="60">
      <c r="B361" s="27" t="s">
        <v>709</v>
      </c>
      <c r="C361" s="28" t="s">
        <v>710</v>
      </c>
      <c r="D361" s="29" t="s">
        <v>16</v>
      </c>
      <c r="E361" s="30">
        <f t="shared" si="16"/>
        <v>62</v>
      </c>
      <c r="F361" s="31">
        <v>119575</v>
      </c>
      <c r="G361" s="32">
        <f t="shared" si="17"/>
        <v>7413650</v>
      </c>
      <c r="I361" s="33">
        <v>62</v>
      </c>
      <c r="J361" s="34">
        <f t="shared" si="15"/>
        <v>7413650</v>
      </c>
    </row>
    <row r="362" spans="2:14" s="4" customFormat="1" ht="60">
      <c r="B362" s="27" t="s">
        <v>711</v>
      </c>
      <c r="C362" s="28" t="s">
        <v>712</v>
      </c>
      <c r="D362" s="29" t="s">
        <v>16</v>
      </c>
      <c r="E362" s="30">
        <f t="shared" si="16"/>
        <v>48</v>
      </c>
      <c r="F362" s="31">
        <v>214855</v>
      </c>
      <c r="G362" s="32">
        <f t="shared" si="17"/>
        <v>10313040</v>
      </c>
      <c r="I362" s="33">
        <v>48</v>
      </c>
      <c r="J362" s="34">
        <f t="shared" si="15"/>
        <v>10313040</v>
      </c>
    </row>
    <row r="363" spans="2:14" s="19" customFormat="1" ht="12.75">
      <c r="B363" s="20" t="s">
        <v>713</v>
      </c>
      <c r="C363" s="21" t="s">
        <v>714</v>
      </c>
      <c r="D363" s="22"/>
      <c r="E363" s="22" t="str">
        <f t="shared" si="16"/>
        <v/>
      </c>
      <c r="F363" s="35"/>
      <c r="G363" s="36" t="str">
        <f t="shared" si="17"/>
        <v/>
      </c>
      <c r="H363" s="24"/>
      <c r="I363" s="25"/>
      <c r="J363" s="26" t="str">
        <f t="shared" si="15"/>
        <v/>
      </c>
      <c r="K363" s="24"/>
      <c r="L363" s="24"/>
      <c r="M363" s="24"/>
      <c r="N363" s="24"/>
    </row>
    <row r="364" spans="2:14" s="4" customFormat="1" ht="36">
      <c r="B364" s="27" t="s">
        <v>715</v>
      </c>
      <c r="C364" s="28" t="s">
        <v>716</v>
      </c>
      <c r="D364" s="29" t="s">
        <v>37</v>
      </c>
      <c r="E364" s="30">
        <f t="shared" si="16"/>
        <v>4</v>
      </c>
      <c r="F364" s="31">
        <v>78215</v>
      </c>
      <c r="G364" s="32">
        <f t="shared" si="17"/>
        <v>312860</v>
      </c>
      <c r="I364" s="33">
        <v>4</v>
      </c>
      <c r="J364" s="34">
        <f t="shared" si="15"/>
        <v>312860</v>
      </c>
    </row>
    <row r="365" spans="2:14" s="4" customFormat="1" ht="36">
      <c r="B365" s="27" t="s">
        <v>717</v>
      </c>
      <c r="C365" s="28" t="s">
        <v>718</v>
      </c>
      <c r="D365" s="29" t="s">
        <v>37</v>
      </c>
      <c r="E365" s="30">
        <f t="shared" si="16"/>
        <v>4</v>
      </c>
      <c r="F365" s="31">
        <v>104321</v>
      </c>
      <c r="G365" s="32">
        <f t="shared" si="17"/>
        <v>417284</v>
      </c>
      <c r="I365" s="33">
        <v>4</v>
      </c>
      <c r="J365" s="34">
        <f t="shared" si="15"/>
        <v>417284</v>
      </c>
    </row>
    <row r="366" spans="2:14" s="4" customFormat="1" ht="36">
      <c r="B366" s="27" t="s">
        <v>719</v>
      </c>
      <c r="C366" s="28" t="s">
        <v>720</v>
      </c>
      <c r="D366" s="29" t="s">
        <v>37</v>
      </c>
      <c r="E366" s="30">
        <f t="shared" si="16"/>
        <v>17</v>
      </c>
      <c r="F366" s="31">
        <v>75826</v>
      </c>
      <c r="G366" s="32">
        <f t="shared" si="17"/>
        <v>1289042</v>
      </c>
      <c r="I366" s="33">
        <v>17</v>
      </c>
      <c r="J366" s="34">
        <f t="shared" si="15"/>
        <v>1289042</v>
      </c>
    </row>
    <row r="367" spans="2:14" s="4" customFormat="1" ht="36">
      <c r="B367" s="27" t="s">
        <v>721</v>
      </c>
      <c r="C367" s="28" t="s">
        <v>722</v>
      </c>
      <c r="D367" s="29" t="s">
        <v>37</v>
      </c>
      <c r="E367" s="30">
        <f t="shared" si="16"/>
        <v>11</v>
      </c>
      <c r="F367" s="31">
        <v>94931</v>
      </c>
      <c r="G367" s="32">
        <f t="shared" si="17"/>
        <v>1044241</v>
      </c>
      <c r="I367" s="33">
        <v>11</v>
      </c>
      <c r="J367" s="34">
        <f t="shared" si="15"/>
        <v>1044241</v>
      </c>
    </row>
    <row r="368" spans="2:14" s="4" customFormat="1" ht="36">
      <c r="B368" s="27" t="s">
        <v>723</v>
      </c>
      <c r="C368" s="28" t="s">
        <v>724</v>
      </c>
      <c r="D368" s="29" t="s">
        <v>37</v>
      </c>
      <c r="E368" s="30">
        <f t="shared" si="16"/>
        <v>15</v>
      </c>
      <c r="F368" s="31">
        <v>115766</v>
      </c>
      <c r="G368" s="32">
        <f t="shared" si="17"/>
        <v>1736490</v>
      </c>
      <c r="I368" s="33">
        <v>15</v>
      </c>
      <c r="J368" s="34">
        <f t="shared" si="15"/>
        <v>1736490</v>
      </c>
    </row>
    <row r="369" spans="2:14" s="4" customFormat="1" ht="36">
      <c r="B369" s="27" t="s">
        <v>725</v>
      </c>
      <c r="C369" s="28" t="s">
        <v>726</v>
      </c>
      <c r="D369" s="29" t="s">
        <v>37</v>
      </c>
      <c r="E369" s="30">
        <f t="shared" si="16"/>
        <v>3</v>
      </c>
      <c r="F369" s="31">
        <v>188132</v>
      </c>
      <c r="G369" s="32">
        <f t="shared" si="17"/>
        <v>564396</v>
      </c>
      <c r="I369" s="33">
        <v>3</v>
      </c>
      <c r="J369" s="34">
        <f t="shared" si="15"/>
        <v>564396</v>
      </c>
    </row>
    <row r="370" spans="2:14" s="4" customFormat="1" ht="36">
      <c r="B370" s="27" t="s">
        <v>727</v>
      </c>
      <c r="C370" s="28" t="s">
        <v>728</v>
      </c>
      <c r="D370" s="29" t="s">
        <v>37</v>
      </c>
      <c r="E370" s="30">
        <f t="shared" si="16"/>
        <v>2</v>
      </c>
      <c r="F370" s="31">
        <v>99443</v>
      </c>
      <c r="G370" s="32">
        <f t="shared" si="17"/>
        <v>198886</v>
      </c>
      <c r="I370" s="33">
        <v>2</v>
      </c>
      <c r="J370" s="34">
        <f t="shared" si="15"/>
        <v>198886</v>
      </c>
    </row>
    <row r="371" spans="2:14" s="4" customFormat="1" ht="36">
      <c r="B371" s="27" t="s">
        <v>729</v>
      </c>
      <c r="C371" s="28" t="s">
        <v>730</v>
      </c>
      <c r="D371" s="29" t="s">
        <v>37</v>
      </c>
      <c r="E371" s="30">
        <f t="shared" si="16"/>
        <v>1</v>
      </c>
      <c r="F371" s="31">
        <v>142547</v>
      </c>
      <c r="G371" s="32">
        <f t="shared" si="17"/>
        <v>142547</v>
      </c>
      <c r="I371" s="33">
        <v>1</v>
      </c>
      <c r="J371" s="34">
        <f t="shared" si="15"/>
        <v>142547</v>
      </c>
    </row>
    <row r="372" spans="2:14" s="4" customFormat="1" ht="36">
      <c r="B372" s="27" t="s">
        <v>731</v>
      </c>
      <c r="C372" s="28" t="s">
        <v>732</v>
      </c>
      <c r="D372" s="29" t="s">
        <v>37</v>
      </c>
      <c r="E372" s="30">
        <f t="shared" si="16"/>
        <v>2</v>
      </c>
      <c r="F372" s="31">
        <v>65339</v>
      </c>
      <c r="G372" s="32">
        <f t="shared" si="17"/>
        <v>130678</v>
      </c>
      <c r="I372" s="33">
        <v>2</v>
      </c>
      <c r="J372" s="34">
        <f t="shared" ref="J372:J435" si="18">+IF(I372=0,"",IFERROR(ROUND(I372*ROUND($F372,0),0),""))</f>
        <v>130678</v>
      </c>
    </row>
    <row r="373" spans="2:14" s="4" customFormat="1" ht="36">
      <c r="B373" s="27" t="s">
        <v>733</v>
      </c>
      <c r="C373" s="28" t="s">
        <v>734</v>
      </c>
      <c r="D373" s="29" t="s">
        <v>37</v>
      </c>
      <c r="E373" s="30">
        <f t="shared" si="16"/>
        <v>1</v>
      </c>
      <c r="F373" s="31">
        <v>87968</v>
      </c>
      <c r="G373" s="32">
        <f t="shared" si="17"/>
        <v>87968</v>
      </c>
      <c r="I373" s="33">
        <v>1</v>
      </c>
      <c r="J373" s="34">
        <f t="shared" si="18"/>
        <v>87968</v>
      </c>
    </row>
    <row r="374" spans="2:14" s="4" customFormat="1" ht="36">
      <c r="B374" s="27" t="s">
        <v>735</v>
      </c>
      <c r="C374" s="28" t="s">
        <v>736</v>
      </c>
      <c r="D374" s="29" t="s">
        <v>37</v>
      </c>
      <c r="E374" s="30">
        <f t="shared" si="16"/>
        <v>4</v>
      </c>
      <c r="F374" s="31">
        <v>131973</v>
      </c>
      <c r="G374" s="32">
        <f t="shared" si="17"/>
        <v>527892</v>
      </c>
      <c r="I374" s="33">
        <v>4</v>
      </c>
      <c r="J374" s="34">
        <f t="shared" si="18"/>
        <v>527892</v>
      </c>
    </row>
    <row r="375" spans="2:14" s="4" customFormat="1" ht="36">
      <c r="B375" s="27" t="s">
        <v>737</v>
      </c>
      <c r="C375" s="28" t="s">
        <v>738</v>
      </c>
      <c r="D375" s="29" t="s">
        <v>37</v>
      </c>
      <c r="E375" s="30">
        <f t="shared" si="16"/>
        <v>2</v>
      </c>
      <c r="F375" s="31">
        <v>154197</v>
      </c>
      <c r="G375" s="32">
        <f t="shared" si="17"/>
        <v>308394</v>
      </c>
      <c r="I375" s="33">
        <v>2</v>
      </c>
      <c r="J375" s="34">
        <f t="shared" si="18"/>
        <v>308394</v>
      </c>
    </row>
    <row r="376" spans="2:14" s="4" customFormat="1" ht="36">
      <c r="B376" s="27" t="s">
        <v>739</v>
      </c>
      <c r="C376" s="28" t="s">
        <v>740</v>
      </c>
      <c r="D376" s="29" t="s">
        <v>37</v>
      </c>
      <c r="E376" s="30">
        <f t="shared" si="16"/>
        <v>1</v>
      </c>
      <c r="F376" s="31">
        <v>270368</v>
      </c>
      <c r="G376" s="32">
        <f t="shared" si="17"/>
        <v>270368</v>
      </c>
      <c r="I376" s="33">
        <v>1</v>
      </c>
      <c r="J376" s="34">
        <f t="shared" si="18"/>
        <v>270368</v>
      </c>
    </row>
    <row r="377" spans="2:14" s="19" customFormat="1" ht="12.75">
      <c r="B377" s="20" t="s">
        <v>741</v>
      </c>
      <c r="C377" s="21" t="s">
        <v>742</v>
      </c>
      <c r="D377" s="22"/>
      <c r="E377" s="22" t="str">
        <f t="shared" si="16"/>
        <v/>
      </c>
      <c r="F377" s="35"/>
      <c r="G377" s="36" t="str">
        <f t="shared" si="17"/>
        <v/>
      </c>
      <c r="H377" s="24"/>
      <c r="I377" s="25"/>
      <c r="J377" s="26" t="str">
        <f t="shared" si="18"/>
        <v/>
      </c>
      <c r="K377" s="24"/>
      <c r="L377" s="24"/>
      <c r="M377" s="24"/>
      <c r="N377" s="24"/>
    </row>
    <row r="378" spans="2:14" s="4" customFormat="1" ht="36">
      <c r="B378" s="27" t="s">
        <v>743</v>
      </c>
      <c r="C378" s="28" t="s">
        <v>744</v>
      </c>
      <c r="D378" s="29" t="s">
        <v>37</v>
      </c>
      <c r="E378" s="30">
        <f t="shared" si="16"/>
        <v>2</v>
      </c>
      <c r="F378" s="31">
        <v>35901</v>
      </c>
      <c r="G378" s="32">
        <f t="shared" si="17"/>
        <v>71802</v>
      </c>
      <c r="I378" s="33">
        <v>2</v>
      </c>
      <c r="J378" s="34">
        <f t="shared" si="18"/>
        <v>71802</v>
      </c>
    </row>
    <row r="379" spans="2:14" s="4" customFormat="1" ht="36">
      <c r="B379" s="27" t="s">
        <v>745</v>
      </c>
      <c r="C379" s="28" t="s">
        <v>746</v>
      </c>
      <c r="D379" s="29" t="s">
        <v>37</v>
      </c>
      <c r="E379" s="30">
        <f t="shared" si="16"/>
        <v>2</v>
      </c>
      <c r="F379" s="31">
        <v>30420</v>
      </c>
      <c r="G379" s="32">
        <f t="shared" si="17"/>
        <v>60840</v>
      </c>
      <c r="I379" s="33">
        <v>2</v>
      </c>
      <c r="J379" s="34">
        <f t="shared" si="18"/>
        <v>60840</v>
      </c>
    </row>
    <row r="380" spans="2:14" s="4" customFormat="1" ht="36">
      <c r="B380" s="27" t="s">
        <v>747</v>
      </c>
      <c r="C380" s="28" t="s">
        <v>748</v>
      </c>
      <c r="D380" s="29" t="s">
        <v>37</v>
      </c>
      <c r="E380" s="30">
        <f t="shared" si="16"/>
        <v>4</v>
      </c>
      <c r="F380" s="31">
        <v>33010</v>
      </c>
      <c r="G380" s="32">
        <f t="shared" si="17"/>
        <v>132040</v>
      </c>
      <c r="I380" s="33">
        <v>4</v>
      </c>
      <c r="J380" s="34">
        <f t="shared" si="18"/>
        <v>132040</v>
      </c>
    </row>
    <row r="381" spans="2:14" s="4" customFormat="1" ht="36">
      <c r="B381" s="27" t="s">
        <v>749</v>
      </c>
      <c r="C381" s="28" t="s">
        <v>750</v>
      </c>
      <c r="D381" s="29" t="s">
        <v>37</v>
      </c>
      <c r="E381" s="30">
        <f t="shared" si="16"/>
        <v>2</v>
      </c>
      <c r="F381" s="31">
        <v>108612</v>
      </c>
      <c r="G381" s="32">
        <f t="shared" si="17"/>
        <v>217224</v>
      </c>
      <c r="I381" s="33">
        <v>2</v>
      </c>
      <c r="J381" s="34">
        <f t="shared" si="18"/>
        <v>217224</v>
      </c>
    </row>
    <row r="382" spans="2:14" s="4" customFormat="1" ht="36">
      <c r="B382" s="27" t="s">
        <v>751</v>
      </c>
      <c r="C382" s="28" t="s">
        <v>752</v>
      </c>
      <c r="D382" s="29" t="s">
        <v>37</v>
      </c>
      <c r="E382" s="30">
        <f t="shared" si="16"/>
        <v>2</v>
      </c>
      <c r="F382" s="31">
        <v>42482</v>
      </c>
      <c r="G382" s="32">
        <f t="shared" si="17"/>
        <v>84964</v>
      </c>
      <c r="I382" s="33">
        <v>2</v>
      </c>
      <c r="J382" s="34">
        <f t="shared" si="18"/>
        <v>84964</v>
      </c>
    </row>
    <row r="383" spans="2:14" s="19" customFormat="1" ht="12.75">
      <c r="B383" s="20" t="s">
        <v>753</v>
      </c>
      <c r="C383" s="21" t="s">
        <v>754</v>
      </c>
      <c r="D383" s="22"/>
      <c r="E383" s="22" t="str">
        <f t="shared" si="16"/>
        <v/>
      </c>
      <c r="F383" s="35"/>
      <c r="G383" s="36" t="str">
        <f t="shared" si="17"/>
        <v/>
      </c>
      <c r="H383" s="24"/>
      <c r="I383" s="25"/>
      <c r="J383" s="26" t="str">
        <f t="shared" si="18"/>
        <v/>
      </c>
      <c r="K383" s="24"/>
      <c r="L383" s="24"/>
      <c r="M383" s="24"/>
      <c r="N383" s="24"/>
    </row>
    <row r="384" spans="2:14" s="4" customFormat="1" ht="36">
      <c r="B384" s="27" t="s">
        <v>755</v>
      </c>
      <c r="C384" s="28" t="s">
        <v>756</v>
      </c>
      <c r="D384" s="29" t="s">
        <v>37</v>
      </c>
      <c r="E384" s="30">
        <f t="shared" si="16"/>
        <v>6</v>
      </c>
      <c r="F384" s="31">
        <v>370812</v>
      </c>
      <c r="G384" s="32">
        <f t="shared" si="17"/>
        <v>2224872</v>
      </c>
      <c r="I384" s="33">
        <v>6</v>
      </c>
      <c r="J384" s="34">
        <f t="shared" si="18"/>
        <v>2224872</v>
      </c>
    </row>
    <row r="385" spans="2:14" s="4" customFormat="1" ht="36">
      <c r="B385" s="27" t="s">
        <v>757</v>
      </c>
      <c r="C385" s="28" t="s">
        <v>758</v>
      </c>
      <c r="D385" s="29" t="s">
        <v>37</v>
      </c>
      <c r="E385" s="30">
        <f t="shared" si="16"/>
        <v>7</v>
      </c>
      <c r="F385" s="31">
        <v>535361</v>
      </c>
      <c r="G385" s="32">
        <f t="shared" si="17"/>
        <v>3747527</v>
      </c>
      <c r="I385" s="33">
        <v>7</v>
      </c>
      <c r="J385" s="34">
        <f t="shared" si="18"/>
        <v>3747527</v>
      </c>
    </row>
    <row r="386" spans="2:14" s="4" customFormat="1" ht="36">
      <c r="B386" s="27" t="s">
        <v>759</v>
      </c>
      <c r="C386" s="28" t="s">
        <v>760</v>
      </c>
      <c r="D386" s="29" t="s">
        <v>37</v>
      </c>
      <c r="E386" s="30">
        <f t="shared" si="16"/>
        <v>20</v>
      </c>
      <c r="F386" s="31">
        <v>420792</v>
      </c>
      <c r="G386" s="32">
        <f t="shared" si="17"/>
        <v>8415840</v>
      </c>
      <c r="I386" s="33">
        <v>20</v>
      </c>
      <c r="J386" s="34">
        <f t="shared" si="18"/>
        <v>8415840</v>
      </c>
    </row>
    <row r="387" spans="2:14" s="4" customFormat="1" ht="36">
      <c r="B387" s="27" t="s">
        <v>761</v>
      </c>
      <c r="C387" s="28" t="s">
        <v>762</v>
      </c>
      <c r="D387" s="29" t="s">
        <v>37</v>
      </c>
      <c r="E387" s="30">
        <f t="shared" si="16"/>
        <v>10</v>
      </c>
      <c r="F387" s="31">
        <v>610331</v>
      </c>
      <c r="G387" s="32">
        <f t="shared" si="17"/>
        <v>6103310</v>
      </c>
      <c r="I387" s="33">
        <v>10</v>
      </c>
      <c r="J387" s="34">
        <f t="shared" si="18"/>
        <v>6103310</v>
      </c>
    </row>
    <row r="388" spans="2:14" s="19" customFormat="1" ht="12.75">
      <c r="B388" s="20" t="s">
        <v>763</v>
      </c>
      <c r="C388" s="21" t="s">
        <v>764</v>
      </c>
      <c r="D388" s="22"/>
      <c r="E388" s="22" t="str">
        <f t="shared" si="16"/>
        <v/>
      </c>
      <c r="F388" s="35"/>
      <c r="G388" s="36" t="str">
        <f t="shared" si="17"/>
        <v/>
      </c>
      <c r="H388" s="24"/>
      <c r="I388" s="25"/>
      <c r="J388" s="26" t="str">
        <f t="shared" si="18"/>
        <v/>
      </c>
      <c r="K388" s="24"/>
      <c r="L388" s="24"/>
      <c r="M388" s="24"/>
      <c r="N388" s="24"/>
    </row>
    <row r="389" spans="2:14" s="4" customFormat="1" ht="36">
      <c r="B389" s="27" t="s">
        <v>765</v>
      </c>
      <c r="C389" s="28" t="s">
        <v>766</v>
      </c>
      <c r="D389" s="29" t="s">
        <v>37</v>
      </c>
      <c r="E389" s="30">
        <f t="shared" si="16"/>
        <v>1</v>
      </c>
      <c r="F389" s="31">
        <v>816529</v>
      </c>
      <c r="G389" s="32">
        <f t="shared" si="17"/>
        <v>816529</v>
      </c>
      <c r="I389" s="33">
        <v>1</v>
      </c>
      <c r="J389" s="34">
        <f t="shared" si="18"/>
        <v>816529</v>
      </c>
    </row>
    <row r="390" spans="2:14" s="4" customFormat="1" ht="48">
      <c r="B390" s="27" t="s">
        <v>767</v>
      </c>
      <c r="C390" s="28" t="s">
        <v>768</v>
      </c>
      <c r="D390" s="29" t="s">
        <v>37</v>
      </c>
      <c r="E390" s="30">
        <f t="shared" si="16"/>
        <v>6</v>
      </c>
      <c r="F390" s="31">
        <v>444911</v>
      </c>
      <c r="G390" s="32">
        <f t="shared" si="17"/>
        <v>2669466</v>
      </c>
      <c r="I390" s="33">
        <v>6</v>
      </c>
      <c r="J390" s="34">
        <f t="shared" si="18"/>
        <v>2669466</v>
      </c>
    </row>
    <row r="391" spans="2:14" s="19" customFormat="1" ht="12.75">
      <c r="B391" s="20" t="s">
        <v>769</v>
      </c>
      <c r="C391" s="21" t="s">
        <v>770</v>
      </c>
      <c r="D391" s="22"/>
      <c r="E391" s="22" t="str">
        <f t="shared" ref="E391:E436" si="19">IF((I391)=0,"",I391)</f>
        <v/>
      </c>
      <c r="F391" s="35"/>
      <c r="G391" s="36" t="str">
        <f t="shared" si="17"/>
        <v/>
      </c>
      <c r="H391" s="24"/>
      <c r="I391" s="25"/>
      <c r="J391" s="26" t="str">
        <f t="shared" si="18"/>
        <v/>
      </c>
      <c r="K391" s="24"/>
      <c r="L391" s="24"/>
      <c r="M391" s="24"/>
      <c r="N391" s="24"/>
    </row>
    <row r="392" spans="2:14" s="4" customFormat="1" ht="36">
      <c r="B392" s="27" t="s">
        <v>771</v>
      </c>
      <c r="C392" s="28" t="s">
        <v>772</v>
      </c>
      <c r="D392" s="29" t="s">
        <v>37</v>
      </c>
      <c r="E392" s="30">
        <f t="shared" si="19"/>
        <v>4</v>
      </c>
      <c r="F392" s="31">
        <v>196548</v>
      </c>
      <c r="G392" s="32">
        <f t="shared" si="17"/>
        <v>786192</v>
      </c>
      <c r="I392" s="33">
        <v>4</v>
      </c>
      <c r="J392" s="34">
        <f t="shared" si="18"/>
        <v>786192</v>
      </c>
    </row>
    <row r="393" spans="2:14" s="4" customFormat="1" ht="36">
      <c r="B393" s="27" t="s">
        <v>773</v>
      </c>
      <c r="C393" s="28" t="s">
        <v>774</v>
      </c>
      <c r="D393" s="29" t="s">
        <v>37</v>
      </c>
      <c r="E393" s="30">
        <f t="shared" si="19"/>
        <v>3</v>
      </c>
      <c r="F393" s="31">
        <v>187802</v>
      </c>
      <c r="G393" s="32">
        <f t="shared" ref="G393:G436" si="20">+IF(E393=0,"",IFERROR(ROUND(E393*ROUND($F393,0),0),""))</f>
        <v>563406</v>
      </c>
      <c r="I393" s="33">
        <v>3</v>
      </c>
      <c r="J393" s="34">
        <f t="shared" si="18"/>
        <v>563406</v>
      </c>
    </row>
    <row r="394" spans="2:14" s="4" customFormat="1" ht="36">
      <c r="B394" s="27" t="s">
        <v>775</v>
      </c>
      <c r="C394" s="28" t="s">
        <v>776</v>
      </c>
      <c r="D394" s="29" t="s">
        <v>37</v>
      </c>
      <c r="E394" s="30">
        <f t="shared" si="19"/>
        <v>2</v>
      </c>
      <c r="F394" s="31">
        <v>205295</v>
      </c>
      <c r="G394" s="32">
        <f t="shared" si="20"/>
        <v>410590</v>
      </c>
      <c r="I394" s="33">
        <v>2</v>
      </c>
      <c r="J394" s="34">
        <f t="shared" si="18"/>
        <v>410590</v>
      </c>
    </row>
    <row r="395" spans="2:14" s="4" customFormat="1" ht="36">
      <c r="B395" s="27" t="s">
        <v>777</v>
      </c>
      <c r="C395" s="28" t="s">
        <v>778</v>
      </c>
      <c r="D395" s="29" t="s">
        <v>37</v>
      </c>
      <c r="E395" s="30">
        <f t="shared" si="19"/>
        <v>2</v>
      </c>
      <c r="F395" s="31">
        <v>127732</v>
      </c>
      <c r="G395" s="32">
        <f t="shared" si="20"/>
        <v>255464</v>
      </c>
      <c r="I395" s="33">
        <v>2</v>
      </c>
      <c r="J395" s="34">
        <f t="shared" si="18"/>
        <v>255464</v>
      </c>
    </row>
    <row r="396" spans="2:14" s="4" customFormat="1" ht="36">
      <c r="B396" s="27" t="s">
        <v>779</v>
      </c>
      <c r="C396" s="28" t="s">
        <v>780</v>
      </c>
      <c r="D396" s="29" t="s">
        <v>37</v>
      </c>
      <c r="E396" s="30">
        <f t="shared" si="19"/>
        <v>4</v>
      </c>
      <c r="F396" s="31">
        <v>303587</v>
      </c>
      <c r="G396" s="32">
        <f t="shared" si="20"/>
        <v>1214348</v>
      </c>
      <c r="I396" s="33">
        <v>4</v>
      </c>
      <c r="J396" s="34">
        <f t="shared" si="18"/>
        <v>1214348</v>
      </c>
    </row>
    <row r="397" spans="2:14" s="4" customFormat="1" ht="36">
      <c r="B397" s="27" t="s">
        <v>781</v>
      </c>
      <c r="C397" s="28" t="s">
        <v>782</v>
      </c>
      <c r="D397" s="29" t="s">
        <v>37</v>
      </c>
      <c r="E397" s="30">
        <f t="shared" si="19"/>
        <v>6</v>
      </c>
      <c r="F397" s="31">
        <v>307250</v>
      </c>
      <c r="G397" s="32">
        <f t="shared" si="20"/>
        <v>1843500</v>
      </c>
      <c r="I397" s="33">
        <v>6</v>
      </c>
      <c r="J397" s="34">
        <f t="shared" si="18"/>
        <v>1843500</v>
      </c>
    </row>
    <row r="398" spans="2:14" s="4" customFormat="1" ht="36">
      <c r="B398" s="27" t="s">
        <v>783</v>
      </c>
      <c r="C398" s="28" t="s">
        <v>784</v>
      </c>
      <c r="D398" s="29" t="s">
        <v>37</v>
      </c>
      <c r="E398" s="30">
        <f t="shared" si="19"/>
        <v>7</v>
      </c>
      <c r="F398" s="31">
        <v>196858</v>
      </c>
      <c r="G398" s="32">
        <f t="shared" si="20"/>
        <v>1378006</v>
      </c>
      <c r="I398" s="33">
        <v>7</v>
      </c>
      <c r="J398" s="34">
        <f t="shared" si="18"/>
        <v>1378006</v>
      </c>
    </row>
    <row r="399" spans="2:14" s="4" customFormat="1" ht="36">
      <c r="B399" s="27" t="s">
        <v>785</v>
      </c>
      <c r="C399" s="28" t="s">
        <v>786</v>
      </c>
      <c r="D399" s="29" t="s">
        <v>37</v>
      </c>
      <c r="E399" s="30">
        <f t="shared" si="19"/>
        <v>1</v>
      </c>
      <c r="F399" s="31">
        <v>204450</v>
      </c>
      <c r="G399" s="32">
        <f t="shared" si="20"/>
        <v>204450</v>
      </c>
      <c r="I399" s="33">
        <v>1</v>
      </c>
      <c r="J399" s="34">
        <f t="shared" si="18"/>
        <v>204450</v>
      </c>
    </row>
    <row r="400" spans="2:14" s="4" customFormat="1" ht="36">
      <c r="B400" s="27" t="s">
        <v>787</v>
      </c>
      <c r="C400" s="28" t="s">
        <v>788</v>
      </c>
      <c r="D400" s="29" t="s">
        <v>37</v>
      </c>
      <c r="E400" s="30">
        <f t="shared" si="19"/>
        <v>2</v>
      </c>
      <c r="F400" s="31">
        <v>221238</v>
      </c>
      <c r="G400" s="32">
        <f t="shared" si="20"/>
        <v>442476</v>
      </c>
      <c r="I400" s="33">
        <v>2</v>
      </c>
      <c r="J400" s="34">
        <f t="shared" si="18"/>
        <v>442476</v>
      </c>
    </row>
    <row r="401" spans="2:14" s="4" customFormat="1" ht="36">
      <c r="B401" s="27" t="s">
        <v>789</v>
      </c>
      <c r="C401" s="28" t="s">
        <v>790</v>
      </c>
      <c r="D401" s="29" t="s">
        <v>37</v>
      </c>
      <c r="E401" s="30">
        <f t="shared" si="19"/>
        <v>1</v>
      </c>
      <c r="F401" s="31">
        <v>107716</v>
      </c>
      <c r="G401" s="32">
        <f t="shared" si="20"/>
        <v>107716</v>
      </c>
      <c r="I401" s="33">
        <v>1</v>
      </c>
      <c r="J401" s="34">
        <f t="shared" si="18"/>
        <v>107716</v>
      </c>
    </row>
    <row r="402" spans="2:14" s="19" customFormat="1" ht="12.75">
      <c r="B402" s="20" t="s">
        <v>791</v>
      </c>
      <c r="C402" s="21" t="s">
        <v>792</v>
      </c>
      <c r="D402" s="22"/>
      <c r="E402" s="22" t="str">
        <f t="shared" si="19"/>
        <v/>
      </c>
      <c r="F402" s="35"/>
      <c r="G402" s="36" t="str">
        <f t="shared" si="20"/>
        <v/>
      </c>
      <c r="H402" s="24"/>
      <c r="I402" s="25"/>
      <c r="J402" s="26" t="str">
        <f t="shared" si="18"/>
        <v/>
      </c>
      <c r="K402" s="24"/>
      <c r="L402" s="24"/>
      <c r="M402" s="24"/>
      <c r="N402" s="24"/>
    </row>
    <row r="403" spans="2:14" s="4" customFormat="1" ht="36">
      <c r="B403" s="27" t="s">
        <v>793</v>
      </c>
      <c r="C403" s="28" t="s">
        <v>794</v>
      </c>
      <c r="D403" s="29" t="s">
        <v>37</v>
      </c>
      <c r="E403" s="30">
        <f t="shared" si="19"/>
        <v>7</v>
      </c>
      <c r="F403" s="31">
        <v>28415</v>
      </c>
      <c r="G403" s="32">
        <f t="shared" si="20"/>
        <v>198905</v>
      </c>
      <c r="I403" s="33">
        <v>7</v>
      </c>
      <c r="J403" s="34">
        <f t="shared" si="18"/>
        <v>198905</v>
      </c>
    </row>
    <row r="404" spans="2:14" s="4" customFormat="1" ht="36">
      <c r="B404" s="27" t="s">
        <v>795</v>
      </c>
      <c r="C404" s="28" t="s">
        <v>796</v>
      </c>
      <c r="D404" s="29" t="s">
        <v>37</v>
      </c>
      <c r="E404" s="30">
        <f t="shared" si="19"/>
        <v>1</v>
      </c>
      <c r="F404" s="31">
        <v>33413</v>
      </c>
      <c r="G404" s="32">
        <f t="shared" si="20"/>
        <v>33413</v>
      </c>
      <c r="I404" s="33">
        <v>1</v>
      </c>
      <c r="J404" s="34">
        <f t="shared" si="18"/>
        <v>33413</v>
      </c>
    </row>
    <row r="405" spans="2:14" s="4" customFormat="1" ht="36">
      <c r="B405" s="27" t="s">
        <v>797</v>
      </c>
      <c r="C405" s="28" t="s">
        <v>798</v>
      </c>
      <c r="D405" s="29" t="s">
        <v>37</v>
      </c>
      <c r="E405" s="30">
        <f t="shared" si="19"/>
        <v>7</v>
      </c>
      <c r="F405" s="31">
        <v>24667</v>
      </c>
      <c r="G405" s="32">
        <f t="shared" si="20"/>
        <v>172669</v>
      </c>
      <c r="I405" s="33">
        <v>7</v>
      </c>
      <c r="J405" s="34">
        <f t="shared" si="18"/>
        <v>172669</v>
      </c>
    </row>
    <row r="406" spans="2:14" s="4" customFormat="1" ht="36">
      <c r="B406" s="27" t="s">
        <v>799</v>
      </c>
      <c r="C406" s="28" t="s">
        <v>800</v>
      </c>
      <c r="D406" s="29" t="s">
        <v>37</v>
      </c>
      <c r="E406" s="30">
        <f t="shared" si="19"/>
        <v>1</v>
      </c>
      <c r="F406" s="31">
        <v>24667</v>
      </c>
      <c r="G406" s="32">
        <f t="shared" si="20"/>
        <v>24667</v>
      </c>
      <c r="I406" s="33">
        <v>1</v>
      </c>
      <c r="J406" s="34">
        <f t="shared" si="18"/>
        <v>24667</v>
      </c>
    </row>
    <row r="407" spans="2:14" s="19" customFormat="1" ht="12.75">
      <c r="B407" s="20" t="s">
        <v>801</v>
      </c>
      <c r="C407" s="21" t="s">
        <v>477</v>
      </c>
      <c r="D407" s="22"/>
      <c r="E407" s="22" t="str">
        <f t="shared" si="19"/>
        <v/>
      </c>
      <c r="F407" s="35"/>
      <c r="G407" s="36" t="str">
        <f t="shared" si="20"/>
        <v/>
      </c>
      <c r="H407" s="24"/>
      <c r="I407" s="25"/>
      <c r="J407" s="26" t="str">
        <f t="shared" si="18"/>
        <v/>
      </c>
      <c r="K407" s="24"/>
      <c r="L407" s="24"/>
      <c r="M407" s="24"/>
      <c r="N407" s="24"/>
    </row>
    <row r="408" spans="2:14" s="4" customFormat="1" ht="36">
      <c r="B408" s="27" t="s">
        <v>802</v>
      </c>
      <c r="C408" s="28" t="s">
        <v>803</v>
      </c>
      <c r="D408" s="29" t="s">
        <v>37</v>
      </c>
      <c r="E408" s="30">
        <f t="shared" si="19"/>
        <v>1</v>
      </c>
      <c r="F408" s="31">
        <v>193161</v>
      </c>
      <c r="G408" s="32">
        <f t="shared" si="20"/>
        <v>193161</v>
      </c>
      <c r="I408" s="33">
        <v>1</v>
      </c>
      <c r="J408" s="34">
        <f t="shared" si="18"/>
        <v>193161</v>
      </c>
    </row>
    <row r="409" spans="2:14" s="4" customFormat="1" ht="36">
      <c r="B409" s="27" t="s">
        <v>804</v>
      </c>
      <c r="C409" s="28" t="s">
        <v>805</v>
      </c>
      <c r="D409" s="29" t="s">
        <v>37</v>
      </c>
      <c r="E409" s="30">
        <f t="shared" si="19"/>
        <v>2</v>
      </c>
      <c r="F409" s="31">
        <v>63510</v>
      </c>
      <c r="G409" s="32">
        <f t="shared" si="20"/>
        <v>127020</v>
      </c>
      <c r="I409" s="33">
        <v>2</v>
      </c>
      <c r="J409" s="34">
        <f t="shared" si="18"/>
        <v>127020</v>
      </c>
    </row>
    <row r="410" spans="2:14" s="4" customFormat="1" ht="36">
      <c r="B410" s="27" t="s">
        <v>806</v>
      </c>
      <c r="C410" s="28" t="s">
        <v>807</v>
      </c>
      <c r="D410" s="29" t="s">
        <v>37</v>
      </c>
      <c r="E410" s="30">
        <f t="shared" si="19"/>
        <v>1</v>
      </c>
      <c r="F410" s="31">
        <v>576819</v>
      </c>
      <c r="G410" s="32">
        <f t="shared" si="20"/>
        <v>576819</v>
      </c>
      <c r="I410" s="33">
        <v>1</v>
      </c>
      <c r="J410" s="34">
        <f t="shared" si="18"/>
        <v>576819</v>
      </c>
    </row>
    <row r="411" spans="2:14" s="4" customFormat="1" ht="36">
      <c r="B411" s="27" t="s">
        <v>808</v>
      </c>
      <c r="C411" s="28" t="s">
        <v>809</v>
      </c>
      <c r="D411" s="29" t="s">
        <v>37</v>
      </c>
      <c r="E411" s="30">
        <f t="shared" si="19"/>
        <v>6</v>
      </c>
      <c r="F411" s="31">
        <v>397006</v>
      </c>
      <c r="G411" s="32">
        <f t="shared" si="20"/>
        <v>2382036</v>
      </c>
      <c r="I411" s="33">
        <v>6</v>
      </c>
      <c r="J411" s="34">
        <f t="shared" si="18"/>
        <v>2382036</v>
      </c>
    </row>
    <row r="412" spans="2:14" s="4" customFormat="1" ht="36">
      <c r="B412" s="27" t="s">
        <v>810</v>
      </c>
      <c r="C412" s="28" t="s">
        <v>811</v>
      </c>
      <c r="D412" s="29" t="s">
        <v>37</v>
      </c>
      <c r="E412" s="30">
        <f t="shared" si="19"/>
        <v>2</v>
      </c>
      <c r="F412" s="31">
        <v>288571</v>
      </c>
      <c r="G412" s="32">
        <f t="shared" si="20"/>
        <v>577142</v>
      </c>
      <c r="I412" s="33">
        <v>2</v>
      </c>
      <c r="J412" s="34">
        <f t="shared" si="18"/>
        <v>577142</v>
      </c>
    </row>
    <row r="413" spans="2:14" s="4" customFormat="1" ht="48">
      <c r="B413" s="27" t="s">
        <v>812</v>
      </c>
      <c r="C413" s="28" t="s">
        <v>813</v>
      </c>
      <c r="D413" s="29" t="s">
        <v>37</v>
      </c>
      <c r="E413" s="30">
        <f t="shared" si="19"/>
        <v>1</v>
      </c>
      <c r="F413" s="31">
        <v>706568</v>
      </c>
      <c r="G413" s="32">
        <f t="shared" si="20"/>
        <v>706568</v>
      </c>
      <c r="I413" s="33">
        <v>1</v>
      </c>
      <c r="J413" s="34">
        <f t="shared" si="18"/>
        <v>706568</v>
      </c>
    </row>
    <row r="414" spans="2:14" s="4" customFormat="1" ht="48">
      <c r="B414" s="27" t="s">
        <v>814</v>
      </c>
      <c r="C414" s="28" t="s">
        <v>815</v>
      </c>
      <c r="D414" s="29" t="s">
        <v>37</v>
      </c>
      <c r="E414" s="30">
        <f t="shared" si="19"/>
        <v>1</v>
      </c>
      <c r="F414" s="31">
        <v>991489</v>
      </c>
      <c r="G414" s="32">
        <f t="shared" si="20"/>
        <v>991489</v>
      </c>
      <c r="I414" s="33">
        <v>1</v>
      </c>
      <c r="J414" s="34">
        <f t="shared" si="18"/>
        <v>991489</v>
      </c>
    </row>
    <row r="415" spans="2:14" s="19" customFormat="1" ht="12.75">
      <c r="B415" s="20" t="s">
        <v>816</v>
      </c>
      <c r="C415" s="21" t="s">
        <v>817</v>
      </c>
      <c r="D415" s="22"/>
      <c r="E415" s="22" t="str">
        <f t="shared" si="19"/>
        <v/>
      </c>
      <c r="F415" s="35"/>
      <c r="G415" s="36" t="str">
        <f t="shared" si="20"/>
        <v/>
      </c>
      <c r="H415" s="24"/>
      <c r="I415" s="25"/>
      <c r="J415" s="26" t="str">
        <f t="shared" si="18"/>
        <v/>
      </c>
      <c r="K415" s="24"/>
      <c r="L415" s="24"/>
      <c r="M415" s="24"/>
      <c r="N415" s="24"/>
    </row>
    <row r="416" spans="2:14" s="4" customFormat="1" ht="36">
      <c r="B416" s="27" t="s">
        <v>818</v>
      </c>
      <c r="C416" s="28" t="s">
        <v>819</v>
      </c>
      <c r="D416" s="29" t="s">
        <v>37</v>
      </c>
      <c r="E416" s="30">
        <f t="shared" si="19"/>
        <v>2</v>
      </c>
      <c r="F416" s="31">
        <v>67729</v>
      </c>
      <c r="G416" s="32">
        <f t="shared" si="20"/>
        <v>135458</v>
      </c>
      <c r="I416" s="33">
        <v>2</v>
      </c>
      <c r="J416" s="34">
        <f t="shared" si="18"/>
        <v>135458</v>
      </c>
    </row>
    <row r="417" spans="2:14" s="4" customFormat="1" ht="12">
      <c r="B417" s="37">
        <v>16</v>
      </c>
      <c r="C417" s="38" t="s">
        <v>820</v>
      </c>
      <c r="D417" s="39"/>
      <c r="E417" s="39" t="str">
        <f t="shared" si="19"/>
        <v/>
      </c>
      <c r="F417" s="40"/>
      <c r="G417" s="41" t="str">
        <f t="shared" si="20"/>
        <v/>
      </c>
      <c r="I417" s="42"/>
      <c r="J417" s="43" t="str">
        <f t="shared" si="18"/>
        <v/>
      </c>
    </row>
    <row r="418" spans="2:14" s="19" customFormat="1" ht="12.75">
      <c r="B418" s="20" t="s">
        <v>821</v>
      </c>
      <c r="C418" s="21" t="s">
        <v>822</v>
      </c>
      <c r="D418" s="22"/>
      <c r="E418" s="22" t="str">
        <f t="shared" si="19"/>
        <v/>
      </c>
      <c r="F418" s="35"/>
      <c r="G418" s="36" t="str">
        <f t="shared" si="20"/>
        <v/>
      </c>
      <c r="H418" s="24"/>
      <c r="I418" s="25"/>
      <c r="J418" s="26" t="str">
        <f t="shared" si="18"/>
        <v/>
      </c>
      <c r="K418" s="24"/>
      <c r="L418" s="24"/>
      <c r="M418" s="24"/>
      <c r="N418" s="24"/>
    </row>
    <row r="419" spans="2:14" s="4" customFormat="1" ht="48">
      <c r="B419" s="27" t="s">
        <v>823</v>
      </c>
      <c r="C419" s="28" t="s">
        <v>824</v>
      </c>
      <c r="D419" s="29" t="s">
        <v>19</v>
      </c>
      <c r="E419" s="30">
        <f t="shared" si="19"/>
        <v>1312</v>
      </c>
      <c r="F419" s="31">
        <v>44641</v>
      </c>
      <c r="G419" s="32">
        <f t="shared" si="20"/>
        <v>58568992</v>
      </c>
      <c r="I419" s="33">
        <v>1312</v>
      </c>
      <c r="J419" s="34">
        <f t="shared" si="18"/>
        <v>58568992</v>
      </c>
    </row>
    <row r="420" spans="2:14" s="4" customFormat="1" ht="120">
      <c r="B420" s="27" t="s">
        <v>825</v>
      </c>
      <c r="C420" s="28" t="s">
        <v>826</v>
      </c>
      <c r="D420" s="29" t="s">
        <v>19</v>
      </c>
      <c r="E420" s="30">
        <f t="shared" si="19"/>
        <v>1312</v>
      </c>
      <c r="F420" s="31">
        <v>307268</v>
      </c>
      <c r="G420" s="32">
        <f t="shared" si="20"/>
        <v>403135616</v>
      </c>
      <c r="I420" s="33">
        <v>1312</v>
      </c>
      <c r="J420" s="34">
        <f t="shared" si="18"/>
        <v>403135616</v>
      </c>
    </row>
    <row r="421" spans="2:14" s="4" customFormat="1" ht="48">
      <c r="B421" s="27" t="s">
        <v>827</v>
      </c>
      <c r="C421" s="28" t="s">
        <v>828</v>
      </c>
      <c r="D421" s="29" t="s">
        <v>16</v>
      </c>
      <c r="E421" s="30">
        <f t="shared" si="19"/>
        <v>343</v>
      </c>
      <c r="F421" s="31">
        <v>173925</v>
      </c>
      <c r="G421" s="32">
        <f t="shared" si="20"/>
        <v>59656275</v>
      </c>
      <c r="I421" s="33">
        <v>343</v>
      </c>
      <c r="J421" s="34">
        <f t="shared" si="18"/>
        <v>59656275</v>
      </c>
    </row>
    <row r="422" spans="2:14" s="4" customFormat="1" ht="72">
      <c r="B422" s="27" t="s">
        <v>829</v>
      </c>
      <c r="C422" s="28" t="s">
        <v>830</v>
      </c>
      <c r="D422" s="29" t="s">
        <v>37</v>
      </c>
      <c r="E422" s="30">
        <f t="shared" si="19"/>
        <v>72</v>
      </c>
      <c r="F422" s="31">
        <v>289875</v>
      </c>
      <c r="G422" s="32">
        <f t="shared" si="20"/>
        <v>20871000</v>
      </c>
      <c r="I422" s="33">
        <v>72</v>
      </c>
      <c r="J422" s="34">
        <f t="shared" si="18"/>
        <v>20871000</v>
      </c>
    </row>
    <row r="423" spans="2:14" s="4" customFormat="1" ht="60">
      <c r="B423" s="27" t="s">
        <v>831</v>
      </c>
      <c r="C423" s="28" t="s">
        <v>832</v>
      </c>
      <c r="D423" s="29" t="s">
        <v>37</v>
      </c>
      <c r="E423" s="30">
        <f t="shared" si="19"/>
        <v>1</v>
      </c>
      <c r="F423" s="31">
        <v>3942300</v>
      </c>
      <c r="G423" s="32">
        <f t="shared" si="20"/>
        <v>3942300</v>
      </c>
      <c r="I423" s="33">
        <v>1</v>
      </c>
      <c r="J423" s="34">
        <f t="shared" si="18"/>
        <v>3942300</v>
      </c>
    </row>
    <row r="424" spans="2:14" s="4" customFormat="1" ht="60">
      <c r="B424" s="27" t="s">
        <v>833</v>
      </c>
      <c r="C424" s="28" t="s">
        <v>834</v>
      </c>
      <c r="D424" s="29" t="s">
        <v>16</v>
      </c>
      <c r="E424" s="30">
        <f t="shared" si="19"/>
        <v>294</v>
      </c>
      <c r="F424" s="31">
        <v>48699</v>
      </c>
      <c r="G424" s="32">
        <f t="shared" si="20"/>
        <v>14317506</v>
      </c>
      <c r="I424" s="33">
        <v>294</v>
      </c>
      <c r="J424" s="34">
        <f t="shared" si="18"/>
        <v>14317506</v>
      </c>
    </row>
    <row r="425" spans="2:14" s="4" customFormat="1" ht="60">
      <c r="B425" s="27" t="s">
        <v>835</v>
      </c>
      <c r="C425" s="28" t="s">
        <v>836</v>
      </c>
      <c r="D425" s="29" t="s">
        <v>16</v>
      </c>
      <c r="E425" s="30">
        <f t="shared" si="19"/>
        <v>544</v>
      </c>
      <c r="F425" s="31">
        <v>197115</v>
      </c>
      <c r="G425" s="32">
        <f t="shared" si="20"/>
        <v>107230560</v>
      </c>
      <c r="I425" s="33">
        <v>544</v>
      </c>
      <c r="J425" s="34">
        <f t="shared" si="18"/>
        <v>107230560</v>
      </c>
    </row>
    <row r="426" spans="2:14" s="19" customFormat="1" ht="12.75">
      <c r="B426" s="20" t="s">
        <v>837</v>
      </c>
      <c r="C426" s="21" t="s">
        <v>838</v>
      </c>
      <c r="D426" s="22"/>
      <c r="E426" s="22" t="str">
        <f t="shared" si="19"/>
        <v/>
      </c>
      <c r="F426" s="35"/>
      <c r="G426" s="36" t="str">
        <f t="shared" si="20"/>
        <v/>
      </c>
      <c r="H426" s="24"/>
      <c r="I426" s="25"/>
      <c r="J426" s="26" t="str">
        <f t="shared" si="18"/>
        <v/>
      </c>
      <c r="K426" s="24"/>
      <c r="L426" s="24"/>
      <c r="M426" s="24"/>
      <c r="N426" s="24"/>
    </row>
    <row r="427" spans="2:14" s="4" customFormat="1" ht="108">
      <c r="B427" s="27" t="s">
        <v>839</v>
      </c>
      <c r="C427" s="28" t="s">
        <v>840</v>
      </c>
      <c r="D427" s="29" t="s">
        <v>19</v>
      </c>
      <c r="E427" s="30">
        <f t="shared" si="19"/>
        <v>24</v>
      </c>
      <c r="F427" s="31">
        <v>224105</v>
      </c>
      <c r="G427" s="32">
        <f t="shared" si="20"/>
        <v>5378520</v>
      </c>
      <c r="I427" s="33">
        <v>24</v>
      </c>
      <c r="J427" s="34">
        <f t="shared" si="18"/>
        <v>5378520</v>
      </c>
    </row>
    <row r="428" spans="2:14" s="4" customFormat="1" ht="72">
      <c r="B428" s="27" t="s">
        <v>841</v>
      </c>
      <c r="C428" s="28" t="s">
        <v>842</v>
      </c>
      <c r="D428" s="29" t="s">
        <v>16</v>
      </c>
      <c r="E428" s="30">
        <f t="shared" si="19"/>
        <v>20</v>
      </c>
      <c r="F428" s="31">
        <v>377440</v>
      </c>
      <c r="G428" s="32">
        <f t="shared" si="20"/>
        <v>7548800</v>
      </c>
      <c r="I428" s="33">
        <v>20</v>
      </c>
      <c r="J428" s="34">
        <f t="shared" si="18"/>
        <v>7548800</v>
      </c>
    </row>
    <row r="429" spans="2:14" s="4" customFormat="1" ht="84">
      <c r="B429" s="27" t="s">
        <v>843</v>
      </c>
      <c r="C429" s="28" t="s">
        <v>844</v>
      </c>
      <c r="D429" s="29" t="s">
        <v>19</v>
      </c>
      <c r="E429" s="30">
        <f t="shared" si="19"/>
        <v>470</v>
      </c>
      <c r="F429" s="31">
        <v>195257</v>
      </c>
      <c r="G429" s="32">
        <f t="shared" si="20"/>
        <v>91770790</v>
      </c>
      <c r="I429" s="33">
        <v>470</v>
      </c>
      <c r="J429" s="34">
        <f t="shared" si="18"/>
        <v>91770790</v>
      </c>
    </row>
    <row r="430" spans="2:14" s="4" customFormat="1" ht="72">
      <c r="B430" s="27" t="s">
        <v>845</v>
      </c>
      <c r="C430" s="28" t="s">
        <v>846</v>
      </c>
      <c r="D430" s="29" t="s">
        <v>16</v>
      </c>
      <c r="E430" s="30">
        <f t="shared" si="19"/>
        <v>94</v>
      </c>
      <c r="F430" s="31">
        <v>23844</v>
      </c>
      <c r="G430" s="32">
        <f t="shared" si="20"/>
        <v>2241336</v>
      </c>
      <c r="I430" s="33">
        <v>94</v>
      </c>
      <c r="J430" s="34">
        <f t="shared" si="18"/>
        <v>2241336</v>
      </c>
    </row>
    <row r="431" spans="2:14" s="4" customFormat="1" ht="144">
      <c r="B431" s="27" t="s">
        <v>847</v>
      </c>
      <c r="C431" s="28" t="s">
        <v>848</v>
      </c>
      <c r="D431" s="29" t="s">
        <v>19</v>
      </c>
      <c r="E431" s="30">
        <f t="shared" si="19"/>
        <v>470</v>
      </c>
      <c r="F431" s="31">
        <v>66382</v>
      </c>
      <c r="G431" s="32">
        <f t="shared" si="20"/>
        <v>31199540</v>
      </c>
      <c r="I431" s="33">
        <v>470</v>
      </c>
      <c r="J431" s="34">
        <f t="shared" si="18"/>
        <v>31199540</v>
      </c>
    </row>
    <row r="432" spans="2:14" s="4" customFormat="1" ht="12">
      <c r="B432" s="37">
        <v>17</v>
      </c>
      <c r="C432" s="38" t="s">
        <v>849</v>
      </c>
      <c r="D432" s="39"/>
      <c r="E432" s="39" t="str">
        <f t="shared" si="19"/>
        <v/>
      </c>
      <c r="F432" s="40"/>
      <c r="G432" s="41" t="str">
        <f t="shared" si="20"/>
        <v/>
      </c>
      <c r="I432" s="42"/>
      <c r="J432" s="43" t="str">
        <f t="shared" si="18"/>
        <v/>
      </c>
    </row>
    <row r="433" spans="2:14" s="19" customFormat="1" ht="12.75">
      <c r="B433" s="20" t="s">
        <v>850</v>
      </c>
      <c r="C433" s="21" t="s">
        <v>851</v>
      </c>
      <c r="D433" s="22"/>
      <c r="E433" s="22" t="str">
        <f t="shared" si="19"/>
        <v/>
      </c>
      <c r="F433" s="35"/>
      <c r="G433" s="36" t="str">
        <f t="shared" si="20"/>
        <v/>
      </c>
      <c r="H433" s="24"/>
      <c r="I433" s="25"/>
      <c r="J433" s="26" t="str">
        <f t="shared" si="18"/>
        <v/>
      </c>
      <c r="K433" s="24"/>
      <c r="L433" s="24"/>
      <c r="M433" s="24"/>
      <c r="N433" s="24"/>
    </row>
    <row r="434" spans="2:14" s="4" customFormat="1" ht="84">
      <c r="B434" s="27" t="s">
        <v>852</v>
      </c>
      <c r="C434" s="28" t="s">
        <v>853</v>
      </c>
      <c r="D434" s="29" t="s">
        <v>37</v>
      </c>
      <c r="E434" s="30">
        <f t="shared" si="19"/>
        <v>1</v>
      </c>
      <c r="F434" s="31">
        <v>489818</v>
      </c>
      <c r="G434" s="32">
        <f t="shared" si="20"/>
        <v>489818</v>
      </c>
      <c r="I434" s="33">
        <v>1</v>
      </c>
      <c r="J434" s="34">
        <f t="shared" si="18"/>
        <v>489818</v>
      </c>
    </row>
    <row r="435" spans="2:14" s="4" customFormat="1" ht="12">
      <c r="B435" s="37">
        <v>18</v>
      </c>
      <c r="C435" s="38" t="s">
        <v>854</v>
      </c>
      <c r="D435" s="39"/>
      <c r="E435" s="39" t="str">
        <f t="shared" si="19"/>
        <v/>
      </c>
      <c r="F435" s="40"/>
      <c r="G435" s="41" t="str">
        <f t="shared" si="20"/>
        <v/>
      </c>
      <c r="I435" s="42"/>
      <c r="J435" s="43" t="str">
        <f t="shared" si="18"/>
        <v/>
      </c>
    </row>
    <row r="436" spans="2:14" s="4" customFormat="1" ht="24">
      <c r="B436" s="27" t="s">
        <v>855</v>
      </c>
      <c r="C436" s="28" t="s">
        <v>856</v>
      </c>
      <c r="D436" s="29" t="s">
        <v>857</v>
      </c>
      <c r="E436" s="30">
        <f t="shared" si="19"/>
        <v>8</v>
      </c>
      <c r="F436" s="31">
        <v>9450000</v>
      </c>
      <c r="G436" s="32">
        <f t="shared" si="20"/>
        <v>75600000</v>
      </c>
      <c r="I436" s="33">
        <v>8</v>
      </c>
      <c r="J436" s="34">
        <f t="shared" ref="J436" si="21">+IF(I436=0,"",IFERROR(ROUND(I436*ROUND($F436,0),0),""))</f>
        <v>75600000</v>
      </c>
    </row>
    <row r="437" spans="2:14" s="44" customFormat="1" ht="12">
      <c r="B437" s="45"/>
      <c r="C437" s="46"/>
      <c r="D437" s="47"/>
      <c r="E437" s="48"/>
      <c r="F437" s="48"/>
      <c r="G437" s="48"/>
      <c r="H437" s="4"/>
      <c r="I437" s="49"/>
      <c r="J437" s="50"/>
    </row>
    <row r="438" spans="2:14" s="4" customFormat="1" ht="12">
      <c r="B438" s="51"/>
      <c r="C438" s="52"/>
      <c r="D438" s="53"/>
      <c r="E438" s="53"/>
      <c r="F438" s="53"/>
      <c r="G438" s="54" t="s">
        <v>858</v>
      </c>
      <c r="I438" s="55" t="s">
        <v>859</v>
      </c>
      <c r="J438" s="56">
        <f>SUM(J7:J436)</f>
        <v>4916484259</v>
      </c>
    </row>
    <row r="439" spans="2:14" s="44" customFormat="1" ht="12">
      <c r="B439" s="45"/>
      <c r="C439" s="46"/>
      <c r="D439" s="47"/>
      <c r="E439" s="48"/>
      <c r="F439" s="48"/>
      <c r="G439" s="48"/>
      <c r="H439" s="4"/>
      <c r="I439" s="49"/>
      <c r="J439" s="50"/>
    </row>
    <row r="440" spans="2:14" s="44" customFormat="1" ht="12">
      <c r="B440" s="57"/>
      <c r="C440" s="58"/>
      <c r="D440" s="54"/>
      <c r="E440" s="58"/>
      <c r="F440" s="54" t="s">
        <v>860</v>
      </c>
      <c r="G440" s="59">
        <f>SUM(G7:G436)</f>
        <v>4916484259</v>
      </c>
      <c r="H440" s="4"/>
    </row>
    <row r="441" spans="2:14" s="44" customFormat="1" ht="12">
      <c r="B441" s="60"/>
      <c r="C441" s="61"/>
      <c r="D441" s="62"/>
      <c r="E441" s="63" t="s">
        <v>861</v>
      </c>
      <c r="F441" s="64">
        <v>0.19520000000000001</v>
      </c>
      <c r="G441" s="65">
        <f>+ROUND(F441*$G$440,0)</f>
        <v>959697727</v>
      </c>
      <c r="H441" s="4"/>
    </row>
    <row r="442" spans="2:14" s="44" customFormat="1" ht="12">
      <c r="B442" s="66"/>
      <c r="C442" s="61"/>
      <c r="D442" s="62"/>
      <c r="E442" s="67" t="s">
        <v>862</v>
      </c>
      <c r="F442" s="64">
        <v>0.01</v>
      </c>
      <c r="G442" s="65">
        <f t="shared" ref="G442:G443" si="22">+ROUND(F442*$G$440,0)</f>
        <v>49164843</v>
      </c>
      <c r="H442" s="4"/>
    </row>
    <row r="443" spans="2:14" s="44" customFormat="1" ht="12">
      <c r="B443" s="66"/>
      <c r="C443" s="61"/>
      <c r="D443" s="62"/>
      <c r="E443" s="67" t="s">
        <v>863</v>
      </c>
      <c r="F443" s="64">
        <v>0.04</v>
      </c>
      <c r="G443" s="65">
        <f t="shared" si="22"/>
        <v>196659370</v>
      </c>
      <c r="H443" s="4"/>
    </row>
    <row r="444" spans="2:14" s="44" customFormat="1" ht="12">
      <c r="B444" s="68"/>
      <c r="C444" s="69"/>
      <c r="F444" s="70"/>
      <c r="G444" s="71"/>
      <c r="H444" s="4"/>
    </row>
    <row r="445" spans="2:14" s="44" customFormat="1" ht="12">
      <c r="B445" s="60"/>
      <c r="C445" s="72"/>
      <c r="D445" s="73"/>
      <c r="E445" s="73"/>
      <c r="F445" s="67" t="s">
        <v>864</v>
      </c>
      <c r="G445" s="65">
        <v>24595011</v>
      </c>
      <c r="H445" s="4"/>
    </row>
    <row r="446" spans="2:14" s="44" customFormat="1" ht="12">
      <c r="B446" s="60"/>
      <c r="C446" s="72"/>
      <c r="D446" s="73"/>
      <c r="E446" s="74"/>
      <c r="F446" s="75" t="s">
        <v>865</v>
      </c>
      <c r="G446" s="65">
        <v>750000</v>
      </c>
      <c r="H446" s="4"/>
    </row>
    <row r="447" spans="2:14" s="44" customFormat="1" ht="12">
      <c r="B447" s="57"/>
      <c r="C447" s="61"/>
      <c r="D447" s="76"/>
      <c r="E447" s="77"/>
      <c r="F447" s="78" t="s">
        <v>866</v>
      </c>
      <c r="G447" s="65">
        <v>8949400</v>
      </c>
      <c r="H447" s="4"/>
    </row>
    <row r="448" spans="2:14" s="4" customFormat="1" ht="12">
      <c r="B448" s="57"/>
      <c r="C448" s="79"/>
      <c r="D448" s="80"/>
      <c r="E448" s="80"/>
      <c r="F448" s="81" t="s">
        <v>867</v>
      </c>
      <c r="G448" s="82">
        <v>40727325</v>
      </c>
      <c r="I448" s="83"/>
      <c r="J448" s="84"/>
    </row>
    <row r="449" spans="2:13" s="44" customFormat="1" ht="12">
      <c r="B449" s="66"/>
      <c r="C449" s="61"/>
      <c r="D449" s="85"/>
      <c r="E449" s="53"/>
      <c r="F449" s="54" t="s">
        <v>868</v>
      </c>
      <c r="G449" s="59">
        <f>SUM(G440:G448)</f>
        <v>6197027935</v>
      </c>
      <c r="H449" s="4"/>
    </row>
    <row r="450" spans="2:13" s="4" customFormat="1" ht="12">
      <c r="B450" s="86"/>
      <c r="I450" s="87"/>
      <c r="J450" s="88"/>
    </row>
    <row r="451" spans="2:13" s="24" customFormat="1" ht="45.6" customHeight="1">
      <c r="B451" s="92" t="s">
        <v>869</v>
      </c>
      <c r="C451" s="100"/>
      <c r="D451" s="100"/>
      <c r="E451" s="100"/>
      <c r="F451" s="100"/>
      <c r="G451" s="101"/>
      <c r="H451" s="89"/>
      <c r="I451" s="90"/>
      <c r="J451" s="90"/>
      <c r="K451" s="90"/>
      <c r="L451" s="90"/>
      <c r="M451" s="90"/>
    </row>
    <row r="452" spans="2:13" s="24" customFormat="1" ht="55.15" customHeight="1">
      <c r="B452" s="102" t="s">
        <v>870</v>
      </c>
      <c r="C452" s="103"/>
      <c r="D452" s="103"/>
      <c r="E452" s="103"/>
      <c r="F452" s="103"/>
      <c r="G452" s="104"/>
      <c r="H452" s="89"/>
      <c r="I452" s="90"/>
      <c r="J452" s="90"/>
      <c r="K452" s="90"/>
      <c r="L452" s="90"/>
      <c r="M452" s="90"/>
    </row>
    <row r="453" spans="2:13" s="24" customFormat="1" ht="45.6" customHeight="1">
      <c r="B453" s="105" t="s">
        <v>871</v>
      </c>
      <c r="C453" s="100"/>
      <c r="D453" s="100"/>
      <c r="E453" s="100"/>
      <c r="F453" s="100"/>
      <c r="G453" s="101"/>
      <c r="H453" s="89"/>
      <c r="I453" s="90"/>
      <c r="J453" s="90"/>
      <c r="K453" s="90"/>
      <c r="L453" s="90"/>
      <c r="M453" s="90"/>
    </row>
    <row r="454" spans="2:13" s="24" customFormat="1" ht="65.25" customHeight="1">
      <c r="B454" s="92" t="s">
        <v>872</v>
      </c>
      <c r="C454" s="93"/>
      <c r="D454" s="93"/>
      <c r="E454" s="93"/>
      <c r="F454" s="93"/>
      <c r="G454" s="94"/>
      <c r="H454" s="89"/>
      <c r="I454" s="90"/>
      <c r="J454" s="90"/>
      <c r="K454" s="90"/>
      <c r="L454" s="90"/>
      <c r="M454" s="90"/>
    </row>
    <row r="455" spans="2:13" s="4" customFormat="1" ht="12">
      <c r="B455" s="86"/>
      <c r="C455" s="44"/>
      <c r="I455" s="87"/>
      <c r="J455" s="88"/>
    </row>
    <row r="456" spans="2:13" s="4" customFormat="1" ht="12">
      <c r="B456" s="86"/>
      <c r="I456" s="87"/>
      <c r="J456" s="88"/>
    </row>
    <row r="457" spans="2:13" s="4" customFormat="1" ht="12">
      <c r="B457" s="86"/>
      <c r="I457" s="87"/>
      <c r="J457" s="88"/>
    </row>
    <row r="458" spans="2:13" s="4" customFormat="1">
      <c r="B458" s="86"/>
      <c r="C458" s="95"/>
      <c r="D458" s="95"/>
      <c r="E458" s="95"/>
      <c r="F458" s="95"/>
      <c r="G458" s="95"/>
      <c r="I458" s="87"/>
      <c r="J458" s="88"/>
    </row>
    <row r="459" spans="2:13">
      <c r="D459" s="4"/>
      <c r="E459" s="4"/>
      <c r="F459" s="4"/>
      <c r="G459" s="4"/>
      <c r="H459" s="4"/>
      <c r="I459" s="87"/>
      <c r="J459" s="88"/>
    </row>
    <row r="460" spans="2:13">
      <c r="D460" s="4"/>
      <c r="E460" s="4"/>
      <c r="F460" s="4"/>
      <c r="G460" s="4"/>
      <c r="H460" s="4"/>
      <c r="I460" s="87"/>
      <c r="J460" s="88"/>
    </row>
    <row r="461" spans="2:13">
      <c r="D461" s="4"/>
      <c r="E461" s="4"/>
      <c r="F461" s="4"/>
      <c r="G461" s="4"/>
      <c r="H461" s="4"/>
      <c r="I461" s="87"/>
      <c r="J461" s="88"/>
    </row>
    <row r="462" spans="2:13">
      <c r="D462" s="4"/>
      <c r="E462" s="4"/>
      <c r="F462" s="4"/>
      <c r="G462" s="4"/>
      <c r="H462" s="4"/>
      <c r="I462" s="87"/>
      <c r="J462" s="88"/>
    </row>
    <row r="463" spans="2:13">
      <c r="D463" s="4"/>
      <c r="E463" s="4"/>
      <c r="F463" s="4"/>
      <c r="G463" s="4"/>
      <c r="H463" s="4"/>
      <c r="I463" s="87"/>
      <c r="J463" s="88"/>
    </row>
    <row r="464" spans="2:13">
      <c r="D464" s="4"/>
      <c r="E464" s="4"/>
      <c r="F464" s="4"/>
      <c r="G464" s="4"/>
      <c r="H464" s="4"/>
      <c r="I464" s="87"/>
      <c r="J464" s="88"/>
    </row>
    <row r="465" spans="4:10">
      <c r="D465" s="4"/>
      <c r="E465" s="4"/>
      <c r="F465" s="4"/>
      <c r="G465" s="4"/>
      <c r="H465" s="4"/>
      <c r="I465" s="87"/>
      <c r="J465" s="88"/>
    </row>
    <row r="466" spans="4:10">
      <c r="D466" s="4"/>
      <c r="E466" s="4"/>
      <c r="F466" s="4"/>
      <c r="G466" s="4"/>
      <c r="H466" s="4"/>
      <c r="I466" s="87"/>
      <c r="J466" s="88"/>
    </row>
    <row r="467" spans="4:10">
      <c r="D467" s="4"/>
      <c r="E467" s="4"/>
      <c r="F467" s="4"/>
      <c r="G467" s="4"/>
      <c r="H467" s="4"/>
      <c r="I467" s="87"/>
      <c r="J467" s="88"/>
    </row>
    <row r="468" spans="4:10">
      <c r="D468" s="4"/>
      <c r="E468" s="4"/>
      <c r="F468" s="4"/>
      <c r="G468" s="4"/>
      <c r="H468" s="4"/>
      <c r="I468" s="87"/>
      <c r="J468" s="88"/>
    </row>
    <row r="469" spans="4:10">
      <c r="D469" s="4"/>
      <c r="E469" s="4"/>
      <c r="F469" s="4"/>
      <c r="G469" s="4"/>
      <c r="H469" s="4"/>
      <c r="I469" s="87"/>
      <c r="J469" s="88"/>
    </row>
    <row r="470" spans="4:10">
      <c r="D470" s="4"/>
      <c r="E470" s="4"/>
      <c r="F470" s="4"/>
      <c r="G470" s="4"/>
      <c r="H470" s="4"/>
      <c r="I470" s="87"/>
      <c r="J470" s="88"/>
    </row>
    <row r="471" spans="4:10">
      <c r="D471" s="4"/>
      <c r="E471" s="4"/>
      <c r="F471" s="4"/>
      <c r="G471" s="4"/>
      <c r="H471" s="4"/>
      <c r="I471" s="87"/>
      <c r="J471" s="88"/>
    </row>
    <row r="472" spans="4:10">
      <c r="D472" s="4"/>
      <c r="E472" s="4"/>
      <c r="F472" s="4"/>
      <c r="G472" s="4"/>
      <c r="H472" s="4"/>
      <c r="I472" s="87"/>
      <c r="J472" s="88"/>
    </row>
  </sheetData>
  <mergeCells count="7">
    <mergeCell ref="B454:G454"/>
    <mergeCell ref="C458:G458"/>
    <mergeCell ref="C4:G4"/>
    <mergeCell ref="I4:J4"/>
    <mergeCell ref="B451:G451"/>
    <mergeCell ref="B452:G452"/>
    <mergeCell ref="B453:G453"/>
  </mergeCells>
  <conditionalFormatting sqref="F8:F10 F12 F14 F31:F37 F40:F44 F47:F49 F51:F54 F56 F58 F61:F64 F66:F78 F80:F86 F88:F90 F93 F95:F97 F99 F102:F104 F106 F108:F110 F113:F116 F118:F120 F122:F124 F126 F128 F131 F133:F135 F137:F142 F144:F146 F149:F150 F153:F155 F157 F159:F160 F162 F164:F166 F168 F170:F171 F173:F175 F178:F191 F193:F225 F227:F231 F233 F236:F237 F239:F241 F243:F245 F248:F251 F253:F254 F256 F258 F261:F263 F265:F266 F268:F278 F280:F281 F283:F296 F298:F307 F310:F314 F316:F319 F321:F333 F335:F341 F343:F352 F355:F359 F361:F362 F364:F376 F378:F382 F384:F387 F389:F390 F392:F401 F403:F406 F408:F414 F416 F419:F425 F427:F431 F434 F436">
    <cfRule type="containsBlanks" dxfId="12" priority="15">
      <formula>LEN(TRIM(F8))=0</formula>
    </cfRule>
  </conditionalFormatting>
  <conditionalFormatting sqref="F17:F27">
    <cfRule type="containsBlanks" dxfId="11" priority="1">
      <formula>LEN(TRIM(F17))=0</formula>
    </cfRule>
  </conditionalFormatting>
  <conditionalFormatting sqref="F29">
    <cfRule type="containsBlanks" dxfId="10" priority="4">
      <formula>LEN(TRIM(F29))=0</formula>
    </cfRule>
  </conditionalFormatting>
  <conditionalFormatting sqref="F441:F443">
    <cfRule type="containsBlanks" dxfId="9" priority="14">
      <formula>LEN(TRIM(F441))=0</formula>
    </cfRule>
  </conditionalFormatting>
  <conditionalFormatting sqref="I8:I10 I31:I37 I40:I44 I47:I49 I51:I54 I80:I86 I88:I90 I95:I97 I102:I104 I106 I108:I110">
    <cfRule type="containsBlanks" dxfId="8" priority="17" stopIfTrue="1">
      <formula>LEN(TRIM(I8))=0</formula>
    </cfRule>
  </conditionalFormatting>
  <conditionalFormatting sqref="I12">
    <cfRule type="containsBlanks" dxfId="7" priority="7" stopIfTrue="1">
      <formula>LEN(TRIM(I12))=0</formula>
    </cfRule>
  </conditionalFormatting>
  <conditionalFormatting sqref="I14">
    <cfRule type="containsBlanks" dxfId="6" priority="11" stopIfTrue="1">
      <formula>LEN(TRIM(I14))=0</formula>
    </cfRule>
  </conditionalFormatting>
  <conditionalFormatting sqref="I17:I27">
    <cfRule type="containsBlanks" dxfId="5" priority="3" stopIfTrue="1">
      <formula>LEN(TRIM(I17))=0</formula>
    </cfRule>
  </conditionalFormatting>
  <conditionalFormatting sqref="I29">
    <cfRule type="containsBlanks" dxfId="4" priority="6" stopIfTrue="1">
      <formula>LEN(TRIM(I29))=0</formula>
    </cfRule>
  </conditionalFormatting>
  <conditionalFormatting sqref="I56 I58 I61:I64 I66:I78 I93 I99 I113:I116 I118:I120 I122:I124 I126 I128 I131 I133:I135 I137:I142 I144:I146 I149:I150 I153:I155 I157 I159:I160 I162 I164:I166 I168 I170:I171 I173:I175 I178:I191 I193:I225 I227:I231 I233 I236:I237 I239:I241 I243:I245 I248:I251 I253:I254 I256 I258 I261:I263 I265:I266 I268:I278 I280:I281 I283:I296 I298:I307 I310:I314 I316:I319 I321:I333 I335:I341 I343:I352 I355:I359 I361:I362 I364:I376 I378:I382 I384:I387 I389:I390 I392:I401 I403:I406 I408:I414 I416 I419:I425 I427:I431 I434 I436">
    <cfRule type="containsBlanks" dxfId="3" priority="13" stopIfTrue="1">
      <formula>LEN(TRIM(I56))=0</formula>
    </cfRule>
  </conditionalFormatting>
  <conditionalFormatting sqref="J8:J10 J12 J14 J29 J31:J37 J40:J44 J47:J49 J51:J54 J56 J58 J80:J86 J88:J90 J93 J95:J97 J99 J102:J104 J106 J108:J110 J131 J133:J135 J137:J142 J144:J146 J149:J150 J153:J155 J157 J159:J160 J162 J164:J166 J168 J170:J171 J173:J175 J178:J191 J193:J225 J227:J231 J233 J236:J237 J239:J241 J243:J245 J248:J251 J253:J254 J256 J258 J261:J263 J265:J266 J268:J278 J280:J281 J283:J296 J298:J307 J310:J314 J316:J319 J321:J333 J335:J341 J343:J352 J355:J359 J361:J362 J364:J376 J378:J382 J384:J387 J389:J390 J392:J401 J403:J406 J408:J414 J416 J419:J425 J427:J431 J434 J436">
    <cfRule type="expression" dxfId="2" priority="16" stopIfTrue="1">
      <formula>I8=""</formula>
    </cfRule>
  </conditionalFormatting>
  <conditionalFormatting sqref="J17:J27">
    <cfRule type="expression" dxfId="1" priority="2" stopIfTrue="1">
      <formula>I17=""</formula>
    </cfRule>
  </conditionalFormatting>
  <conditionalFormatting sqref="J61:J64 J66:J78 J113:J116 J118:J120 J122:J124 J126 J128">
    <cfRule type="expression" dxfId="0" priority="12" stopIfTrue="1">
      <formula>I61=""</formula>
    </cfRule>
  </conditionalFormatting>
  <printOptions horizontalCentered="1"/>
  <pageMargins left="0.62992125984251968" right="0.62992125984251968" top="1.3779527559055118" bottom="0.78740157480314965" header="0.55118110236220474" footer="0.31496062992125984"/>
  <pageSetup scale="10" fitToWidth="0" orientation="portrait" horizontalDpi="4294967294" verticalDpi="4294967294" r:id="rId1"/>
  <headerFooter alignWithMargins="0">
    <oddHeader>&amp;C&amp;G</oddHeader>
    <oddFooter>&amp;C&amp;G&amp;RPÁGINA: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Zea</dc:creator>
  <cp:keywords/>
  <dc:description/>
  <cp:lastModifiedBy>Alejandro Zea Ramirez</cp:lastModifiedBy>
  <cp:revision/>
  <dcterms:created xsi:type="dcterms:W3CDTF">2026-06-22T21:34:09Z</dcterms:created>
  <dcterms:modified xsi:type="dcterms:W3CDTF">2026-09-29T18:19:31Z</dcterms:modified>
  <cp:category/>
  <cp:contentStatus/>
</cp:coreProperties>
</file>